
<file path=[Content_Types].xml><?xml version="1.0" encoding="utf-8"?>
<Types xmlns="http://schemas.openxmlformats.org/package/2006/content-types">
  <Override PartName="/xl/revisions/revisionLog118.xml" ContentType="application/vnd.openxmlformats-officedocument.spreadsheetml.revisionLog+xml"/>
  <Override PartName="/xl/revisions/revisionLog16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4111.xml" ContentType="application/vnd.openxmlformats-officedocument.spreadsheetml.revisionLog+xml"/>
  <Override PartName="/xl/revisions/revisionLog141111.xml" ContentType="application/vnd.openxmlformats-officedocument.spreadsheetml.revisionLog+xml"/>
  <Override PartName="/xl/revisions/revisionLog1101.xml" ContentType="application/vnd.openxmlformats-officedocument.spreadsheetml.revisionLog+xml"/>
  <Override PartName="/xl/revisions/revisionLog116.xml" ContentType="application/vnd.openxmlformats-officedocument.spreadsheetml.revisionLog+xml"/>
  <Override PartName="/xl/revisions/revisionLog152111.xml" ContentType="application/vnd.openxmlformats-officedocument.spreadsheetml.revisionLog+xml"/>
  <Override PartName="/xl/revisions/revisionLog192.xml" ContentType="application/vnd.openxmlformats-officedocument.spreadsheetml.revisionLog+xml"/>
  <Override PartName="/xl/revisions/revisionLog191211.xml" ContentType="application/vnd.openxmlformats-officedocument.spreadsheetml.revisionLog+xml"/>
  <Default Extension="rels" ContentType="application/vnd.openxmlformats-package.relationships+xml"/>
  <Override PartName="/xl/revisions/revisionLog18.xml" ContentType="application/vnd.openxmlformats-officedocument.spreadsheetml.revisionLog+xml"/>
  <Override PartName="/xl/revisions/revisionLog161.xml" ContentType="application/vnd.openxmlformats-officedocument.spreadsheetml.revisionLog+xml"/>
  <Override PartName="/xl/revisions/revisionLog152.xml" ContentType="application/vnd.openxmlformats-officedocument.spreadsheetml.revisionLog+xml"/>
  <Override PartName="/xl/revisions/revisionLog1911.xml" ContentType="application/vnd.openxmlformats-officedocument.spreadsheetml.revisionLog+xml"/>
  <Override PartName="/xl/revisions/revisionLog114.xml" ContentType="application/vnd.openxmlformats-officedocument.spreadsheetml.revisionLog+xml"/>
  <Override PartName="/xl/revisions/revisionLog110111.xml" ContentType="application/vnd.openxmlformats-officedocument.spreadsheetml.revisionLog+xml"/>
  <Override PartName="/xl/revisions/revisionLog181.xml" ContentType="application/vnd.openxmlformats-officedocument.spreadsheetml.revisionLog+xml"/>
  <Override PartName="/xl/revisions/revisionLog1421.xml" ContentType="application/vnd.openxmlformats-officedocument.spreadsheetml.revisionLog+xml"/>
  <Default Extension="xml" ContentType="application/xml"/>
  <Override PartName="/xl/revisions/revisionLog121.xml" ContentType="application/vnd.openxmlformats-officedocument.spreadsheetml.revisionLog+xml"/>
  <Override PartName="/xl/revisions/revisionLog141.xml" ContentType="application/vnd.openxmlformats-officedocument.spreadsheetml.revisionLog+xml"/>
  <Override PartName="/xl/revisions/revisionLog16.xml" ContentType="application/vnd.openxmlformats-officedocument.spreadsheetml.revisionLog+xml"/>
  <Override PartName="/xl/revisions/revisionLog112.xml" ContentType="application/vnd.openxmlformats-officedocument.spreadsheetml.revisionLog+xml"/>
  <Override PartName="/xl/revisions/revisionLog16111.xml" ContentType="application/vnd.openxmlformats-officedocument.spreadsheetml.revisionLog+xml"/>
  <Override PartName="/xl/revisions/revisionLog1222.xml" ContentType="application/vnd.openxmlformats-officedocument.spreadsheetml.revisionLog+xml"/>
  <Override PartName="/xl/revisions/revisionLog132.xml" ContentType="application/vnd.openxmlformats-officedocument.spreadsheetml.revisionLog+xml"/>
  <Override PartName="/xl/revisions/revisionLog14.xml" ContentType="application/vnd.openxmlformats-officedocument.spreadsheetml.revisionLog+xml"/>
  <Override PartName="/xl/revisions/revisionLog110.xml" ContentType="application/vnd.openxmlformats-officedocument.spreadsheetml.revisionLog+xml"/>
  <Override PartName="/xl/revisions/revisionLog18111.xml" ContentType="application/vnd.openxmlformats-officedocument.spreadsheetml.revisionLog+xml"/>
  <Override PartName="/xl/revisions/revisionLog1221111.xml" ContentType="application/vnd.openxmlformats-officedocument.spreadsheetml.revisionLog+xml"/>
  <Override PartName="/xl/revisions/revisionLog13211.xml" ContentType="application/vnd.openxmlformats-officedocument.spreadsheetml.revisionLog+xml"/>
  <Override PartName="/xl/worksheets/sheet1.xml" ContentType="application/vnd.openxmlformats-officedocument.spreadsheetml.worksheet+xml"/>
  <Override PartName="/xl/revisions/revisionLog12.xml" ContentType="application/vnd.openxmlformats-officedocument.spreadsheetml.revisionLog+xml"/>
  <Override PartName="/xl/revisions/revisionLog15211.xml" ContentType="application/vnd.openxmlformats-officedocument.spreadsheetml.revisionLog+xml"/>
  <Override PartName="/xl/revisions/revisionLog19121.xml" ContentType="application/vnd.openxmlformats-officedocument.spreadsheetml.revisionLog+xml"/>
  <Override PartName="/xl/revisions/revisionLog1511.xml" ContentType="application/vnd.openxmlformats-officedocument.spreadsheetml.revisionLog+xml"/>
  <Override PartName="/xl/sharedStrings.xml" ContentType="application/vnd.openxmlformats-officedocument.spreadsheetml.sharedStrings+xml"/>
  <Override PartName="/xl/revisions/revisionLog1321.xml" ContentType="application/vnd.openxmlformats-officedocument.spreadsheetml.revisionLog+xml"/>
  <Override PartName="/xl/revisions/revisionLog1811.xml" ContentType="application/vnd.openxmlformats-officedocument.spreadsheetml.revisionLog+xml"/>
  <Override PartName="/xl/revisions/revisionLog11111.xml" ContentType="application/vnd.openxmlformats-officedocument.spreadsheetml.revisionLog+xml"/>
  <Override PartName="/xl/revisions/revisionLog171111.xml" ContentType="application/vnd.openxmlformats-officedocument.spreadsheetml.revisionLog+xml"/>
  <Override PartName="/xl/revisions/revisionLog1151.xml" ContentType="application/vnd.openxmlformats-officedocument.spreadsheetml.revisionLog+xml"/>
  <Override PartName="/xl/revisions/revisionLog117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3111.xml" ContentType="application/vnd.openxmlformats-officedocument.spreadsheetml.revisionLog+xml"/>
  <Override PartName="/xl/revisions/revisionLog1131.xml" ContentType="application/vnd.openxmlformats-officedocument.spreadsheetml.revisionLog+xml"/>
  <Override PartName="/xl/revisions/revisionLog151111.xml" ContentType="application/vnd.openxmlformats-officedocument.spreadsheetml.revisionLog+xml"/>
  <Override PartName="/xl/revisions/revisionLog119.xml" ContentType="application/vnd.openxmlformats-officedocument.spreadsheetml.revisionLog+xml"/>
  <Override PartName="/xl/revisions/revisionLog1101111.xml" ContentType="application/vnd.openxmlformats-officedocument.spreadsheetml.revisionLog+xml"/>
  <Override PartName="/xl/revisions/revisionLog1912.xml" ContentType="application/vnd.openxmlformats-officedocument.spreadsheetml.revisionLog+xml"/>
  <Override PartName="/xl/revisions/revisionLog1311111.xml" ContentType="application/vnd.openxmlformats-officedocument.spreadsheetml.revisionLog+xml"/>
  <Override PartName="/xl/revisions/revisionLog117.xml" ContentType="application/vnd.openxmlformats-officedocument.spreadsheetml.revisionLog+xml"/>
  <Override PartName="/xl/revisions/revisionLog131111.xml" ContentType="application/vnd.openxmlformats-officedocument.spreadsheetml.revisionLog+xml"/>
  <Override PartName="/xl/revisions/revisionLog191.xml" ContentType="application/vnd.openxmlformats-officedocument.spreadsheetml.revisionLog+xml"/>
  <Override PartName="/xl/revisions/revisionLog151.xml" ContentType="application/vnd.openxmlformats-officedocument.spreadsheetml.revisionLog+xml"/>
  <Override PartName="/xl/revisions/revisionLog15111.xml" ContentType="application/vnd.openxmlformats-officedocument.spreadsheetml.revisionLog+xml"/>
  <Override PartName="/xl/revisions/revisionLog142.xml" ContentType="application/vnd.openxmlformats-officedocument.spreadsheetml.revisionLog+xml"/>
  <Override PartName="/xl/revisions/revisionLog19.xml" ContentType="application/vnd.openxmlformats-officedocument.spreadsheetml.revisionLog+xml"/>
  <Override PartName="/xl/revisions/revisionLog115.xml" ContentType="application/vnd.openxmlformats-officedocument.spreadsheetml.revisionLog+xml"/>
  <Override PartName="/xl/revisions/revisionLog142111.xml" ContentType="application/vnd.openxmlformats-officedocument.spreadsheetml.revisionLog+xml"/>
  <Override PartName="/xl/revisions/revisionLog171.xml" ContentType="application/vnd.openxmlformats-officedocument.spreadsheetml.revisionLog+xml"/>
  <Override PartName="/xl/revisions/revisionLog1411.xml" ContentType="application/vnd.openxmlformats-officedocument.spreadsheetml.revisionLog+xml"/>
  <Override PartName="/xl/workbook.xml" ContentType="application/vnd.openxmlformats-officedocument.spreadsheetml.sheet.main+xml"/>
  <Override PartName="/xl/worksheets/wsSortMap1.xml" ContentType="application/vnd.ms-excel.wsSortMap+xml"/>
  <Override PartName="/docProps/app.xml" ContentType="application/vnd.openxmlformats-officedocument.extended-properties+xml"/>
  <Override PartName="/xl/revisions/revisionLog131.xml" ContentType="application/vnd.openxmlformats-officedocument.spreadsheetml.revisionLog+xml"/>
  <Override PartName="/xl/revisions/revisionLog17.xml" ContentType="application/vnd.openxmlformats-officedocument.spreadsheetml.revisionLog+xml"/>
  <Override PartName="/xl/revisions/revisionLog122.xml" ContentType="application/vnd.openxmlformats-officedocument.spreadsheetml.revisionLog+xml"/>
  <Override PartName="/xl/revisions/revisionLog1221.xml" ContentType="application/vnd.openxmlformats-officedocument.spreadsheetml.revisionLog+xml"/>
  <Override PartName="/xl/revisions/revisionLog113.xml" ContentType="application/vnd.openxmlformats-officedocument.spreadsheetml.revisionLog+xml"/>
  <Override PartName="/xl/revisions/revisionLog111111.xml" ContentType="application/vnd.openxmlformats-officedocument.spreadsheetml.revisionLog+xml"/>
  <Override PartName="/xl/revisions/revisionLog122111.xml" ContentType="application/vnd.openxmlformats-officedocument.spreadsheetml.revisionLog+xml"/>
  <Override PartName="/xl/revisions/revisionLog1711.xml" ContentType="application/vnd.openxmlformats-officedocument.spreadsheetml.revisionLog+xml"/>
  <Override PartName="/xl/revisions/revisionLog12211.xml" ContentType="application/vnd.openxmlformats-officedocument.spreadsheetml.revisionLog+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revisions/revisionLog15.xml" ContentType="application/vnd.openxmlformats-officedocument.spreadsheetml.revisionLog+xml"/>
  <Override PartName="/xl/revisions/revisionLog17111.xml" ContentType="application/vnd.openxmlformats-officedocument.spreadsheetml.revisionLog+xml"/>
  <Override PartName="/xl/revisions/revisionLog14211.xml" ContentType="application/vnd.openxmlformats-officedocument.spreadsheetml.revisionLog+xml"/>
  <Override PartName="/xl/revisions/revisionLog11011.xml" ContentType="application/vnd.openxmlformats-officedocument.spreadsheetml.revisionLog+xml"/>
  <Override PartName="/xl/revisions/revisionLog120.xml" ContentType="application/vnd.openxmlformats-officedocument.spreadsheetml.revisionLog+xml"/>
  <Override PartName="/xl/calcChain.xml" ContentType="application/vnd.openxmlformats-officedocument.spreadsheetml.calcChain+xml"/>
  <Override PartName="/xl/revisions/revisionLog13.xml" ContentType="application/vnd.openxmlformats-officedocument.spreadsheetml.revisionLog+xml"/>
  <Override PartName="/xl/revisions/revisionLog19111.xml" ContentType="application/vnd.openxmlformats-officedocument.spreadsheetml.revisionLog+xml"/>
  <Override PartName="/xl/revisions/revisionLog1521.xml" ContentType="application/vnd.openxmlformats-officedocument.spreadsheetml.revisionLog+xml"/>
  <Override PartName="/xl/revisions/revisionLog11.xml" ContentType="application/vnd.openxmlformats-officedocument.spreadsheetml.revisionLog+xml"/>
  <Override PartName="/xl/revisions/revisionLog181111.xml" ContentType="application/vnd.openxmlformats-officedocument.spreadsheetml.revisionLog+xml"/>
  <Override PartName="/docProps/core.xml" ContentType="application/vnd.openxmlformats-package.core-properties+xml"/>
  <Override PartName="/xl/revisions/revisionLog1161.xml" ContentType="application/vnd.openxmlformats-officedocument.spreadsheetml.revisionLog+xml"/>
  <Override PartName="/xl/revisions/revisionLog13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Лист 1" sheetId="1" r:id="rId1"/>
  </sheets>
  <definedNames>
    <definedName name="_xlnm._FilterDatabase" localSheetId="0" hidden="1">'Лист 1'!$A$14:$S$1838</definedName>
    <definedName name="Z_52C56C69_E76E_46A4_93DC_3FEF3C34E98B_.wvu.FilterData" localSheetId="0" hidden="1">'Лист 1'!$A$14:$S$1838</definedName>
    <definedName name="Z_52C56C69_E76E_46A4_93DC_3FEF3C34E98B_.wvu.PrintArea" localSheetId="0" hidden="1">'Лист 1'!$A$1:$Q$1844</definedName>
    <definedName name="Z_52C56C69_E76E_46A4_93DC_3FEF3C34E98B_.wvu.PrintTitles" localSheetId="0" hidden="1">'Лист 1'!$17:$17</definedName>
    <definedName name="Z_52C56C69_E76E_46A4_93DC_3FEF3C34E98B_.wvu.Rows" localSheetId="0" hidden="1">'Лист 1'!$25:$29,'Лист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definedName>
    <definedName name="Z_65206307_21C8_4115_99FA_EA1C2EDA3D18_.wvu.FilterData" localSheetId="0" hidden="1">'Лист 1'!$A$14:$S$1838</definedName>
    <definedName name="Z_65206307_21C8_4115_99FA_EA1C2EDA3D18_.wvu.PrintArea" localSheetId="0" hidden="1">'Лист 1'!$A$1:$Q$1854</definedName>
    <definedName name="Z_65206307_21C8_4115_99FA_EA1C2EDA3D18_.wvu.PrintTitles" localSheetId="0" hidden="1">'Лист 1'!$17:$17</definedName>
    <definedName name="_xlnm.Print_Titles" localSheetId="0">'Лист 1'!$17:$17</definedName>
    <definedName name="_xlnm.Print_Area" localSheetId="0">'Лист 1'!$A$1:$Q$1844</definedName>
  </definedNames>
  <calcPr calcId="125725"/>
  <customWorkbookViews>
    <customWorkbookView name="Pinyaskin - Личное представление" guid="{52C56C69-E76E-46A4-93DC-3FEF3C34E98B}" mergeInterval="0" personalView="1" maximized="1" xWindow="1" yWindow="1" windowWidth="1920" windowHeight="859" activeSheetId="1"/>
    <customWorkbookView name="Юля - Личное представление" guid="{65206307-21C8-4115-99FA-EA1C2EDA3D18}" mergeInterval="0" personalView="1" maximized="1" xWindow="1" yWindow="1" windowWidth="1280" windowHeight="762" activeSheetId="1"/>
  </customWorkbookViews>
</workbook>
</file>

<file path=xl/calcChain.xml><?xml version="1.0" encoding="utf-8"?>
<calcChain xmlns="http://schemas.openxmlformats.org/spreadsheetml/2006/main">
  <c r="C544" i="1"/>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499"/>
  <c r="C1542"/>
  <c r="C1741"/>
  <c r="C1832"/>
  <c r="C1833"/>
  <c r="C1834"/>
  <c r="C1835"/>
  <c r="C1836"/>
  <c r="C1837"/>
  <c r="C1838"/>
  <c r="C1824"/>
  <c r="C1825"/>
  <c r="C1826"/>
  <c r="C1827"/>
  <c r="C1828"/>
  <c r="C1829"/>
  <c r="C1820"/>
  <c r="C1814"/>
  <c r="C1815"/>
  <c r="C1816"/>
  <c r="C1817"/>
  <c r="C1800"/>
  <c r="C1801"/>
  <c r="C1802"/>
  <c r="C1792"/>
  <c r="C1782"/>
  <c r="C1778"/>
  <c r="C1775"/>
  <c r="C1769"/>
  <c r="C1770"/>
  <c r="C1771"/>
  <c r="C1762"/>
  <c r="C1763"/>
  <c r="C1754"/>
  <c r="C1755"/>
  <c r="C1756"/>
  <c r="C1750"/>
  <c r="C1751"/>
  <c r="C1734"/>
  <c r="C1735"/>
  <c r="C1736"/>
  <c r="C1737"/>
  <c r="C1738"/>
  <c r="C1739"/>
  <c r="C1740"/>
  <c r="C1742"/>
  <c r="C1743"/>
  <c r="C1744"/>
  <c r="C1831"/>
  <c r="C1823"/>
  <c r="C1819"/>
  <c r="C1813"/>
  <c r="C1811"/>
  <c r="C1799"/>
  <c r="C1797"/>
  <c r="C1795"/>
  <c r="C1791"/>
  <c r="C1789"/>
  <c r="C1787"/>
  <c r="C1784"/>
  <c r="C1781"/>
  <c r="C1777"/>
  <c r="C1774"/>
  <c r="C1768"/>
  <c r="C1765"/>
  <c r="C1761"/>
  <c r="C1759"/>
  <c r="C1753"/>
  <c r="C1749"/>
  <c r="C1747"/>
  <c r="C1733"/>
  <c r="C1731"/>
  <c r="C1729"/>
  <c r="C1726"/>
  <c r="C1724"/>
  <c r="C1718"/>
  <c r="C1719"/>
  <c r="C1720"/>
  <c r="C1721"/>
  <c r="C1706"/>
  <c r="C1707"/>
  <c r="C1708"/>
  <c r="C1709"/>
  <c r="C1710"/>
  <c r="C1711"/>
  <c r="C1712"/>
  <c r="C1713"/>
  <c r="C1714"/>
  <c r="C1715"/>
  <c r="C1698"/>
  <c r="C1699"/>
  <c r="C1700"/>
  <c r="C1701"/>
  <c r="C1694"/>
  <c r="C1695"/>
  <c r="C1684"/>
  <c r="C1681"/>
  <c r="C1675"/>
  <c r="C1667"/>
  <c r="C1668"/>
  <c r="C1669"/>
  <c r="C1670"/>
  <c r="C1671"/>
  <c r="C1647"/>
  <c r="C1648"/>
  <c r="C1649"/>
  <c r="C1650"/>
  <c r="C1651"/>
  <c r="C1652"/>
  <c r="C1653"/>
  <c r="C1654"/>
  <c r="C1655"/>
  <c r="C1656"/>
  <c r="C1657"/>
  <c r="C1658"/>
  <c r="C1659"/>
  <c r="C1660"/>
  <c r="C1661"/>
  <c r="C1662"/>
  <c r="C1663"/>
  <c r="C1664"/>
  <c r="C1634"/>
  <c r="C1628"/>
  <c r="C1623"/>
  <c r="C1620"/>
  <c r="C1717"/>
  <c r="C1704"/>
  <c r="C1705"/>
  <c r="C1697"/>
  <c r="C1693"/>
  <c r="C1690"/>
  <c r="C1687"/>
  <c r="C1683"/>
  <c r="C1680"/>
  <c r="C1678"/>
  <c r="C1674"/>
  <c r="C1666"/>
  <c r="C1646"/>
  <c r="C1644"/>
  <c r="C1626"/>
  <c r="C1622"/>
  <c r="C1619"/>
  <c r="C1617"/>
  <c r="C1595" l="1"/>
  <c r="C1596"/>
  <c r="C1597"/>
  <c r="C1598"/>
  <c r="C1599"/>
  <c r="C1600"/>
  <c r="C1601"/>
  <c r="C1602"/>
  <c r="C1603"/>
  <c r="C1604"/>
  <c r="C1605"/>
  <c r="C1606"/>
  <c r="C1607"/>
  <c r="C1608"/>
  <c r="C1609"/>
  <c r="C1610"/>
  <c r="C1611"/>
  <c r="C1612"/>
  <c r="C1613"/>
  <c r="C1614"/>
  <c r="C1569"/>
  <c r="C1570"/>
  <c r="C1571"/>
  <c r="C1572"/>
  <c r="C1573"/>
  <c r="C1574"/>
  <c r="C1575"/>
  <c r="C1576"/>
  <c r="C1577"/>
  <c r="C1578"/>
  <c r="C1579"/>
  <c r="C1580"/>
  <c r="C1581"/>
  <c r="C1582"/>
  <c r="C1583"/>
  <c r="C1584"/>
  <c r="C1585"/>
  <c r="C1586"/>
  <c r="C1587"/>
  <c r="C1588"/>
  <c r="C1589"/>
  <c r="C1590"/>
  <c r="C1591"/>
  <c r="C1592"/>
  <c r="C1593"/>
  <c r="C1594"/>
  <c r="C1566"/>
  <c r="C1561"/>
  <c r="C1562"/>
  <c r="C1533"/>
  <c r="C1534"/>
  <c r="C1535"/>
  <c r="C1536"/>
  <c r="C1537"/>
  <c r="C1538"/>
  <c r="C1539"/>
  <c r="C1540"/>
  <c r="C1541"/>
  <c r="C1543"/>
  <c r="C1544"/>
  <c r="C1545"/>
  <c r="C1546"/>
  <c r="C1547"/>
  <c r="C1548"/>
  <c r="C1549"/>
  <c r="C1550"/>
  <c r="C1551"/>
  <c r="C1552"/>
  <c r="C1553"/>
  <c r="C1554"/>
  <c r="C1555"/>
  <c r="C1507"/>
  <c r="C1508"/>
  <c r="C1509"/>
  <c r="C1510"/>
  <c r="C1511"/>
  <c r="C1512"/>
  <c r="C1513"/>
  <c r="C1514"/>
  <c r="C1515"/>
  <c r="C1516"/>
  <c r="C1517"/>
  <c r="C1518"/>
  <c r="C1519"/>
  <c r="C1520"/>
  <c r="C1521"/>
  <c r="C1522"/>
  <c r="C1523"/>
  <c r="C1524"/>
  <c r="C1525"/>
  <c r="C1526"/>
  <c r="C1527"/>
  <c r="C1528"/>
  <c r="C1529"/>
  <c r="C1530"/>
  <c r="C1501"/>
  <c r="C1502"/>
  <c r="C1503"/>
  <c r="C1504"/>
  <c r="C1487"/>
  <c r="C1488"/>
  <c r="C1489"/>
  <c r="C1490"/>
  <c r="C1478"/>
  <c r="C1479"/>
  <c r="C1480"/>
  <c r="C1481"/>
  <c r="C1482"/>
  <c r="C1483"/>
  <c r="C1484"/>
  <c r="C1474"/>
  <c r="C1475"/>
  <c r="C1463"/>
  <c r="C1464"/>
  <c r="C1465"/>
  <c r="C1466"/>
  <c r="C1467"/>
  <c r="C1468"/>
  <c r="C1469"/>
  <c r="C1470"/>
  <c r="C1453"/>
  <c r="C1454"/>
  <c r="C1455"/>
  <c r="C1456"/>
  <c r="C1457"/>
  <c r="C1458"/>
  <c r="C1459"/>
  <c r="C1460"/>
  <c r="C1443"/>
  <c r="C1444"/>
  <c r="C1445"/>
  <c r="C1446"/>
  <c r="C1447"/>
  <c r="C1448"/>
  <c r="C1449"/>
  <c r="C1450"/>
  <c r="C1426"/>
  <c r="C1427"/>
  <c r="C1428"/>
  <c r="C1429"/>
  <c r="C1430"/>
  <c r="C1431"/>
  <c r="C1432"/>
  <c r="C1433"/>
  <c r="C1434"/>
  <c r="C1435"/>
  <c r="C1436"/>
  <c r="C1437"/>
  <c r="C1438"/>
  <c r="C1439"/>
  <c r="C1414"/>
  <c r="C1415"/>
  <c r="C1416"/>
  <c r="C1417"/>
  <c r="C1418"/>
  <c r="C1419"/>
  <c r="C1420"/>
  <c r="C1421"/>
  <c r="C1422"/>
  <c r="C1423"/>
  <c r="C1410"/>
  <c r="C1411"/>
  <c r="C1404"/>
  <c r="C1568"/>
  <c r="C1565"/>
  <c r="C1560"/>
  <c r="C1558"/>
  <c r="C1532"/>
  <c r="C1506"/>
  <c r="C1500"/>
  <c r="C1497"/>
  <c r="C1495"/>
  <c r="C1493"/>
  <c r="C1486"/>
  <c r="C1477"/>
  <c r="C1473"/>
  <c r="C1462"/>
  <c r="C1452"/>
  <c r="C1442"/>
  <c r="C1425"/>
  <c r="C1413"/>
  <c r="C1409"/>
  <c r="C1406"/>
  <c r="C1403"/>
  <c r="C1401"/>
  <c r="C1398"/>
  <c r="C1396"/>
  <c r="C1394"/>
  <c r="C1368"/>
  <c r="C1369"/>
  <c r="C1370"/>
  <c r="C1371"/>
  <c r="C1372"/>
  <c r="C1373"/>
  <c r="C1374"/>
  <c r="C1375"/>
  <c r="C1376"/>
  <c r="C1377"/>
  <c r="C1378"/>
  <c r="C1379"/>
  <c r="C1380"/>
  <c r="C1381"/>
  <c r="C1382"/>
  <c r="C1383"/>
  <c r="C1384"/>
  <c r="C1385"/>
  <c r="C1386"/>
  <c r="C1387"/>
  <c r="C1388"/>
  <c r="C1389"/>
  <c r="C1390"/>
  <c r="C1391"/>
  <c r="C1367"/>
  <c r="C1362"/>
  <c r="C1363"/>
  <c r="C1364"/>
  <c r="C1365"/>
  <c r="C1358"/>
  <c r="C1359"/>
  <c r="C1348"/>
  <c r="C1333"/>
  <c r="C1334"/>
  <c r="C1335"/>
  <c r="C1336"/>
  <c r="C1337"/>
  <c r="C1338"/>
  <c r="C1339"/>
  <c r="C1340"/>
  <c r="C1341"/>
  <c r="C1342"/>
  <c r="C1343"/>
  <c r="C1344"/>
  <c r="C1316"/>
  <c r="C1317"/>
  <c r="C1318"/>
  <c r="C1319"/>
  <c r="C1320"/>
  <c r="C1321"/>
  <c r="C1322"/>
  <c r="C1323"/>
  <c r="C1324"/>
  <c r="C1325"/>
  <c r="C1311"/>
  <c r="C1306"/>
  <c r="C1278"/>
  <c r="C1279"/>
  <c r="C1281"/>
  <c r="C1283"/>
  <c r="C1284"/>
  <c r="C1289"/>
  <c r="C1290"/>
  <c r="C1291"/>
  <c r="C1293"/>
  <c r="C1264"/>
  <c r="C1265"/>
  <c r="C1267"/>
  <c r="C1268"/>
  <c r="C1269"/>
  <c r="C1270"/>
  <c r="C1271"/>
  <c r="C1273"/>
  <c r="C1256"/>
  <c r="C1259"/>
  <c r="C1261"/>
  <c r="C1353"/>
  <c r="C1354"/>
  <c r="C1361"/>
  <c r="C1351"/>
  <c r="C1347"/>
  <c r="C1332"/>
  <c r="C1330"/>
  <c r="C1328"/>
  <c r="C1315"/>
  <c r="C1313"/>
  <c r="C1310"/>
  <c r="C1305"/>
  <c r="C1301"/>
  <c r="C1277"/>
  <c r="C1263"/>
  <c r="C1250"/>
  <c r="C1248"/>
  <c r="C1235"/>
  <c r="C1233"/>
  <c r="C1217"/>
  <c r="C1210"/>
  <c r="C1208"/>
  <c r="C1201"/>
  <c r="C1202"/>
  <c r="C1203"/>
  <c r="C1204"/>
  <c r="C1188"/>
  <c r="C1192"/>
  <c r="C1196"/>
  <c r="C1197"/>
  <c r="C1207"/>
  <c r="C1200"/>
  <c r="C1187"/>
  <c r="C1178"/>
  <c r="C1176"/>
  <c r="C1174"/>
  <c r="C1170"/>
  <c r="C1171"/>
  <c r="C1169"/>
  <c r="C1167"/>
  <c r="C1165"/>
  <c r="C1137"/>
  <c r="C1138"/>
  <c r="C1139"/>
  <c r="C1140"/>
  <c r="C1141"/>
  <c r="C1142"/>
  <c r="C1143"/>
  <c r="C1144"/>
  <c r="C1145"/>
  <c r="C1146"/>
  <c r="C1147"/>
  <c r="C1148"/>
  <c r="C1149"/>
  <c r="C1150"/>
  <c r="C1151"/>
  <c r="C1152"/>
  <c r="C1153"/>
  <c r="C1154"/>
  <c r="C1155"/>
  <c r="C1156"/>
  <c r="C1157"/>
  <c r="C1158"/>
  <c r="C1159"/>
  <c r="C1160"/>
  <c r="C1161"/>
  <c r="C1162"/>
  <c r="C1136"/>
  <c r="C1134"/>
  <c r="C1131"/>
  <c r="C1126"/>
  <c r="C1127"/>
  <c r="C1128"/>
  <c r="C1121"/>
  <c r="C1122"/>
  <c r="C1123"/>
  <c r="C1118"/>
  <c r="C1125"/>
  <c r="C1120"/>
  <c r="C1112"/>
  <c r="C1113"/>
  <c r="C1114"/>
  <c r="C1115"/>
  <c r="C1108"/>
  <c r="C1109"/>
  <c r="C1104"/>
  <c r="C1105"/>
  <c r="C1111"/>
  <c r="C1107"/>
  <c r="C1103"/>
  <c r="C1097"/>
  <c r="C1098"/>
  <c r="C1099"/>
  <c r="C1100"/>
  <c r="C1091"/>
  <c r="C1092"/>
  <c r="C1093"/>
  <c r="C1094"/>
  <c r="C1087"/>
  <c r="C1088"/>
  <c r="C1096"/>
  <c r="C1090"/>
  <c r="C1086"/>
  <c r="C1067"/>
  <c r="C1068"/>
  <c r="C1069"/>
  <c r="C1070"/>
  <c r="C1071"/>
  <c r="C1072"/>
  <c r="C1073"/>
  <c r="C1074"/>
  <c r="C1075"/>
  <c r="C1076"/>
  <c r="C1077"/>
  <c r="C1078"/>
  <c r="C1079"/>
  <c r="C1080"/>
  <c r="C1081"/>
  <c r="C1082"/>
  <c r="C1083"/>
  <c r="C1038"/>
  <c r="C1039"/>
  <c r="C1040"/>
  <c r="C1041"/>
  <c r="C1042"/>
  <c r="C1043"/>
  <c r="C1044"/>
  <c r="C1045"/>
  <c r="C1046"/>
  <c r="C1047"/>
  <c r="C1048"/>
  <c r="C1049"/>
  <c r="C1050"/>
  <c r="C1051"/>
  <c r="C1052"/>
  <c r="C1053"/>
  <c r="C1054"/>
  <c r="C1055"/>
  <c r="C1056"/>
  <c r="C1057"/>
  <c r="C1058"/>
  <c r="C1059"/>
  <c r="C1060"/>
  <c r="C1061"/>
  <c r="C1062"/>
  <c r="C1063"/>
  <c r="C1064"/>
  <c r="C1033"/>
  <c r="C1034"/>
  <c r="C1035"/>
  <c r="C1028"/>
  <c r="C1029"/>
  <c r="C1066"/>
  <c r="C1037"/>
  <c r="C1032"/>
  <c r="C1027"/>
  <c r="C1025"/>
  <c r="C1008"/>
  <c r="C1009"/>
  <c r="C1010"/>
  <c r="C1011"/>
  <c r="C1012"/>
  <c r="C1013"/>
  <c r="C1014"/>
  <c r="C1015"/>
  <c r="C1016"/>
  <c r="C1017"/>
  <c r="C1018"/>
  <c r="C1019"/>
  <c r="C1020"/>
  <c r="C1021"/>
  <c r="C1022"/>
  <c r="C1007"/>
  <c r="C1001"/>
  <c r="C1002"/>
  <c r="C1003"/>
  <c r="C1004"/>
  <c r="C980"/>
  <c r="C981"/>
  <c r="C982"/>
  <c r="C983"/>
  <c r="C984"/>
  <c r="C985"/>
  <c r="C986"/>
  <c r="C987"/>
  <c r="C988"/>
  <c r="C989"/>
  <c r="C990"/>
  <c r="C991"/>
  <c r="C992"/>
  <c r="C993"/>
  <c r="C994"/>
  <c r="C995"/>
  <c r="C996"/>
  <c r="C979"/>
  <c r="C959"/>
  <c r="C960"/>
  <c r="C961"/>
  <c r="C962"/>
  <c r="C963"/>
  <c r="C964"/>
  <c r="C965"/>
  <c r="C966"/>
  <c r="C967"/>
  <c r="C968"/>
  <c r="C969"/>
  <c r="C970"/>
  <c r="C971"/>
  <c r="C972"/>
  <c r="C973"/>
  <c r="C974"/>
  <c r="C975"/>
  <c r="C976"/>
  <c r="C977"/>
  <c r="C954"/>
  <c r="C955"/>
  <c r="C956"/>
  <c r="C947"/>
  <c r="C948"/>
  <c r="C949"/>
  <c r="C950"/>
  <c r="C941"/>
  <c r="C942"/>
  <c r="C943"/>
  <c r="C944"/>
  <c r="C934"/>
  <c r="C935"/>
  <c r="C936"/>
  <c r="C937"/>
  <c r="C938"/>
  <c r="C958"/>
  <c r="C953"/>
  <c r="C946"/>
  <c r="C940"/>
  <c r="C933"/>
  <c r="C907"/>
  <c r="C908"/>
  <c r="C909"/>
  <c r="C910"/>
  <c r="C911"/>
  <c r="C912"/>
  <c r="C913"/>
  <c r="C914"/>
  <c r="C915"/>
  <c r="C916"/>
  <c r="C917"/>
  <c r="C918"/>
  <c r="C919"/>
  <c r="C920"/>
  <c r="C921"/>
  <c r="C922"/>
  <c r="C923"/>
  <c r="C924"/>
  <c r="C925"/>
  <c r="C926"/>
  <c r="C927"/>
  <c r="C928"/>
  <c r="C929"/>
  <c r="C930"/>
  <c r="C890"/>
  <c r="C891"/>
  <c r="C892"/>
  <c r="C893"/>
  <c r="C894"/>
  <c r="C895"/>
  <c r="C896"/>
  <c r="C897"/>
  <c r="C898"/>
  <c r="C899"/>
  <c r="C900"/>
  <c r="C901"/>
  <c r="C902"/>
  <c r="C903"/>
  <c r="C904"/>
  <c r="C906"/>
  <c r="C889"/>
  <c r="C884"/>
  <c r="C885"/>
  <c r="C886"/>
  <c r="C887"/>
  <c r="C883"/>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1"/>
  <c r="C643"/>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00"/>
  <c r="C515"/>
  <c r="C478"/>
  <c r="C479"/>
  <c r="C480"/>
  <c r="C481"/>
  <c r="C482"/>
  <c r="C483"/>
  <c r="C484"/>
  <c r="C485"/>
  <c r="C486"/>
  <c r="C487"/>
  <c r="C488"/>
  <c r="C489"/>
  <c r="C490"/>
  <c r="C491"/>
  <c r="C492"/>
  <c r="C493"/>
  <c r="C494"/>
  <c r="C460"/>
  <c r="C461"/>
  <c r="C462"/>
  <c r="C463"/>
  <c r="C464"/>
  <c r="C465"/>
  <c r="C466"/>
  <c r="C467"/>
  <c r="C468"/>
  <c r="C469"/>
  <c r="C470"/>
  <c r="C471"/>
  <c r="C472"/>
  <c r="C473"/>
  <c r="C474"/>
  <c r="C475"/>
  <c r="C477"/>
  <c r="C459"/>
  <c r="C447"/>
  <c r="C448"/>
  <c r="C449"/>
  <c r="C450"/>
  <c r="C451"/>
  <c r="C452"/>
  <c r="C453"/>
  <c r="C454"/>
  <c r="C455"/>
  <c r="C456"/>
  <c r="C457"/>
  <c r="C446"/>
  <c r="C32"/>
  <c r="C29"/>
  <c r="C27"/>
  <c r="C26"/>
  <c r="C24"/>
  <c r="C978" l="1"/>
  <c r="D380"/>
  <c r="E380"/>
  <c r="F380"/>
  <c r="G380"/>
  <c r="H380"/>
  <c r="I380"/>
  <c r="J380"/>
  <c r="K380"/>
  <c r="L380"/>
  <c r="M380"/>
  <c r="N380"/>
  <c r="O380"/>
  <c r="P380"/>
  <c r="Q380"/>
  <c r="C390"/>
  <c r="D328"/>
  <c r="E328"/>
  <c r="F328"/>
  <c r="G328"/>
  <c r="H328"/>
  <c r="I328"/>
  <c r="J328"/>
  <c r="K328"/>
  <c r="L328"/>
  <c r="M328"/>
  <c r="N328"/>
  <c r="O328"/>
  <c r="P328"/>
  <c r="Q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1"/>
  <c r="C382"/>
  <c r="C383"/>
  <c r="C384"/>
  <c r="C385"/>
  <c r="C386"/>
  <c r="C387"/>
  <c r="C388"/>
  <c r="C389"/>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D285"/>
  <c r="E285"/>
  <c r="F285"/>
  <c r="G285"/>
  <c r="H285"/>
  <c r="I285"/>
  <c r="J285"/>
  <c r="K285"/>
  <c r="L285"/>
  <c r="M285"/>
  <c r="N285"/>
  <c r="O285"/>
  <c r="P285"/>
  <c r="Q285"/>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286"/>
  <c r="D882"/>
  <c r="E882"/>
  <c r="F882"/>
  <c r="G882"/>
  <c r="H882"/>
  <c r="I882"/>
  <c r="J882"/>
  <c r="K882"/>
  <c r="L882"/>
  <c r="M882"/>
  <c r="N882"/>
  <c r="O882"/>
  <c r="P882"/>
  <c r="Q882"/>
  <c r="D888"/>
  <c r="E888"/>
  <c r="F888"/>
  <c r="G888"/>
  <c r="H888"/>
  <c r="I888"/>
  <c r="J888"/>
  <c r="K888"/>
  <c r="L888"/>
  <c r="M888"/>
  <c r="N888"/>
  <c r="O888"/>
  <c r="P888"/>
  <c r="Q888"/>
  <c r="D905"/>
  <c r="E905"/>
  <c r="F905"/>
  <c r="G905"/>
  <c r="H905"/>
  <c r="I905"/>
  <c r="J905"/>
  <c r="K905"/>
  <c r="L905"/>
  <c r="M905"/>
  <c r="N905"/>
  <c r="O905"/>
  <c r="P905"/>
  <c r="Q905"/>
  <c r="D730"/>
  <c r="E730"/>
  <c r="F730"/>
  <c r="G730"/>
  <c r="H730"/>
  <c r="I730"/>
  <c r="J730"/>
  <c r="K730"/>
  <c r="L730"/>
  <c r="M730"/>
  <c r="N730"/>
  <c r="O730"/>
  <c r="P730"/>
  <c r="Q730"/>
  <c r="D642"/>
  <c r="E642"/>
  <c r="F642"/>
  <c r="G642"/>
  <c r="H642"/>
  <c r="I642"/>
  <c r="J642"/>
  <c r="K642"/>
  <c r="L642"/>
  <c r="M642"/>
  <c r="N642"/>
  <c r="O642"/>
  <c r="P642"/>
  <c r="Q642"/>
  <c r="D599"/>
  <c r="E599"/>
  <c r="F599"/>
  <c r="G599"/>
  <c r="H599"/>
  <c r="I599"/>
  <c r="J599"/>
  <c r="K599"/>
  <c r="L599"/>
  <c r="M599"/>
  <c r="N599"/>
  <c r="O599"/>
  <c r="P599"/>
  <c r="Q599"/>
  <c r="D23"/>
  <c r="E23"/>
  <c r="F23"/>
  <c r="G23"/>
  <c r="H23"/>
  <c r="I23"/>
  <c r="J23"/>
  <c r="K23"/>
  <c r="L23"/>
  <c r="M23"/>
  <c r="N23"/>
  <c r="O23"/>
  <c r="P23"/>
  <c r="Q23"/>
  <c r="C23"/>
  <c r="Q1830"/>
  <c r="P1830"/>
  <c r="O1830"/>
  <c r="N1830"/>
  <c r="M1830"/>
  <c r="L1830"/>
  <c r="K1830"/>
  <c r="J1830"/>
  <c r="I1830"/>
  <c r="H1830"/>
  <c r="G1830"/>
  <c r="F1830"/>
  <c r="E1830"/>
  <c r="D1830"/>
  <c r="Q1812"/>
  <c r="P1812"/>
  <c r="O1812"/>
  <c r="N1812"/>
  <c r="M1812"/>
  <c r="L1812"/>
  <c r="K1812"/>
  <c r="J1812"/>
  <c r="I1812"/>
  <c r="H1812"/>
  <c r="G1812"/>
  <c r="F1812"/>
  <c r="E1812"/>
  <c r="D1812"/>
  <c r="O1806"/>
  <c r="P1806" s="1"/>
  <c r="N1806"/>
  <c r="L1806"/>
  <c r="H1806"/>
  <c r="C1794"/>
  <c r="H1794"/>
  <c r="G1794"/>
  <c r="C1790"/>
  <c r="Q1790"/>
  <c r="Q1785" s="1"/>
  <c r="P1790"/>
  <c r="O1790"/>
  <c r="N1790"/>
  <c r="M1790"/>
  <c r="L1790"/>
  <c r="K1790"/>
  <c r="J1790"/>
  <c r="I1790"/>
  <c r="H1790"/>
  <c r="G1790"/>
  <c r="F1790"/>
  <c r="E1790"/>
  <c r="D1790"/>
  <c r="P1788"/>
  <c r="O1788"/>
  <c r="N1788"/>
  <c r="M1788"/>
  <c r="L1788"/>
  <c r="K1788"/>
  <c r="J1788"/>
  <c r="I1788"/>
  <c r="H1788"/>
  <c r="G1788"/>
  <c r="F1788"/>
  <c r="E1788"/>
  <c r="D1788"/>
  <c r="C1788"/>
  <c r="Q1752"/>
  <c r="P1752"/>
  <c r="O1752"/>
  <c r="N1752"/>
  <c r="M1752"/>
  <c r="L1752"/>
  <c r="K1752"/>
  <c r="J1752"/>
  <c r="I1752"/>
  <c r="H1752"/>
  <c r="G1752"/>
  <c r="F1752"/>
  <c r="E1752"/>
  <c r="D1752"/>
  <c r="C1752"/>
  <c r="C1725"/>
  <c r="Q1725"/>
  <c r="P1725"/>
  <c r="O1725"/>
  <c r="N1725"/>
  <c r="M1725"/>
  <c r="L1725"/>
  <c r="K1725"/>
  <c r="J1725"/>
  <c r="I1725"/>
  <c r="H1725"/>
  <c r="G1725"/>
  <c r="F1725"/>
  <c r="E1725"/>
  <c r="D1725"/>
  <c r="Q1692"/>
  <c r="P1692"/>
  <c r="O1692"/>
  <c r="N1692"/>
  <c r="M1692"/>
  <c r="L1692"/>
  <c r="K1692"/>
  <c r="J1692"/>
  <c r="I1692"/>
  <c r="H1692"/>
  <c r="G1692"/>
  <c r="F1692"/>
  <c r="E1692"/>
  <c r="D1692"/>
  <c r="C1692"/>
  <c r="Q1689"/>
  <c r="Q1688" s="1"/>
  <c r="P1689"/>
  <c r="P1688" s="1"/>
  <c r="O1689"/>
  <c r="O1688" s="1"/>
  <c r="N1689"/>
  <c r="N1688" s="1"/>
  <c r="M1689"/>
  <c r="M1688" s="1"/>
  <c r="L1689"/>
  <c r="L1688" s="1"/>
  <c r="K1689"/>
  <c r="K1688" s="1"/>
  <c r="J1689"/>
  <c r="J1688" s="1"/>
  <c r="I1689"/>
  <c r="I1688" s="1"/>
  <c r="H1689"/>
  <c r="H1688" s="1"/>
  <c r="G1689"/>
  <c r="G1688" s="1"/>
  <c r="F1689"/>
  <c r="F1688" s="1"/>
  <c r="E1689"/>
  <c r="E1688" s="1"/>
  <c r="D1689"/>
  <c r="D1688" s="1"/>
  <c r="C1689"/>
  <c r="C1688" s="1"/>
  <c r="Q1686"/>
  <c r="Q1685" s="1"/>
  <c r="P1686"/>
  <c r="P1685" s="1"/>
  <c r="O1686"/>
  <c r="O1685" s="1"/>
  <c r="N1686"/>
  <c r="N1685" s="1"/>
  <c r="M1686"/>
  <c r="M1685" s="1"/>
  <c r="L1686"/>
  <c r="L1685" s="1"/>
  <c r="K1686"/>
  <c r="K1685" s="1"/>
  <c r="J1686"/>
  <c r="J1685" s="1"/>
  <c r="I1686"/>
  <c r="I1685" s="1"/>
  <c r="H1686"/>
  <c r="H1685" s="1"/>
  <c r="G1686"/>
  <c r="G1685" s="1"/>
  <c r="F1686"/>
  <c r="F1685" s="1"/>
  <c r="E1686"/>
  <c r="E1685" s="1"/>
  <c r="D1686"/>
  <c r="D1685" s="1"/>
  <c r="C1686"/>
  <c r="C1685" s="1"/>
  <c r="Q1665"/>
  <c r="P1665"/>
  <c r="O1665"/>
  <c r="N1665"/>
  <c r="M1665"/>
  <c r="L1665"/>
  <c r="K1665"/>
  <c r="J1665"/>
  <c r="I1665"/>
  <c r="H1665"/>
  <c r="G1665"/>
  <c r="F1665"/>
  <c r="E1665"/>
  <c r="D1665"/>
  <c r="C1665"/>
  <c r="Q1645"/>
  <c r="P1645"/>
  <c r="O1645"/>
  <c r="N1645"/>
  <c r="M1645"/>
  <c r="L1645"/>
  <c r="K1645"/>
  <c r="J1645"/>
  <c r="I1645"/>
  <c r="H1645"/>
  <c r="G1645"/>
  <c r="F1645"/>
  <c r="E1645"/>
  <c r="D1645"/>
  <c r="H1641"/>
  <c r="C1641" s="1"/>
  <c r="H1639"/>
  <c r="H1638"/>
  <c r="C1638" s="1"/>
  <c r="H1635"/>
  <c r="H1633"/>
  <c r="C1633" s="1"/>
  <c r="H1631"/>
  <c r="C1631" s="1"/>
  <c r="H1630"/>
  <c r="C1630" s="1"/>
  <c r="Q1625"/>
  <c r="Q1564"/>
  <c r="P1564"/>
  <c r="O1564"/>
  <c r="N1564"/>
  <c r="M1564"/>
  <c r="L1564"/>
  <c r="K1564"/>
  <c r="J1564"/>
  <c r="I1564"/>
  <c r="H1564"/>
  <c r="G1564"/>
  <c r="F1564"/>
  <c r="E1564"/>
  <c r="D1564"/>
  <c r="C1564"/>
  <c r="Q1494"/>
  <c r="P1494"/>
  <c r="O1494"/>
  <c r="N1494"/>
  <c r="M1494"/>
  <c r="L1494"/>
  <c r="K1494"/>
  <c r="J1494"/>
  <c r="I1494"/>
  <c r="H1494"/>
  <c r="G1494"/>
  <c r="F1494"/>
  <c r="E1494"/>
  <c r="D1494"/>
  <c r="C1494"/>
  <c r="C1492"/>
  <c r="Q1492"/>
  <c r="Q1491" s="1"/>
  <c r="P1492"/>
  <c r="P1491" s="1"/>
  <c r="O1492"/>
  <c r="O1491" s="1"/>
  <c r="N1492"/>
  <c r="N1491" s="1"/>
  <c r="M1492"/>
  <c r="M1491" s="1"/>
  <c r="L1492"/>
  <c r="L1491" s="1"/>
  <c r="K1492"/>
  <c r="K1491" s="1"/>
  <c r="J1492"/>
  <c r="J1491" s="1"/>
  <c r="I1492"/>
  <c r="I1491" s="1"/>
  <c r="H1492"/>
  <c r="H1491" s="1"/>
  <c r="G1492"/>
  <c r="G1491" s="1"/>
  <c r="F1492"/>
  <c r="F1491" s="1"/>
  <c r="E1492"/>
  <c r="E1491" s="1"/>
  <c r="D1492"/>
  <c r="D1491" s="1"/>
  <c r="Q1485"/>
  <c r="P1485"/>
  <c r="O1485"/>
  <c r="N1485"/>
  <c r="M1485"/>
  <c r="L1485"/>
  <c r="K1485"/>
  <c r="J1485"/>
  <c r="I1485"/>
  <c r="H1485"/>
  <c r="G1485"/>
  <c r="F1485"/>
  <c r="E1485"/>
  <c r="D1485"/>
  <c r="C1485"/>
  <c r="Q1451"/>
  <c r="P1451"/>
  <c r="O1451"/>
  <c r="N1451"/>
  <c r="M1451"/>
  <c r="L1451"/>
  <c r="K1451"/>
  <c r="J1451"/>
  <c r="I1451"/>
  <c r="H1451"/>
  <c r="G1451"/>
  <c r="F1451"/>
  <c r="E1451"/>
  <c r="Q1397"/>
  <c r="P1397"/>
  <c r="O1397"/>
  <c r="N1397"/>
  <c r="M1397"/>
  <c r="L1397"/>
  <c r="K1397"/>
  <c r="J1397"/>
  <c r="I1397"/>
  <c r="H1397"/>
  <c r="G1397"/>
  <c r="F1397"/>
  <c r="E1397"/>
  <c r="D1397"/>
  <c r="C1397"/>
  <c r="Q1395"/>
  <c r="P1395"/>
  <c r="O1395"/>
  <c r="N1395"/>
  <c r="M1395"/>
  <c r="L1395"/>
  <c r="K1395"/>
  <c r="J1395"/>
  <c r="I1395"/>
  <c r="H1395"/>
  <c r="G1395"/>
  <c r="F1395"/>
  <c r="E1395"/>
  <c r="D1395"/>
  <c r="C1395"/>
  <c r="Q1393"/>
  <c r="P1393"/>
  <c r="O1393"/>
  <c r="N1393"/>
  <c r="M1393"/>
  <c r="L1393"/>
  <c r="K1393"/>
  <c r="J1393"/>
  <c r="I1393"/>
  <c r="H1393"/>
  <c r="G1393"/>
  <c r="F1393"/>
  <c r="E1393"/>
  <c r="D1393"/>
  <c r="C1393"/>
  <c r="Q1366"/>
  <c r="P1366"/>
  <c r="O1366"/>
  <c r="N1366"/>
  <c r="M1366"/>
  <c r="L1366"/>
  <c r="K1366"/>
  <c r="J1366"/>
  <c r="I1366"/>
  <c r="H1366"/>
  <c r="G1366"/>
  <c r="F1366"/>
  <c r="E1366"/>
  <c r="D1366"/>
  <c r="C1366"/>
  <c r="H1357"/>
  <c r="C1357" s="1"/>
  <c r="C1356" s="1"/>
  <c r="Q1356"/>
  <c r="P1356"/>
  <c r="O1356"/>
  <c r="N1356"/>
  <c r="M1356"/>
  <c r="L1356"/>
  <c r="K1356"/>
  <c r="J1356"/>
  <c r="I1356"/>
  <c r="H1356"/>
  <c r="G1356"/>
  <c r="F1356"/>
  <c r="E1356"/>
  <c r="D1356"/>
  <c r="Q1346"/>
  <c r="P1346"/>
  <c r="O1346"/>
  <c r="N1346"/>
  <c r="M1346"/>
  <c r="L1346"/>
  <c r="K1346"/>
  <c r="J1346"/>
  <c r="I1346"/>
  <c r="H1346"/>
  <c r="G1346"/>
  <c r="F1346"/>
  <c r="E1346"/>
  <c r="D1346"/>
  <c r="Q1345"/>
  <c r="P1345"/>
  <c r="O1345"/>
  <c r="N1345"/>
  <c r="M1345"/>
  <c r="L1345"/>
  <c r="K1345"/>
  <c r="J1345"/>
  <c r="I1345"/>
  <c r="H1345"/>
  <c r="G1345"/>
  <c r="F1345"/>
  <c r="E1345"/>
  <c r="D1345"/>
  <c r="C1327"/>
  <c r="Q1327"/>
  <c r="P1327"/>
  <c r="O1327"/>
  <c r="N1327"/>
  <c r="M1327"/>
  <c r="L1327"/>
  <c r="K1327"/>
  <c r="J1327"/>
  <c r="I1327"/>
  <c r="H1327"/>
  <c r="G1327"/>
  <c r="F1327"/>
  <c r="E1327"/>
  <c r="D1327"/>
  <c r="N1303"/>
  <c r="N1302"/>
  <c r="L1298"/>
  <c r="C1298" s="1"/>
  <c r="L1297"/>
  <c r="C1297" s="1"/>
  <c r="L1296"/>
  <c r="C1296" s="1"/>
  <c r="L1295"/>
  <c r="C1295" s="1"/>
  <c r="L1294"/>
  <c r="C1294" s="1"/>
  <c r="L1292"/>
  <c r="D1292"/>
  <c r="Q1276"/>
  <c r="P1276"/>
  <c r="O1276"/>
  <c r="K1276"/>
  <c r="J1276"/>
  <c r="I1276"/>
  <c r="F1276"/>
  <c r="E1276"/>
  <c r="D1274"/>
  <c r="C1274" s="1"/>
  <c r="D1258"/>
  <c r="C1258" s="1"/>
  <c r="G1255"/>
  <c r="H1255" s="1"/>
  <c r="C1255" s="1"/>
  <c r="N1254"/>
  <c r="C1247"/>
  <c r="Q1247"/>
  <c r="P1247"/>
  <c r="O1247"/>
  <c r="N1247"/>
  <c r="M1247"/>
  <c r="L1247"/>
  <c r="K1247"/>
  <c r="J1247"/>
  <c r="I1247"/>
  <c r="H1247"/>
  <c r="G1247"/>
  <c r="F1247"/>
  <c r="E1247"/>
  <c r="D1247"/>
  <c r="C1238"/>
  <c r="C1228"/>
  <c r="C1218"/>
  <c r="Q1206"/>
  <c r="P1206"/>
  <c r="O1206"/>
  <c r="N1206"/>
  <c r="M1206"/>
  <c r="L1206"/>
  <c r="K1206"/>
  <c r="J1206"/>
  <c r="I1206"/>
  <c r="H1206"/>
  <c r="G1206"/>
  <c r="F1206"/>
  <c r="E1206"/>
  <c r="D1206"/>
  <c r="P1195"/>
  <c r="K1195"/>
  <c r="L1195" s="1"/>
  <c r="P1194"/>
  <c r="K1194"/>
  <c r="L1194" s="1"/>
  <c r="P1193"/>
  <c r="K1193"/>
  <c r="L1193" s="1"/>
  <c r="P1191"/>
  <c r="K1191"/>
  <c r="L1191" s="1"/>
  <c r="P1190"/>
  <c r="K1190"/>
  <c r="L1190" s="1"/>
  <c r="P1189"/>
  <c r="K1189"/>
  <c r="L1189" s="1"/>
  <c r="Q1186"/>
  <c r="O1186"/>
  <c r="N1186"/>
  <c r="M1186"/>
  <c r="J1186"/>
  <c r="I1186"/>
  <c r="H1186"/>
  <c r="G1186"/>
  <c r="F1186"/>
  <c r="E1186"/>
  <c r="D1186"/>
  <c r="P1185"/>
  <c r="P1184"/>
  <c r="P1182"/>
  <c r="L1182"/>
  <c r="Q1177"/>
  <c r="P1177"/>
  <c r="O1177"/>
  <c r="N1177"/>
  <c r="M1177"/>
  <c r="L1177"/>
  <c r="K1177"/>
  <c r="J1177"/>
  <c r="I1177"/>
  <c r="H1177"/>
  <c r="G1177"/>
  <c r="F1177"/>
  <c r="E1177"/>
  <c r="D1177"/>
  <c r="C1177"/>
  <c r="Q1124"/>
  <c r="P1124"/>
  <c r="O1124"/>
  <c r="N1124"/>
  <c r="M1124"/>
  <c r="L1124"/>
  <c r="K1124"/>
  <c r="J1124"/>
  <c r="I1124"/>
  <c r="H1124"/>
  <c r="G1124"/>
  <c r="F1124"/>
  <c r="E1124"/>
  <c r="D1124"/>
  <c r="C1124"/>
  <c r="Q1117"/>
  <c r="P1117"/>
  <c r="O1117"/>
  <c r="N1117"/>
  <c r="M1117"/>
  <c r="L1117"/>
  <c r="K1117"/>
  <c r="J1117"/>
  <c r="I1117"/>
  <c r="H1117"/>
  <c r="G1117"/>
  <c r="F1117"/>
  <c r="E1117"/>
  <c r="D1117"/>
  <c r="C1117"/>
  <c r="Q1095"/>
  <c r="P1095"/>
  <c r="O1095"/>
  <c r="N1095"/>
  <c r="M1095"/>
  <c r="L1095"/>
  <c r="K1095"/>
  <c r="J1095"/>
  <c r="I1095"/>
  <c r="H1095"/>
  <c r="G1095"/>
  <c r="F1095"/>
  <c r="E1095"/>
  <c r="D1095"/>
  <c r="Q1089"/>
  <c r="P1089"/>
  <c r="O1089"/>
  <c r="N1089"/>
  <c r="M1089"/>
  <c r="L1089"/>
  <c r="K1089"/>
  <c r="J1089"/>
  <c r="I1089"/>
  <c r="H1089"/>
  <c r="G1089"/>
  <c r="F1089"/>
  <c r="E1089"/>
  <c r="D1089"/>
  <c r="C1089"/>
  <c r="Q1085"/>
  <c r="P1085"/>
  <c r="O1085"/>
  <c r="N1085"/>
  <c r="M1085"/>
  <c r="L1085"/>
  <c r="K1085"/>
  <c r="J1085"/>
  <c r="I1085"/>
  <c r="H1085"/>
  <c r="G1085"/>
  <c r="F1085"/>
  <c r="E1085"/>
  <c r="D1085"/>
  <c r="C1085"/>
  <c r="Q1065"/>
  <c r="P1065"/>
  <c r="O1065"/>
  <c r="N1065"/>
  <c r="M1065"/>
  <c r="L1065"/>
  <c r="K1065"/>
  <c r="J1065"/>
  <c r="I1065"/>
  <c r="H1065"/>
  <c r="G1065"/>
  <c r="F1065"/>
  <c r="E1065"/>
  <c r="D1065"/>
  <c r="Q1036"/>
  <c r="P1036"/>
  <c r="O1036"/>
  <c r="N1036"/>
  <c r="M1036"/>
  <c r="L1036"/>
  <c r="K1036"/>
  <c r="J1036"/>
  <c r="I1036"/>
  <c r="H1036"/>
  <c r="G1036"/>
  <c r="F1036"/>
  <c r="E1036"/>
  <c r="D1036"/>
  <c r="Q1031"/>
  <c r="Q1030" s="1"/>
  <c r="P1031"/>
  <c r="O1031"/>
  <c r="O1030" s="1"/>
  <c r="N1031"/>
  <c r="M1031"/>
  <c r="L1031"/>
  <c r="K1031"/>
  <c r="K1030" s="1"/>
  <c r="J1031"/>
  <c r="J1030" s="1"/>
  <c r="I1031"/>
  <c r="I1030" s="1"/>
  <c r="H1031"/>
  <c r="G1031"/>
  <c r="G1030" s="1"/>
  <c r="F1031"/>
  <c r="F1030" s="1"/>
  <c r="E1031"/>
  <c r="E1030" s="1"/>
  <c r="D1031"/>
  <c r="C1031"/>
  <c r="N1030"/>
  <c r="Q1026"/>
  <c r="Q1023" s="1"/>
  <c r="P1026"/>
  <c r="O1026"/>
  <c r="N1026"/>
  <c r="M1026"/>
  <c r="L1026"/>
  <c r="K1026"/>
  <c r="J1026"/>
  <c r="I1026"/>
  <c r="H1026"/>
  <c r="G1026"/>
  <c r="F1026"/>
  <c r="E1026"/>
  <c r="D1026"/>
  <c r="C1026"/>
  <c r="P1024"/>
  <c r="O1024"/>
  <c r="N1024"/>
  <c r="M1024"/>
  <c r="L1024"/>
  <c r="K1024"/>
  <c r="J1024"/>
  <c r="I1024"/>
  <c r="H1024"/>
  <c r="G1024"/>
  <c r="F1024"/>
  <c r="E1024"/>
  <c r="D1024"/>
  <c r="C1024"/>
  <c r="P1006"/>
  <c r="O1006"/>
  <c r="N1006"/>
  <c r="M1006"/>
  <c r="L1006"/>
  <c r="K1006"/>
  <c r="J1006"/>
  <c r="I1006"/>
  <c r="H1006"/>
  <c r="G1006"/>
  <c r="F1006"/>
  <c r="E1006"/>
  <c r="D1006"/>
  <c r="P1000"/>
  <c r="L1000"/>
  <c r="P999"/>
  <c r="L999"/>
  <c r="L998" s="1"/>
  <c r="L997" s="1"/>
  <c r="H999"/>
  <c r="Q998"/>
  <c r="Q997" s="1"/>
  <c r="P998"/>
  <c r="P997" s="1"/>
  <c r="O998"/>
  <c r="N998"/>
  <c r="N997" s="1"/>
  <c r="M998"/>
  <c r="M997" s="1"/>
  <c r="K998"/>
  <c r="J998"/>
  <c r="J997" s="1"/>
  <c r="I998"/>
  <c r="I997" s="1"/>
  <c r="G998"/>
  <c r="G997" s="1"/>
  <c r="F998"/>
  <c r="F997" s="1"/>
  <c r="E998"/>
  <c r="E997" s="1"/>
  <c r="D998"/>
  <c r="D997" s="1"/>
  <c r="O997"/>
  <c r="K997"/>
  <c r="Q978"/>
  <c r="P978"/>
  <c r="O978"/>
  <c r="N978"/>
  <c r="M978"/>
  <c r="L978"/>
  <c r="K978"/>
  <c r="J978"/>
  <c r="I978"/>
  <c r="H978"/>
  <c r="G978"/>
  <c r="F978"/>
  <c r="E978"/>
  <c r="D978"/>
  <c r="Q957"/>
  <c r="P957"/>
  <c r="O957"/>
  <c r="N957"/>
  <c r="M957"/>
  <c r="L957"/>
  <c r="K957"/>
  <c r="J957"/>
  <c r="I957"/>
  <c r="H957"/>
  <c r="G957"/>
  <c r="F957"/>
  <c r="E957"/>
  <c r="D957"/>
  <c r="C957"/>
  <c r="Q932"/>
  <c r="P932"/>
  <c r="O932"/>
  <c r="N932"/>
  <c r="M932"/>
  <c r="L932"/>
  <c r="K932"/>
  <c r="J932"/>
  <c r="I932"/>
  <c r="H932"/>
  <c r="G932"/>
  <c r="F932"/>
  <c r="E932"/>
  <c r="D932"/>
  <c r="C539"/>
  <c r="C529"/>
  <c r="C519"/>
  <c r="C510"/>
  <c r="C509"/>
  <c r="C508"/>
  <c r="C507"/>
  <c r="C506"/>
  <c r="C505"/>
  <c r="C504"/>
  <c r="C503"/>
  <c r="C502"/>
  <c r="C521"/>
  <c r="C501"/>
  <c r="C280"/>
  <c r="C270"/>
  <c r="C260"/>
  <c r="C250"/>
  <c r="C240"/>
  <c r="C230"/>
  <c r="C220"/>
  <c r="C210"/>
  <c r="C209"/>
  <c r="C208"/>
  <c r="C207"/>
  <c r="C206"/>
  <c r="C205"/>
  <c r="C204"/>
  <c r="C203"/>
  <c r="C202"/>
  <c r="C201"/>
  <c r="C200"/>
  <c r="C190"/>
  <c r="C180"/>
  <c r="C170"/>
  <c r="C160"/>
  <c r="C150"/>
  <c r="C140"/>
  <c r="C130"/>
  <c r="C120"/>
  <c r="C109"/>
  <c r="C108"/>
  <c r="C107"/>
  <c r="C106"/>
  <c r="C105"/>
  <c r="C104"/>
  <c r="C103"/>
  <c r="C102"/>
  <c r="C101"/>
  <c r="C100"/>
  <c r="C90"/>
  <c r="C80"/>
  <c r="C70"/>
  <c r="C60"/>
  <c r="C50"/>
  <c r="C40"/>
  <c r="Q31"/>
  <c r="P31"/>
  <c r="O31"/>
  <c r="N31"/>
  <c r="M31"/>
  <c r="L31"/>
  <c r="K31"/>
  <c r="J31"/>
  <c r="I31"/>
  <c r="H31"/>
  <c r="G31"/>
  <c r="F31"/>
  <c r="E31"/>
  <c r="D31"/>
  <c r="D1696"/>
  <c r="E1696"/>
  <c r="F1696"/>
  <c r="G1696"/>
  <c r="H1696"/>
  <c r="I1696"/>
  <c r="J1696"/>
  <c r="K1696"/>
  <c r="L1696"/>
  <c r="M1696"/>
  <c r="N1696"/>
  <c r="O1696"/>
  <c r="P1696"/>
  <c r="Q1696"/>
  <c r="F1110"/>
  <c r="D28"/>
  <c r="E28"/>
  <c r="F28"/>
  <c r="G28"/>
  <c r="H28"/>
  <c r="I28"/>
  <c r="J28"/>
  <c r="K28"/>
  <c r="L28"/>
  <c r="M28"/>
  <c r="N28"/>
  <c r="O28"/>
  <c r="P28"/>
  <c r="Q28"/>
  <c r="D194"/>
  <c r="E194"/>
  <c r="F194"/>
  <c r="G194"/>
  <c r="H194"/>
  <c r="I194"/>
  <c r="J194"/>
  <c r="K194"/>
  <c r="L194"/>
  <c r="M194"/>
  <c r="N194"/>
  <c r="O194"/>
  <c r="P194"/>
  <c r="Q194"/>
  <c r="D1804"/>
  <c r="D1803" s="1"/>
  <c r="E1804"/>
  <c r="E1803" s="1"/>
  <c r="F1804"/>
  <c r="F1803" s="1"/>
  <c r="G1804"/>
  <c r="G1803" s="1"/>
  <c r="I1804"/>
  <c r="I1803" s="1"/>
  <c r="J1804"/>
  <c r="J1803" s="1"/>
  <c r="K1804"/>
  <c r="K1803" s="1"/>
  <c r="M1804"/>
  <c r="M1803" s="1"/>
  <c r="Q1804"/>
  <c r="Q1803" s="1"/>
  <c r="C28"/>
  <c r="D1810"/>
  <c r="E1810"/>
  <c r="F1810"/>
  <c r="G1810"/>
  <c r="H1810"/>
  <c r="I1810"/>
  <c r="J1810"/>
  <c r="K1810"/>
  <c r="L1810"/>
  <c r="M1810"/>
  <c r="N1810"/>
  <c r="O1810"/>
  <c r="P1810"/>
  <c r="Q1810"/>
  <c r="D1783"/>
  <c r="E1783"/>
  <c r="F1783"/>
  <c r="G1783"/>
  <c r="H1783"/>
  <c r="I1783"/>
  <c r="J1783"/>
  <c r="K1783"/>
  <c r="L1783"/>
  <c r="M1783"/>
  <c r="N1783"/>
  <c r="O1783"/>
  <c r="P1783"/>
  <c r="Q1783"/>
  <c r="D1798"/>
  <c r="E1798"/>
  <c r="F1798"/>
  <c r="G1798"/>
  <c r="H1798"/>
  <c r="I1798"/>
  <c r="J1798"/>
  <c r="K1798"/>
  <c r="L1798"/>
  <c r="M1798"/>
  <c r="N1798"/>
  <c r="O1798"/>
  <c r="P1798"/>
  <c r="Q1798"/>
  <c r="D1796"/>
  <c r="D1793" s="1"/>
  <c r="E1796"/>
  <c r="E1793" s="1"/>
  <c r="F1796"/>
  <c r="F1793" s="1"/>
  <c r="G1796"/>
  <c r="G1793" s="1"/>
  <c r="H1796"/>
  <c r="I1796"/>
  <c r="I1793" s="1"/>
  <c r="J1796"/>
  <c r="J1793" s="1"/>
  <c r="K1796"/>
  <c r="K1793" s="1"/>
  <c r="L1796"/>
  <c r="M1796"/>
  <c r="M1793" s="1"/>
  <c r="N1796"/>
  <c r="N1793" s="1"/>
  <c r="O1796"/>
  <c r="O1793" s="1"/>
  <c r="P1796"/>
  <c r="P1793" s="1"/>
  <c r="Q1796"/>
  <c r="Q1793" s="1"/>
  <c r="C1783"/>
  <c r="D1776"/>
  <c r="E1776"/>
  <c r="F1776"/>
  <c r="G1776"/>
  <c r="H1776"/>
  <c r="I1776"/>
  <c r="J1776"/>
  <c r="K1776"/>
  <c r="L1776"/>
  <c r="M1776"/>
  <c r="N1776"/>
  <c r="O1776"/>
  <c r="P1776"/>
  <c r="Q1776"/>
  <c r="D1773"/>
  <c r="E1773"/>
  <c r="E1772" s="1"/>
  <c r="F1773"/>
  <c r="F1772" s="1"/>
  <c r="G1773"/>
  <c r="G1772" s="1"/>
  <c r="H1773"/>
  <c r="H1772" s="1"/>
  <c r="I1773"/>
  <c r="I1772" s="1"/>
  <c r="J1773"/>
  <c r="J1772" s="1"/>
  <c r="K1773"/>
  <c r="K1772" s="1"/>
  <c r="L1773"/>
  <c r="L1772" s="1"/>
  <c r="M1773"/>
  <c r="M1772" s="1"/>
  <c r="N1773"/>
  <c r="N1772" s="1"/>
  <c r="O1773"/>
  <c r="O1772" s="1"/>
  <c r="P1773"/>
  <c r="P1772" s="1"/>
  <c r="Q1773"/>
  <c r="Q1772" s="1"/>
  <c r="D1758"/>
  <c r="E1758"/>
  <c r="F1758"/>
  <c r="G1758"/>
  <c r="H1758"/>
  <c r="I1758"/>
  <c r="J1758"/>
  <c r="K1758"/>
  <c r="L1758"/>
  <c r="M1758"/>
  <c r="N1758"/>
  <c r="O1758"/>
  <c r="P1758"/>
  <c r="Q1758"/>
  <c r="C1758"/>
  <c r="C1728"/>
  <c r="D1732"/>
  <c r="E1732"/>
  <c r="F1732"/>
  <c r="G1732"/>
  <c r="H1732"/>
  <c r="I1732"/>
  <c r="J1732"/>
  <c r="K1732"/>
  <c r="L1732"/>
  <c r="M1732"/>
  <c r="N1732"/>
  <c r="O1732"/>
  <c r="P1732"/>
  <c r="Q1732"/>
  <c r="D1728"/>
  <c r="E1728"/>
  <c r="F1728"/>
  <c r="G1728"/>
  <c r="H1728"/>
  <c r="I1728"/>
  <c r="J1728"/>
  <c r="K1728"/>
  <c r="L1728"/>
  <c r="M1728"/>
  <c r="N1728"/>
  <c r="O1728"/>
  <c r="P1728"/>
  <c r="Q1728"/>
  <c r="D1730"/>
  <c r="E1730"/>
  <c r="F1730"/>
  <c r="F1727" s="1"/>
  <c r="G1730"/>
  <c r="G1727" s="1"/>
  <c r="H1730"/>
  <c r="H1727" s="1"/>
  <c r="I1730"/>
  <c r="I1727" s="1"/>
  <c r="J1730"/>
  <c r="J1727" s="1"/>
  <c r="K1730"/>
  <c r="K1727" s="1"/>
  <c r="L1730"/>
  <c r="L1727" s="1"/>
  <c r="M1730"/>
  <c r="M1727" s="1"/>
  <c r="N1730"/>
  <c r="N1727" s="1"/>
  <c r="O1730"/>
  <c r="O1727" s="1"/>
  <c r="P1730"/>
  <c r="P1727" s="1"/>
  <c r="Q1730"/>
  <c r="Q1727" s="1"/>
  <c r="D1682"/>
  <c r="E1682"/>
  <c r="F1682"/>
  <c r="G1682"/>
  <c r="H1682"/>
  <c r="I1682"/>
  <c r="J1682"/>
  <c r="K1682"/>
  <c r="L1682"/>
  <c r="M1682"/>
  <c r="N1682"/>
  <c r="O1682"/>
  <c r="P1682"/>
  <c r="Q1682"/>
  <c r="D1679"/>
  <c r="E1679"/>
  <c r="E1676" s="1"/>
  <c r="F1679"/>
  <c r="F1676" s="1"/>
  <c r="G1679"/>
  <c r="H1679"/>
  <c r="I1679"/>
  <c r="J1679"/>
  <c r="K1679"/>
  <c r="K1676" s="1"/>
  <c r="L1679"/>
  <c r="L1676" s="1"/>
  <c r="M1679"/>
  <c r="N1679"/>
  <c r="O1679"/>
  <c r="O1676" s="1"/>
  <c r="P1679"/>
  <c r="P1676" s="1"/>
  <c r="Q1679"/>
  <c r="Q1676" s="1"/>
  <c r="D1636"/>
  <c r="E1636"/>
  <c r="F1636"/>
  <c r="G1636"/>
  <c r="I1636"/>
  <c r="J1636"/>
  <c r="K1636"/>
  <c r="M1636"/>
  <c r="N1636"/>
  <c r="O1636"/>
  <c r="Q1636"/>
  <c r="E1629"/>
  <c r="E1624" s="1"/>
  <c r="F1629"/>
  <c r="F1624" s="1"/>
  <c r="G1629"/>
  <c r="G1624" s="1"/>
  <c r="I1629"/>
  <c r="I1624" s="1"/>
  <c r="K1629"/>
  <c r="M1629"/>
  <c r="N1629"/>
  <c r="O1629"/>
  <c r="Q1629"/>
  <c r="D1567"/>
  <c r="E1567"/>
  <c r="F1567"/>
  <c r="G1567"/>
  <c r="H1567"/>
  <c r="I1567"/>
  <c r="J1567"/>
  <c r="K1567"/>
  <c r="L1567"/>
  <c r="M1567"/>
  <c r="N1567"/>
  <c r="O1567"/>
  <c r="P1567"/>
  <c r="Q1567"/>
  <c r="C1346"/>
  <c r="D1331"/>
  <c r="E1331"/>
  <c r="F1331"/>
  <c r="G1331"/>
  <c r="H1331"/>
  <c r="I1331"/>
  <c r="J1331"/>
  <c r="K1331"/>
  <c r="L1331"/>
  <c r="M1331"/>
  <c r="N1331"/>
  <c r="O1331"/>
  <c r="P1331"/>
  <c r="Q1331"/>
  <c r="C1219"/>
  <c r="C1220"/>
  <c r="C1221"/>
  <c r="C1222"/>
  <c r="C1223"/>
  <c r="C1224"/>
  <c r="C1225"/>
  <c r="C1226"/>
  <c r="C1227"/>
  <c r="C1229"/>
  <c r="C1230"/>
  <c r="D1476"/>
  <c r="E1476"/>
  <c r="F1476"/>
  <c r="G1476"/>
  <c r="H1476"/>
  <c r="I1476"/>
  <c r="J1476"/>
  <c r="K1476"/>
  <c r="L1476"/>
  <c r="M1476"/>
  <c r="N1476"/>
  <c r="O1476"/>
  <c r="P1476"/>
  <c r="Q1476"/>
  <c r="D1472"/>
  <c r="E1472"/>
  <c r="F1472"/>
  <c r="G1472"/>
  <c r="H1472"/>
  <c r="I1472"/>
  <c r="J1472"/>
  <c r="K1472"/>
  <c r="L1472"/>
  <c r="M1472"/>
  <c r="N1472"/>
  <c r="O1472"/>
  <c r="P1472"/>
  <c r="Q1472"/>
  <c r="D1441"/>
  <c r="E1441"/>
  <c r="F1441"/>
  <c r="G1441"/>
  <c r="H1441"/>
  <c r="I1441"/>
  <c r="J1441"/>
  <c r="K1441"/>
  <c r="L1441"/>
  <c r="M1441"/>
  <c r="N1441"/>
  <c r="O1441"/>
  <c r="P1441"/>
  <c r="Q1441"/>
  <c r="C1441"/>
  <c r="C1440" s="1"/>
  <c r="D1424"/>
  <c r="E1424"/>
  <c r="F1424"/>
  <c r="G1424"/>
  <c r="H1424"/>
  <c r="I1424"/>
  <c r="J1424"/>
  <c r="K1424"/>
  <c r="L1424"/>
  <c r="M1424"/>
  <c r="N1424"/>
  <c r="O1424"/>
  <c r="P1424"/>
  <c r="Q1424"/>
  <c r="D1412"/>
  <c r="E1412"/>
  <c r="F1412"/>
  <c r="G1412"/>
  <c r="H1412"/>
  <c r="I1412"/>
  <c r="J1412"/>
  <c r="K1412"/>
  <c r="L1412"/>
  <c r="M1412"/>
  <c r="N1412"/>
  <c r="O1412"/>
  <c r="P1412"/>
  <c r="Q1412"/>
  <c r="D1408"/>
  <c r="D1407" s="1"/>
  <c r="E1408"/>
  <c r="E1407" s="1"/>
  <c r="F1408"/>
  <c r="F1407" s="1"/>
  <c r="G1408"/>
  <c r="G1407" s="1"/>
  <c r="H1408"/>
  <c r="H1407" s="1"/>
  <c r="I1408"/>
  <c r="I1407" s="1"/>
  <c r="J1408"/>
  <c r="J1407" s="1"/>
  <c r="K1408"/>
  <c r="K1407" s="1"/>
  <c r="L1408"/>
  <c r="L1407" s="1"/>
  <c r="M1408"/>
  <c r="N1408"/>
  <c r="O1408"/>
  <c r="P1408"/>
  <c r="Q1408"/>
  <c r="Q1407" s="1"/>
  <c r="D1405"/>
  <c r="E1405"/>
  <c r="F1405"/>
  <c r="G1405"/>
  <c r="H1405"/>
  <c r="I1405"/>
  <c r="J1405"/>
  <c r="K1405"/>
  <c r="L1405"/>
  <c r="M1405"/>
  <c r="N1405"/>
  <c r="O1405"/>
  <c r="P1405"/>
  <c r="Q1405"/>
  <c r="D1402"/>
  <c r="E1402"/>
  <c r="F1402"/>
  <c r="G1402"/>
  <c r="H1402"/>
  <c r="I1402"/>
  <c r="J1402"/>
  <c r="K1402"/>
  <c r="L1402"/>
  <c r="M1402"/>
  <c r="N1402"/>
  <c r="O1402"/>
  <c r="P1402"/>
  <c r="Q1402"/>
  <c r="D1400"/>
  <c r="E1400"/>
  <c r="E1399" s="1"/>
  <c r="F1400"/>
  <c r="F1399" s="1"/>
  <c r="G1400"/>
  <c r="G1399" s="1"/>
  <c r="H1400"/>
  <c r="H1399" s="1"/>
  <c r="I1400"/>
  <c r="I1399" s="1"/>
  <c r="J1400"/>
  <c r="J1399" s="1"/>
  <c r="K1400"/>
  <c r="K1399" s="1"/>
  <c r="L1400"/>
  <c r="L1399" s="1"/>
  <c r="M1400"/>
  <c r="M1399" s="1"/>
  <c r="N1400"/>
  <c r="N1399" s="1"/>
  <c r="O1400"/>
  <c r="O1399" s="1"/>
  <c r="P1400"/>
  <c r="P1399" s="1"/>
  <c r="Q1400"/>
  <c r="Q1399" s="1"/>
  <c r="D1360"/>
  <c r="E1360"/>
  <c r="F1360"/>
  <c r="G1360"/>
  <c r="H1360"/>
  <c r="I1360"/>
  <c r="J1360"/>
  <c r="K1360"/>
  <c r="L1360"/>
  <c r="M1360"/>
  <c r="N1360"/>
  <c r="O1360"/>
  <c r="P1360"/>
  <c r="Q1360"/>
  <c r="D1352"/>
  <c r="E1352"/>
  <c r="F1352"/>
  <c r="G1352"/>
  <c r="H1352"/>
  <c r="I1352"/>
  <c r="J1352"/>
  <c r="K1352"/>
  <c r="L1352"/>
  <c r="M1352"/>
  <c r="N1352"/>
  <c r="O1352"/>
  <c r="P1352"/>
  <c r="Q1352"/>
  <c r="D1350"/>
  <c r="D1349" s="1"/>
  <c r="E1350"/>
  <c r="E1349" s="1"/>
  <c r="F1350"/>
  <c r="F1349" s="1"/>
  <c r="G1350"/>
  <c r="G1349" s="1"/>
  <c r="H1350"/>
  <c r="H1349" s="1"/>
  <c r="I1350"/>
  <c r="I1349" s="1"/>
  <c r="J1350"/>
  <c r="J1349" s="1"/>
  <c r="K1350"/>
  <c r="K1349" s="1"/>
  <c r="L1350"/>
  <c r="L1349" s="1"/>
  <c r="M1350"/>
  <c r="M1349" s="1"/>
  <c r="N1350"/>
  <c r="N1349" s="1"/>
  <c r="O1350"/>
  <c r="O1349" s="1"/>
  <c r="P1350"/>
  <c r="P1349" s="1"/>
  <c r="Q1350"/>
  <c r="Q1349" s="1"/>
  <c r="D1329"/>
  <c r="E1329"/>
  <c r="F1329"/>
  <c r="G1329"/>
  <c r="H1329"/>
  <c r="I1329"/>
  <c r="J1329"/>
  <c r="K1329"/>
  <c r="L1329"/>
  <c r="M1329"/>
  <c r="N1329"/>
  <c r="O1329"/>
  <c r="P1329"/>
  <c r="Q1329"/>
  <c r="D1314"/>
  <c r="E1314"/>
  <c r="F1314"/>
  <c r="G1314"/>
  <c r="H1314"/>
  <c r="I1314"/>
  <c r="J1314"/>
  <c r="K1314"/>
  <c r="L1314"/>
  <c r="M1314"/>
  <c r="N1314"/>
  <c r="O1314"/>
  <c r="P1314"/>
  <c r="Q1314"/>
  <c r="D1312"/>
  <c r="E1312"/>
  <c r="F1312"/>
  <c r="G1312"/>
  <c r="H1312"/>
  <c r="I1312"/>
  <c r="J1312"/>
  <c r="K1312"/>
  <c r="L1312"/>
  <c r="M1312"/>
  <c r="N1312"/>
  <c r="O1312"/>
  <c r="P1312"/>
  <c r="Q1312"/>
  <c r="D1309"/>
  <c r="D1308" s="1"/>
  <c r="E1309"/>
  <c r="E1308" s="1"/>
  <c r="F1309"/>
  <c r="F1308" s="1"/>
  <c r="G1309"/>
  <c r="G1308" s="1"/>
  <c r="H1309"/>
  <c r="H1308" s="1"/>
  <c r="I1309"/>
  <c r="I1308" s="1"/>
  <c r="J1309"/>
  <c r="J1308" s="1"/>
  <c r="K1309"/>
  <c r="K1308" s="1"/>
  <c r="L1309"/>
  <c r="L1308" s="1"/>
  <c r="M1309"/>
  <c r="M1308" s="1"/>
  <c r="N1309"/>
  <c r="N1308" s="1"/>
  <c r="O1309"/>
  <c r="O1308" s="1"/>
  <c r="P1309"/>
  <c r="P1308" s="1"/>
  <c r="Q1309"/>
  <c r="Q1308" s="1"/>
  <c r="D1304"/>
  <c r="E1304"/>
  <c r="F1304"/>
  <c r="G1304"/>
  <c r="H1304"/>
  <c r="I1304"/>
  <c r="J1304"/>
  <c r="K1304"/>
  <c r="M1304"/>
  <c r="N1304"/>
  <c r="O1304"/>
  <c r="Q1304"/>
  <c r="D1300"/>
  <c r="D1299" s="1"/>
  <c r="E1300"/>
  <c r="E1299" s="1"/>
  <c r="F1300"/>
  <c r="F1299" s="1"/>
  <c r="G1300"/>
  <c r="G1299" s="1"/>
  <c r="H1300"/>
  <c r="H1299" s="1"/>
  <c r="I1300"/>
  <c r="I1299" s="1"/>
  <c r="J1300"/>
  <c r="J1299" s="1"/>
  <c r="K1300"/>
  <c r="K1299" s="1"/>
  <c r="M1300"/>
  <c r="M1299" s="1"/>
  <c r="O1300"/>
  <c r="Q1300"/>
  <c r="E1262"/>
  <c r="F1262"/>
  <c r="G1262"/>
  <c r="H1262"/>
  <c r="I1262"/>
  <c r="J1262"/>
  <c r="K1262"/>
  <c r="M1262"/>
  <c r="N1262"/>
  <c r="O1262"/>
  <c r="P1262"/>
  <c r="Q1262"/>
  <c r="E1253"/>
  <c r="F1253"/>
  <c r="I1253"/>
  <c r="J1253"/>
  <c r="K1253"/>
  <c r="M1253"/>
  <c r="O1253"/>
  <c r="P1253"/>
  <c r="Q1253"/>
  <c r="D1249"/>
  <c r="E1249"/>
  <c r="F1249"/>
  <c r="G1249"/>
  <c r="H1249"/>
  <c r="I1249"/>
  <c r="J1249"/>
  <c r="K1249"/>
  <c r="L1249"/>
  <c r="M1249"/>
  <c r="N1249"/>
  <c r="O1249"/>
  <c r="P1249"/>
  <c r="Q1249"/>
  <c r="D1234"/>
  <c r="E1234"/>
  <c r="F1234"/>
  <c r="G1234"/>
  <c r="H1234"/>
  <c r="I1234"/>
  <c r="J1234"/>
  <c r="K1234"/>
  <c r="L1234"/>
  <c r="M1234"/>
  <c r="N1234"/>
  <c r="O1234"/>
  <c r="P1234"/>
  <c r="Q1234"/>
  <c r="D1232"/>
  <c r="D1231" s="1"/>
  <c r="E1232"/>
  <c r="E1231" s="1"/>
  <c r="F1232"/>
  <c r="F1231" s="1"/>
  <c r="G1232"/>
  <c r="G1231" s="1"/>
  <c r="H1232"/>
  <c r="H1231" s="1"/>
  <c r="I1232"/>
  <c r="I1231" s="1"/>
  <c r="J1232"/>
  <c r="J1231" s="1"/>
  <c r="K1232"/>
  <c r="K1231" s="1"/>
  <c r="L1232"/>
  <c r="M1232"/>
  <c r="M1231" s="1"/>
  <c r="N1232"/>
  <c r="N1231" s="1"/>
  <c r="O1232"/>
  <c r="O1231" s="1"/>
  <c r="P1232"/>
  <c r="P1231" s="1"/>
  <c r="Q1232"/>
  <c r="Q1231" s="1"/>
  <c r="D1216"/>
  <c r="E1216"/>
  <c r="F1216"/>
  <c r="G1216"/>
  <c r="H1216"/>
  <c r="I1216"/>
  <c r="J1216"/>
  <c r="K1216"/>
  <c r="L1216"/>
  <c r="M1216"/>
  <c r="N1216"/>
  <c r="O1216"/>
  <c r="P1216"/>
  <c r="Q1216"/>
  <c r="D1209"/>
  <c r="E1209"/>
  <c r="F1209"/>
  <c r="G1209"/>
  <c r="H1209"/>
  <c r="I1209"/>
  <c r="J1209"/>
  <c r="K1209"/>
  <c r="L1209"/>
  <c r="M1209"/>
  <c r="N1209"/>
  <c r="O1209"/>
  <c r="P1209"/>
  <c r="Q1209"/>
  <c r="D1199"/>
  <c r="D1198" s="1"/>
  <c r="E1199"/>
  <c r="E1198" s="1"/>
  <c r="F1199"/>
  <c r="F1198" s="1"/>
  <c r="G1199"/>
  <c r="G1198" s="1"/>
  <c r="H1199"/>
  <c r="H1198" s="1"/>
  <c r="I1199"/>
  <c r="I1198" s="1"/>
  <c r="J1199"/>
  <c r="J1198" s="1"/>
  <c r="K1199"/>
  <c r="K1198" s="1"/>
  <c r="L1199"/>
  <c r="L1198" s="1"/>
  <c r="M1199"/>
  <c r="M1198" s="1"/>
  <c r="N1199"/>
  <c r="N1198" s="1"/>
  <c r="O1199"/>
  <c r="O1198" s="1"/>
  <c r="P1199"/>
  <c r="P1198" s="1"/>
  <c r="Q1199"/>
  <c r="Q1198" s="1"/>
  <c r="D1183"/>
  <c r="E1183"/>
  <c r="F1183"/>
  <c r="G1183"/>
  <c r="H1183"/>
  <c r="I1183"/>
  <c r="J1183"/>
  <c r="M1183"/>
  <c r="N1183"/>
  <c r="O1183"/>
  <c r="Q1183"/>
  <c r="D1181"/>
  <c r="E1181"/>
  <c r="F1181"/>
  <c r="G1181"/>
  <c r="H1181"/>
  <c r="I1181"/>
  <c r="J1181"/>
  <c r="K1181"/>
  <c r="M1181"/>
  <c r="N1181"/>
  <c r="O1181"/>
  <c r="Q1181"/>
  <c r="D1175"/>
  <c r="E1175"/>
  <c r="F1175"/>
  <c r="G1175"/>
  <c r="H1175"/>
  <c r="I1175"/>
  <c r="J1175"/>
  <c r="K1175"/>
  <c r="L1175"/>
  <c r="M1175"/>
  <c r="N1175"/>
  <c r="O1175"/>
  <c r="P1175"/>
  <c r="Q1175"/>
  <c r="C1175"/>
  <c r="D1173"/>
  <c r="E1173"/>
  <c r="F1173"/>
  <c r="G1173"/>
  <c r="H1173"/>
  <c r="I1173"/>
  <c r="J1173"/>
  <c r="K1173"/>
  <c r="L1173"/>
  <c r="M1173"/>
  <c r="N1173"/>
  <c r="O1173"/>
  <c r="P1173"/>
  <c r="Q1173"/>
  <c r="C1173"/>
  <c r="D1168"/>
  <c r="E1168"/>
  <c r="F1168"/>
  <c r="G1168"/>
  <c r="H1168"/>
  <c r="I1168"/>
  <c r="J1168"/>
  <c r="K1168"/>
  <c r="L1168"/>
  <c r="M1168"/>
  <c r="N1168"/>
  <c r="O1168"/>
  <c r="P1168"/>
  <c r="Q1168"/>
  <c r="D1166"/>
  <c r="E1166"/>
  <c r="F1166"/>
  <c r="G1166"/>
  <c r="H1166"/>
  <c r="I1166"/>
  <c r="J1166"/>
  <c r="K1166"/>
  <c r="L1166"/>
  <c r="M1166"/>
  <c r="N1166"/>
  <c r="O1166"/>
  <c r="P1166"/>
  <c r="Q1166"/>
  <c r="C1166"/>
  <c r="D1164"/>
  <c r="E1164"/>
  <c r="F1164"/>
  <c r="G1164"/>
  <c r="H1164"/>
  <c r="I1164"/>
  <c r="J1164"/>
  <c r="K1164"/>
  <c r="L1164"/>
  <c r="M1164"/>
  <c r="N1164"/>
  <c r="O1164"/>
  <c r="P1164"/>
  <c r="Q1164"/>
  <c r="C1164"/>
  <c r="D1133"/>
  <c r="E1133"/>
  <c r="F1133"/>
  <c r="G1133"/>
  <c r="H1133"/>
  <c r="I1133"/>
  <c r="J1133"/>
  <c r="K1133"/>
  <c r="L1133"/>
  <c r="M1133"/>
  <c r="N1133"/>
  <c r="O1133"/>
  <c r="P1133"/>
  <c r="Q1133"/>
  <c r="C1133"/>
  <c r="D1135"/>
  <c r="E1135"/>
  <c r="F1135"/>
  <c r="G1135"/>
  <c r="H1135"/>
  <c r="I1135"/>
  <c r="J1135"/>
  <c r="K1135"/>
  <c r="L1135"/>
  <c r="M1135"/>
  <c r="N1135"/>
  <c r="O1135"/>
  <c r="P1135"/>
  <c r="Q1135"/>
  <c r="D1119"/>
  <c r="E1119"/>
  <c r="F1119"/>
  <c r="G1119"/>
  <c r="H1119"/>
  <c r="I1119"/>
  <c r="J1119"/>
  <c r="K1119"/>
  <c r="L1119"/>
  <c r="M1119"/>
  <c r="N1119"/>
  <c r="O1119"/>
  <c r="P1119"/>
  <c r="Q1119"/>
  <c r="D1110"/>
  <c r="E1110"/>
  <c r="G1110"/>
  <c r="H1110"/>
  <c r="I1110"/>
  <c r="J1110"/>
  <c r="K1110"/>
  <c r="L1110"/>
  <c r="M1110"/>
  <c r="N1110"/>
  <c r="O1110"/>
  <c r="P1110"/>
  <c r="Q1110"/>
  <c r="D1106"/>
  <c r="E1106"/>
  <c r="F1106"/>
  <c r="G1106"/>
  <c r="H1106"/>
  <c r="I1106"/>
  <c r="J1106"/>
  <c r="K1106"/>
  <c r="L1106"/>
  <c r="M1106"/>
  <c r="N1106"/>
  <c r="O1106"/>
  <c r="P1106"/>
  <c r="Q1106"/>
  <c r="D1102"/>
  <c r="E1102"/>
  <c r="F1102"/>
  <c r="G1102"/>
  <c r="G1101" s="1"/>
  <c r="H1102"/>
  <c r="H1101" s="1"/>
  <c r="I1102"/>
  <c r="I1101" s="1"/>
  <c r="J1102"/>
  <c r="J1101" s="1"/>
  <c r="K1102"/>
  <c r="K1101" s="1"/>
  <c r="L1102"/>
  <c r="L1101" s="1"/>
  <c r="M1102"/>
  <c r="M1101" s="1"/>
  <c r="N1102"/>
  <c r="N1101" s="1"/>
  <c r="O1102"/>
  <c r="O1101" s="1"/>
  <c r="P1102"/>
  <c r="P1101" s="1"/>
  <c r="Q1102"/>
  <c r="Q1101" s="1"/>
  <c r="D952"/>
  <c r="E952"/>
  <c r="F952"/>
  <c r="G952"/>
  <c r="H952"/>
  <c r="I952"/>
  <c r="J952"/>
  <c r="K952"/>
  <c r="L952"/>
  <c r="M952"/>
  <c r="N952"/>
  <c r="O952"/>
  <c r="P952"/>
  <c r="Q952"/>
  <c r="D945"/>
  <c r="E945"/>
  <c r="F945"/>
  <c r="G945"/>
  <c r="H945"/>
  <c r="I945"/>
  <c r="J945"/>
  <c r="K945"/>
  <c r="L945"/>
  <c r="M945"/>
  <c r="N945"/>
  <c r="O945"/>
  <c r="P945"/>
  <c r="Q945"/>
  <c r="D939"/>
  <c r="E939"/>
  <c r="F939"/>
  <c r="G939"/>
  <c r="H939"/>
  <c r="I939"/>
  <c r="J939"/>
  <c r="K939"/>
  <c r="L939"/>
  <c r="M939"/>
  <c r="N939"/>
  <c r="O939"/>
  <c r="P939"/>
  <c r="Q939"/>
  <c r="C642"/>
  <c r="C599"/>
  <c r="D542"/>
  <c r="E542"/>
  <c r="F542"/>
  <c r="G542"/>
  <c r="H542"/>
  <c r="I542"/>
  <c r="J542"/>
  <c r="K542"/>
  <c r="L542"/>
  <c r="M542"/>
  <c r="N542"/>
  <c r="O542"/>
  <c r="P542"/>
  <c r="Q542"/>
  <c r="D514"/>
  <c r="E514"/>
  <c r="F514"/>
  <c r="G514"/>
  <c r="H514"/>
  <c r="I514"/>
  <c r="J514"/>
  <c r="K514"/>
  <c r="L514"/>
  <c r="M514"/>
  <c r="N514"/>
  <c r="O514"/>
  <c r="P514"/>
  <c r="Q514"/>
  <c r="D496"/>
  <c r="E496"/>
  <c r="F496"/>
  <c r="G496"/>
  <c r="H496"/>
  <c r="I496"/>
  <c r="I495" s="1"/>
  <c r="J496"/>
  <c r="J495" s="1"/>
  <c r="K496"/>
  <c r="K495" s="1"/>
  <c r="L496"/>
  <c r="L495" s="1"/>
  <c r="M496"/>
  <c r="M495" s="1"/>
  <c r="N496"/>
  <c r="N495" s="1"/>
  <c r="O496"/>
  <c r="O495" s="1"/>
  <c r="P496"/>
  <c r="P495" s="1"/>
  <c r="Q496"/>
  <c r="Q495" s="1"/>
  <c r="D495"/>
  <c r="E495"/>
  <c r="H495"/>
  <c r="D476"/>
  <c r="E476"/>
  <c r="F476"/>
  <c r="G476"/>
  <c r="H476"/>
  <c r="I476"/>
  <c r="J476"/>
  <c r="K476"/>
  <c r="L476"/>
  <c r="M476"/>
  <c r="N476"/>
  <c r="O476"/>
  <c r="P476"/>
  <c r="Q476"/>
  <c r="D458"/>
  <c r="E458"/>
  <c r="F458"/>
  <c r="G458"/>
  <c r="H458"/>
  <c r="I458"/>
  <c r="J458"/>
  <c r="K458"/>
  <c r="L458"/>
  <c r="M458"/>
  <c r="N458"/>
  <c r="O458"/>
  <c r="P458"/>
  <c r="Q458"/>
  <c r="D445"/>
  <c r="E445"/>
  <c r="F445"/>
  <c r="G445"/>
  <c r="H445"/>
  <c r="I445"/>
  <c r="J445"/>
  <c r="K445"/>
  <c r="L445"/>
  <c r="M445"/>
  <c r="N445"/>
  <c r="O445"/>
  <c r="P445"/>
  <c r="Q445"/>
  <c r="D444"/>
  <c r="E444"/>
  <c r="F444"/>
  <c r="G444"/>
  <c r="H444"/>
  <c r="I444"/>
  <c r="J444"/>
  <c r="K444"/>
  <c r="L444"/>
  <c r="M444"/>
  <c r="N444"/>
  <c r="O444"/>
  <c r="P444"/>
  <c r="Q444"/>
  <c r="D278"/>
  <c r="E278"/>
  <c r="F278"/>
  <c r="G278"/>
  <c r="H278"/>
  <c r="I278"/>
  <c r="J278"/>
  <c r="K278"/>
  <c r="L278"/>
  <c r="M278"/>
  <c r="N278"/>
  <c r="O278"/>
  <c r="P278"/>
  <c r="Q278"/>
  <c r="D274"/>
  <c r="E274"/>
  <c r="F274"/>
  <c r="G274"/>
  <c r="H274"/>
  <c r="I274"/>
  <c r="J274"/>
  <c r="K274"/>
  <c r="L274"/>
  <c r="M274"/>
  <c r="N274"/>
  <c r="O274"/>
  <c r="P274"/>
  <c r="Q274"/>
  <c r="D268"/>
  <c r="E268"/>
  <c r="F268"/>
  <c r="G268"/>
  <c r="H268"/>
  <c r="I268"/>
  <c r="J268"/>
  <c r="K268"/>
  <c r="L268"/>
  <c r="L267" s="1"/>
  <c r="M268"/>
  <c r="M267" s="1"/>
  <c r="N268"/>
  <c r="N267" s="1"/>
  <c r="O268"/>
  <c r="O267" s="1"/>
  <c r="P268"/>
  <c r="P267" s="1"/>
  <c r="Q268"/>
  <c r="Q267" s="1"/>
  <c r="D267"/>
  <c r="E267"/>
  <c r="F267"/>
  <c r="G267"/>
  <c r="H267"/>
  <c r="I267"/>
  <c r="J267"/>
  <c r="K267"/>
  <c r="D110"/>
  <c r="E110"/>
  <c r="F110"/>
  <c r="G110"/>
  <c r="H110"/>
  <c r="I110"/>
  <c r="J110"/>
  <c r="K110"/>
  <c r="L110"/>
  <c r="M110"/>
  <c r="N110"/>
  <c r="O110"/>
  <c r="P110"/>
  <c r="Q110"/>
  <c r="D25"/>
  <c r="E25"/>
  <c r="F25"/>
  <c r="G25"/>
  <c r="H25"/>
  <c r="I25"/>
  <c r="J25"/>
  <c r="K25"/>
  <c r="L25"/>
  <c r="M25"/>
  <c r="N25"/>
  <c r="O25"/>
  <c r="P25"/>
  <c r="Q25"/>
  <c r="C1135"/>
  <c r="D1618"/>
  <c r="E1618"/>
  <c r="F1618"/>
  <c r="G1618"/>
  <c r="H1618"/>
  <c r="I1618"/>
  <c r="J1618"/>
  <c r="K1618"/>
  <c r="L1618"/>
  <c r="M1618"/>
  <c r="N1618"/>
  <c r="O1618"/>
  <c r="P1618"/>
  <c r="Q1618"/>
  <c r="C952"/>
  <c r="D1399" l="1"/>
  <c r="H1326"/>
  <c r="Q1246"/>
  <c r="O1246"/>
  <c r="M1246"/>
  <c r="K1246"/>
  <c r="I1246"/>
  <c r="G1246"/>
  <c r="E1246"/>
  <c r="Q1691"/>
  <c r="O1691"/>
  <c r="M1691"/>
  <c r="K1691"/>
  <c r="I1691"/>
  <c r="G1691"/>
  <c r="E1691"/>
  <c r="L1691"/>
  <c r="J1691"/>
  <c r="H1691"/>
  <c r="D1691"/>
  <c r="G495"/>
  <c r="D22"/>
  <c r="P22"/>
  <c r="N22"/>
  <c r="L22"/>
  <c r="J22"/>
  <c r="H22"/>
  <c r="F22"/>
  <c r="H1785"/>
  <c r="D1246"/>
  <c r="F1246"/>
  <c r="H1246"/>
  <c r="J1246"/>
  <c r="L1246"/>
  <c r="N1246"/>
  <c r="P1246"/>
  <c r="E1355"/>
  <c r="C1000"/>
  <c r="F495"/>
  <c r="C1182"/>
  <c r="C999"/>
  <c r="C1189"/>
  <c r="C1190"/>
  <c r="C1191"/>
  <c r="C1193"/>
  <c r="C1194"/>
  <c r="C1195"/>
  <c r="C1292"/>
  <c r="C1806"/>
  <c r="L1231"/>
  <c r="M1030"/>
  <c r="C380"/>
  <c r="C328"/>
  <c r="C285"/>
  <c r="C1491"/>
  <c r="E1084"/>
  <c r="I1084"/>
  <c r="M1084"/>
  <c r="Q1084"/>
  <c r="Q30"/>
  <c r="M30"/>
  <c r="K30"/>
  <c r="G30"/>
  <c r="E30"/>
  <c r="K1023"/>
  <c r="C1172"/>
  <c r="C1023"/>
  <c r="H1392"/>
  <c r="P1392"/>
  <c r="C1006"/>
  <c r="P1326"/>
  <c r="D1355"/>
  <c r="F1355"/>
  <c r="P1785"/>
  <c r="C1785"/>
  <c r="P30"/>
  <c r="N30"/>
  <c r="L30"/>
  <c r="J30"/>
  <c r="H30"/>
  <c r="F30"/>
  <c r="D30"/>
  <c r="F1101"/>
  <c r="Q1163"/>
  <c r="M1163"/>
  <c r="I1163"/>
  <c r="E1163"/>
  <c r="M1624"/>
  <c r="D1023"/>
  <c r="F1023"/>
  <c r="H1023"/>
  <c r="J1023"/>
  <c r="L1023"/>
  <c r="N1023"/>
  <c r="P1023"/>
  <c r="D1084"/>
  <c r="F1084"/>
  <c r="H1084"/>
  <c r="J1084"/>
  <c r="L1084"/>
  <c r="N1084"/>
  <c r="P1084"/>
  <c r="D1392"/>
  <c r="F1392"/>
  <c r="J1392"/>
  <c r="L1392"/>
  <c r="N1392"/>
  <c r="D1785"/>
  <c r="F1785"/>
  <c r="J1785"/>
  <c r="L1785"/>
  <c r="N1785"/>
  <c r="E1785"/>
  <c r="G1023"/>
  <c r="O1023"/>
  <c r="G1084"/>
  <c r="K1084"/>
  <c r="O1084"/>
  <c r="P1186"/>
  <c r="G1785"/>
  <c r="I1785"/>
  <c r="K1785"/>
  <c r="M1785"/>
  <c r="O1785"/>
  <c r="L1326"/>
  <c r="D1326"/>
  <c r="D1030"/>
  <c r="H1030"/>
  <c r="L1030"/>
  <c r="P1030"/>
  <c r="C1065"/>
  <c r="I30"/>
  <c r="O30"/>
  <c r="F1691"/>
  <c r="N1691"/>
  <c r="P1691"/>
  <c r="P881"/>
  <c r="N881"/>
  <c r="L881"/>
  <c r="J881"/>
  <c r="H881"/>
  <c r="F881"/>
  <c r="D881"/>
  <c r="N1163"/>
  <c r="J1163"/>
  <c r="H1163"/>
  <c r="F1163"/>
  <c r="N1326"/>
  <c r="J1326"/>
  <c r="F1326"/>
  <c r="N1624"/>
  <c r="K1624"/>
  <c r="C951"/>
  <c r="E1023"/>
  <c r="I1023"/>
  <c r="M1023"/>
  <c r="C1036"/>
  <c r="K1186"/>
  <c r="C1392"/>
  <c r="E1392"/>
  <c r="G1392"/>
  <c r="I1392"/>
  <c r="K1392"/>
  <c r="M1392"/>
  <c r="O1392"/>
  <c r="Q1392"/>
  <c r="Q1624"/>
  <c r="Q881"/>
  <c r="O881"/>
  <c r="M881"/>
  <c r="K881"/>
  <c r="I881"/>
  <c r="G881"/>
  <c r="E881"/>
  <c r="Q951"/>
  <c r="E951"/>
  <c r="P1163"/>
  <c r="L1163"/>
  <c r="O1407"/>
  <c r="M1407"/>
  <c r="D1772"/>
  <c r="D1163"/>
  <c r="O1163"/>
  <c r="K1163"/>
  <c r="G1163"/>
  <c r="P1407"/>
  <c r="N1407"/>
  <c r="C1095"/>
  <c r="C1084" s="1"/>
  <c r="O1624"/>
  <c r="C1645"/>
  <c r="L1793"/>
  <c r="H1793"/>
  <c r="P951"/>
  <c r="N951"/>
  <c r="L951"/>
  <c r="J951"/>
  <c r="H951"/>
  <c r="F951"/>
  <c r="O951"/>
  <c r="M951"/>
  <c r="K951"/>
  <c r="I951"/>
  <c r="G951"/>
  <c r="D951"/>
  <c r="Q22"/>
  <c r="M22"/>
  <c r="I22"/>
  <c r="E22"/>
  <c r="L1186"/>
  <c r="C1345"/>
  <c r="H998"/>
  <c r="H997" s="1"/>
  <c r="Q1172"/>
  <c r="O1172"/>
  <c r="M1172"/>
  <c r="K1172"/>
  <c r="I1172"/>
  <c r="G1172"/>
  <c r="E1172"/>
  <c r="Q1299"/>
  <c r="P1355"/>
  <c r="N1355"/>
  <c r="L1355"/>
  <c r="J1355"/>
  <c r="C730"/>
  <c r="C598" s="1"/>
  <c r="E1101"/>
  <c r="Q598"/>
  <c r="O598"/>
  <c r="M598"/>
  <c r="K598"/>
  <c r="I598"/>
  <c r="G598"/>
  <c r="E598"/>
  <c r="E1727"/>
  <c r="D1132"/>
  <c r="O22"/>
  <c r="K22"/>
  <c r="G22"/>
  <c r="P1132"/>
  <c r="N1132"/>
  <c r="L1132"/>
  <c r="J1132"/>
  <c r="H1132"/>
  <c r="F1132"/>
  <c r="C1730"/>
  <c r="C1760"/>
  <c r="C1132"/>
  <c r="Q1132"/>
  <c r="O1132"/>
  <c r="M1132"/>
  <c r="K1132"/>
  <c r="I1132"/>
  <c r="G1132"/>
  <c r="E1132"/>
  <c r="P1172"/>
  <c r="N1172"/>
  <c r="L1172"/>
  <c r="J1172"/>
  <c r="H1172"/>
  <c r="F1172"/>
  <c r="D1172"/>
  <c r="O1299"/>
  <c r="Q1326"/>
  <c r="O1326"/>
  <c r="M1326"/>
  <c r="K1326"/>
  <c r="I1326"/>
  <c r="G1326"/>
  <c r="E1326"/>
  <c r="Q1355"/>
  <c r="O1355"/>
  <c r="M1355"/>
  <c r="K1355"/>
  <c r="I1355"/>
  <c r="C1732"/>
  <c r="P598"/>
  <c r="N598"/>
  <c r="L598"/>
  <c r="J598"/>
  <c r="H598"/>
  <c r="F598"/>
  <c r="D598"/>
  <c r="D1727"/>
  <c r="D1101"/>
  <c r="D1822"/>
  <c r="E1822"/>
  <c r="E1821" s="1"/>
  <c r="F1822"/>
  <c r="F1821" s="1"/>
  <c r="G1822"/>
  <c r="H1822"/>
  <c r="I1822"/>
  <c r="I1821" s="1"/>
  <c r="J1822"/>
  <c r="J1821" s="1"/>
  <c r="K1822"/>
  <c r="L1822"/>
  <c r="M1822"/>
  <c r="M1821" s="1"/>
  <c r="N1822"/>
  <c r="N1821" s="1"/>
  <c r="O1822"/>
  <c r="P1822"/>
  <c r="Q1822"/>
  <c r="Q1821" s="1"/>
  <c r="D1780"/>
  <c r="D1779" s="1"/>
  <c r="E1780"/>
  <c r="E1779" s="1"/>
  <c r="F1780"/>
  <c r="F1779" s="1"/>
  <c r="G1780"/>
  <c r="G1779" s="1"/>
  <c r="H1780"/>
  <c r="H1779" s="1"/>
  <c r="I1780"/>
  <c r="I1779" s="1"/>
  <c r="J1780"/>
  <c r="J1779" s="1"/>
  <c r="K1780"/>
  <c r="K1779" s="1"/>
  <c r="L1780"/>
  <c r="L1779" s="1"/>
  <c r="M1780"/>
  <c r="M1779" s="1"/>
  <c r="N1780"/>
  <c r="N1779" s="1"/>
  <c r="O1780"/>
  <c r="O1779" s="1"/>
  <c r="P1780"/>
  <c r="P1779" s="1"/>
  <c r="Q1780"/>
  <c r="Q1779" s="1"/>
  <c r="C1780"/>
  <c r="C1779" s="1"/>
  <c r="D1643"/>
  <c r="E1643"/>
  <c r="F1643"/>
  <c r="G1643"/>
  <c r="H1643"/>
  <c r="I1643"/>
  <c r="J1643"/>
  <c r="K1643"/>
  <c r="L1643"/>
  <c r="M1643"/>
  <c r="N1643"/>
  <c r="O1643"/>
  <c r="P1643"/>
  <c r="Q1643"/>
  <c r="C1643"/>
  <c r="C1696"/>
  <c r="C1691" s="1"/>
  <c r="P1640"/>
  <c r="L1640"/>
  <c r="L1639"/>
  <c r="C1639" s="1"/>
  <c r="P1637"/>
  <c r="L1637"/>
  <c r="D1635"/>
  <c r="D1629" s="1"/>
  <c r="P1632"/>
  <c r="P1629" s="1"/>
  <c r="L1632"/>
  <c r="L1629" s="1"/>
  <c r="J1632"/>
  <c r="D1627"/>
  <c r="C1627" s="1"/>
  <c r="C1640" l="1"/>
  <c r="C1635"/>
  <c r="C1637"/>
  <c r="C1632"/>
  <c r="P1636"/>
  <c r="C1030"/>
  <c r="C1186"/>
  <c r="C998"/>
  <c r="C997" s="1"/>
  <c r="C1625"/>
  <c r="D1625"/>
  <c r="D1624" s="1"/>
  <c r="P1624"/>
  <c r="L1636"/>
  <c r="L1624" s="1"/>
  <c r="H1629"/>
  <c r="J1629"/>
  <c r="J1624" s="1"/>
  <c r="H1636"/>
  <c r="C1199"/>
  <c r="C1198" s="1"/>
  <c r="C1119"/>
  <c r="C1244"/>
  <c r="C1236"/>
  <c r="C1237"/>
  <c r="C1239"/>
  <c r="C1240"/>
  <c r="C1241"/>
  <c r="C1242"/>
  <c r="C1243"/>
  <c r="C1245"/>
  <c r="C1232"/>
  <c r="D1748"/>
  <c r="E1748"/>
  <c r="F1748"/>
  <c r="G1748"/>
  <c r="H1748"/>
  <c r="I1748"/>
  <c r="J1748"/>
  <c r="K1748"/>
  <c r="L1748"/>
  <c r="M1748"/>
  <c r="N1748"/>
  <c r="O1748"/>
  <c r="P1748"/>
  <c r="Q1748"/>
  <c r="D1746"/>
  <c r="D1745" s="1"/>
  <c r="E1746"/>
  <c r="E1745" s="1"/>
  <c r="F1746"/>
  <c r="F1745" s="1"/>
  <c r="G1746"/>
  <c r="H1746"/>
  <c r="I1746"/>
  <c r="I1745" s="1"/>
  <c r="J1746"/>
  <c r="J1745" s="1"/>
  <c r="K1746"/>
  <c r="L1746"/>
  <c r="L1745" s="1"/>
  <c r="M1746"/>
  <c r="M1745" s="1"/>
  <c r="N1746"/>
  <c r="O1746"/>
  <c r="P1746"/>
  <c r="P1745" s="1"/>
  <c r="Q1746"/>
  <c r="Q1745" s="1"/>
  <c r="R1084"/>
  <c r="C1636" l="1"/>
  <c r="O1745"/>
  <c r="K1745"/>
  <c r="G1745"/>
  <c r="N1745"/>
  <c r="H1745"/>
  <c r="H1624"/>
  <c r="C1629"/>
  <c r="C1234"/>
  <c r="C1231" s="1"/>
  <c r="C1102"/>
  <c r="C1106"/>
  <c r="C1110"/>
  <c r="C1624" l="1"/>
  <c r="C1101"/>
  <c r="D1818"/>
  <c r="D1809" s="1"/>
  <c r="E1818"/>
  <c r="E1809" s="1"/>
  <c r="F1818"/>
  <c r="F1809" s="1"/>
  <c r="G1818"/>
  <c r="G1809" s="1"/>
  <c r="H1818"/>
  <c r="H1809" s="1"/>
  <c r="I1818"/>
  <c r="I1809" s="1"/>
  <c r="J1818"/>
  <c r="J1809" s="1"/>
  <c r="K1818"/>
  <c r="K1809" s="1"/>
  <c r="L1818"/>
  <c r="L1809" s="1"/>
  <c r="M1818"/>
  <c r="M1809" s="1"/>
  <c r="N1818"/>
  <c r="N1809" s="1"/>
  <c r="O1818"/>
  <c r="O1809" s="1"/>
  <c r="P1818"/>
  <c r="P1809" s="1"/>
  <c r="Q1818"/>
  <c r="Q1809" s="1"/>
  <c r="C1810"/>
  <c r="C1812" l="1"/>
  <c r="C1818"/>
  <c r="D1559"/>
  <c r="E1559"/>
  <c r="E1556" s="1"/>
  <c r="F1559"/>
  <c r="G1559"/>
  <c r="H1559"/>
  <c r="I1559"/>
  <c r="I1556" s="1"/>
  <c r="J1559"/>
  <c r="K1559"/>
  <c r="L1559"/>
  <c r="M1559"/>
  <c r="M1556" s="1"/>
  <c r="N1559"/>
  <c r="O1559"/>
  <c r="O1556" s="1"/>
  <c r="P1559"/>
  <c r="Q1559"/>
  <c r="Q1556" s="1"/>
  <c r="P1557"/>
  <c r="P1556" s="1"/>
  <c r="N1557"/>
  <c r="L1557"/>
  <c r="L1556" s="1"/>
  <c r="K1557"/>
  <c r="K1556" s="1"/>
  <c r="J1557"/>
  <c r="J1556" s="1"/>
  <c r="H1557"/>
  <c r="G1557"/>
  <c r="F1557"/>
  <c r="D1557"/>
  <c r="D1556" s="1"/>
  <c r="C1557"/>
  <c r="C1809" l="1"/>
  <c r="G1556"/>
  <c r="N1556"/>
  <c r="C1559"/>
  <c r="C1556" s="1"/>
  <c r="F1556"/>
  <c r="H1556"/>
  <c r="D1288"/>
  <c r="C1288" s="1"/>
  <c r="M1287"/>
  <c r="N1287" s="1"/>
  <c r="L1287"/>
  <c r="L1276" s="1"/>
  <c r="D1287"/>
  <c r="M1286"/>
  <c r="G1286"/>
  <c r="D1286"/>
  <c r="D1285"/>
  <c r="C1285" s="1"/>
  <c r="D1282"/>
  <c r="C1282" s="1"/>
  <c r="D1280"/>
  <c r="C1280" s="1"/>
  <c r="L1275"/>
  <c r="C1275" s="1"/>
  <c r="L1272"/>
  <c r="D1272"/>
  <c r="L1266"/>
  <c r="C1266" s="1"/>
  <c r="L1260"/>
  <c r="C1260" s="1"/>
  <c r="L1257"/>
  <c r="D1257"/>
  <c r="N1253"/>
  <c r="G1254"/>
  <c r="H1254" s="1"/>
  <c r="C1254" s="1"/>
  <c r="Q1531"/>
  <c r="P1531"/>
  <c r="O1531"/>
  <c r="N1531"/>
  <c r="M1531"/>
  <c r="L1531"/>
  <c r="K1531"/>
  <c r="J1531"/>
  <c r="I1531"/>
  <c r="H1531"/>
  <c r="G1531"/>
  <c r="F1531"/>
  <c r="E1531"/>
  <c r="D1531"/>
  <c r="Q1505"/>
  <c r="P1505"/>
  <c r="O1505"/>
  <c r="N1505"/>
  <c r="M1505"/>
  <c r="L1505"/>
  <c r="K1505"/>
  <c r="J1505"/>
  <c r="I1505"/>
  <c r="H1505"/>
  <c r="G1505"/>
  <c r="F1505"/>
  <c r="E1505"/>
  <c r="D1505"/>
  <c r="Q1499"/>
  <c r="P1499"/>
  <c r="O1499"/>
  <c r="N1499"/>
  <c r="M1499"/>
  <c r="L1499"/>
  <c r="K1499"/>
  <c r="J1499"/>
  <c r="I1499"/>
  <c r="H1499"/>
  <c r="G1499"/>
  <c r="F1499"/>
  <c r="E1499"/>
  <c r="D1499"/>
  <c r="C1748"/>
  <c r="C1746"/>
  <c r="K1185"/>
  <c r="L1185" s="1"/>
  <c r="C1185" s="1"/>
  <c r="P1183"/>
  <c r="K1184"/>
  <c r="L1184" s="1"/>
  <c r="C1184" s="1"/>
  <c r="P1181"/>
  <c r="L1181"/>
  <c r="C1682"/>
  <c r="C1679"/>
  <c r="C1677"/>
  <c r="N1677"/>
  <c r="N1676" s="1"/>
  <c r="M1677"/>
  <c r="M1676" s="1"/>
  <c r="J1677"/>
  <c r="J1676" s="1"/>
  <c r="I1677"/>
  <c r="I1676" s="1"/>
  <c r="H1677"/>
  <c r="H1676" s="1"/>
  <c r="G1677"/>
  <c r="G1676" s="1"/>
  <c r="D1677"/>
  <c r="D1676" s="1"/>
  <c r="C543"/>
  <c r="C541"/>
  <c r="C540"/>
  <c r="C538"/>
  <c r="C537"/>
  <c r="C536"/>
  <c r="C535"/>
  <c r="C534"/>
  <c r="C533"/>
  <c r="C532"/>
  <c r="C531"/>
  <c r="C530"/>
  <c r="C528"/>
  <c r="C527"/>
  <c r="C526"/>
  <c r="C525"/>
  <c r="C524"/>
  <c r="C523"/>
  <c r="C522"/>
  <c r="C500"/>
  <c r="C520"/>
  <c r="C518"/>
  <c r="C517"/>
  <c r="C516"/>
  <c r="C513"/>
  <c r="C512"/>
  <c r="C511"/>
  <c r="C498"/>
  <c r="C497"/>
  <c r="C1287" l="1"/>
  <c r="C1257"/>
  <c r="C1272"/>
  <c r="H1286"/>
  <c r="H1276" s="1"/>
  <c r="G1276"/>
  <c r="M1276"/>
  <c r="N1286"/>
  <c r="N1276" s="1"/>
  <c r="L1253"/>
  <c r="D1276"/>
  <c r="C1745"/>
  <c r="G1253"/>
  <c r="H1253"/>
  <c r="D1262"/>
  <c r="K1183"/>
  <c r="D1253"/>
  <c r="L1262"/>
  <c r="C1676"/>
  <c r="C542"/>
  <c r="C1181"/>
  <c r="C1531"/>
  <c r="C1499"/>
  <c r="E1498"/>
  <c r="G1498"/>
  <c r="I1498"/>
  <c r="K1498"/>
  <c r="M1498"/>
  <c r="O1498"/>
  <c r="Q1498"/>
  <c r="D1498"/>
  <c r="F1498"/>
  <c r="H1498"/>
  <c r="J1498"/>
  <c r="L1498"/>
  <c r="N1498"/>
  <c r="P1498"/>
  <c r="C1505"/>
  <c r="C514"/>
  <c r="C496"/>
  <c r="C25"/>
  <c r="A33"/>
  <c r="C33"/>
  <c r="A34"/>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C34"/>
  <c r="C35"/>
  <c r="C36"/>
  <c r="C37"/>
  <c r="C38"/>
  <c r="C39"/>
  <c r="C41"/>
  <c r="C42"/>
  <c r="C43"/>
  <c r="C44"/>
  <c r="C45"/>
  <c r="C46"/>
  <c r="C47"/>
  <c r="C48"/>
  <c r="C49"/>
  <c r="C51"/>
  <c r="C52"/>
  <c r="C53"/>
  <c r="C54"/>
  <c r="C55"/>
  <c r="C56"/>
  <c r="C57"/>
  <c r="C58"/>
  <c r="C59"/>
  <c r="C61"/>
  <c r="C62"/>
  <c r="C63"/>
  <c r="C64"/>
  <c r="C65"/>
  <c r="C66"/>
  <c r="C67"/>
  <c r="C68"/>
  <c r="C69"/>
  <c r="C71"/>
  <c r="C72"/>
  <c r="C73"/>
  <c r="C74"/>
  <c r="C75"/>
  <c r="C76"/>
  <c r="C77"/>
  <c r="C78"/>
  <c r="C79"/>
  <c r="C81"/>
  <c r="C82"/>
  <c r="C83"/>
  <c r="C84"/>
  <c r="C85"/>
  <c r="C86"/>
  <c r="C87"/>
  <c r="C88"/>
  <c r="C89"/>
  <c r="C91"/>
  <c r="C92"/>
  <c r="C93"/>
  <c r="C94"/>
  <c r="C95"/>
  <c r="C96"/>
  <c r="C97"/>
  <c r="C98"/>
  <c r="C99"/>
  <c r="C111"/>
  <c r="C112"/>
  <c r="C113"/>
  <c r="C114"/>
  <c r="C115"/>
  <c r="C116"/>
  <c r="C117"/>
  <c r="C118"/>
  <c r="C119"/>
  <c r="C121"/>
  <c r="C122"/>
  <c r="C123"/>
  <c r="C124"/>
  <c r="C125"/>
  <c r="C126"/>
  <c r="C127"/>
  <c r="C128"/>
  <c r="C129"/>
  <c r="C131"/>
  <c r="C132"/>
  <c r="C133"/>
  <c r="C134"/>
  <c r="C135"/>
  <c r="C136"/>
  <c r="C137"/>
  <c r="C138"/>
  <c r="C139"/>
  <c r="C141"/>
  <c r="C142"/>
  <c r="C143"/>
  <c r="C144"/>
  <c r="C145"/>
  <c r="C146"/>
  <c r="C147"/>
  <c r="C148"/>
  <c r="C149"/>
  <c r="C151"/>
  <c r="C152"/>
  <c r="C153"/>
  <c r="C154"/>
  <c r="C155"/>
  <c r="C156"/>
  <c r="C157"/>
  <c r="C158"/>
  <c r="C159"/>
  <c r="C161"/>
  <c r="C162"/>
  <c r="C163"/>
  <c r="C164"/>
  <c r="C165"/>
  <c r="C166"/>
  <c r="C167"/>
  <c r="C168"/>
  <c r="C169"/>
  <c r="C171"/>
  <c r="C172"/>
  <c r="C173"/>
  <c r="C174"/>
  <c r="C175"/>
  <c r="C176"/>
  <c r="C177"/>
  <c r="C178"/>
  <c r="C179"/>
  <c r="C181"/>
  <c r="C182"/>
  <c r="C183"/>
  <c r="C184"/>
  <c r="C185"/>
  <c r="C186"/>
  <c r="C187"/>
  <c r="C188"/>
  <c r="C189"/>
  <c r="C191"/>
  <c r="C192"/>
  <c r="C193"/>
  <c r="C195"/>
  <c r="A196"/>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C196"/>
  <c r="C197"/>
  <c r="C198"/>
  <c r="C199"/>
  <c r="C211"/>
  <c r="C212"/>
  <c r="C213"/>
  <c r="C214"/>
  <c r="C215"/>
  <c r="C216"/>
  <c r="C217"/>
  <c r="C218"/>
  <c r="C219"/>
  <c r="C221"/>
  <c r="C222"/>
  <c r="C223"/>
  <c r="C224"/>
  <c r="C225"/>
  <c r="C226"/>
  <c r="C227"/>
  <c r="C228"/>
  <c r="C229"/>
  <c r="C231"/>
  <c r="C232"/>
  <c r="C233"/>
  <c r="C234"/>
  <c r="C235"/>
  <c r="C236"/>
  <c r="C237"/>
  <c r="C238"/>
  <c r="C239"/>
  <c r="C241"/>
  <c r="C242"/>
  <c r="C243"/>
  <c r="C244"/>
  <c r="C245"/>
  <c r="C246"/>
  <c r="C247"/>
  <c r="C248"/>
  <c r="C249"/>
  <c r="C251"/>
  <c r="C252"/>
  <c r="C253"/>
  <c r="C254"/>
  <c r="C255"/>
  <c r="C256"/>
  <c r="C257"/>
  <c r="C258"/>
  <c r="C259"/>
  <c r="C261"/>
  <c r="C262"/>
  <c r="C263"/>
  <c r="C264"/>
  <c r="C265"/>
  <c r="C266"/>
  <c r="C269"/>
  <c r="C276"/>
  <c r="C271"/>
  <c r="C272"/>
  <c r="C273"/>
  <c r="C275"/>
  <c r="C277"/>
  <c r="C279"/>
  <c r="C281"/>
  <c r="C282"/>
  <c r="C283"/>
  <c r="C882"/>
  <c r="C1130"/>
  <c r="C1129" s="1"/>
  <c r="D1130"/>
  <c r="D1129" s="1"/>
  <c r="E1130"/>
  <c r="F1130"/>
  <c r="G1130"/>
  <c r="H1130"/>
  <c r="I1130"/>
  <c r="J1130"/>
  <c r="K1130"/>
  <c r="L1130"/>
  <c r="M1130"/>
  <c r="N1130"/>
  <c r="O1130"/>
  <c r="P1130"/>
  <c r="Q1130"/>
  <c r="C1168"/>
  <c r="C1163" s="1"/>
  <c r="C1206"/>
  <c r="C1211"/>
  <c r="C1212"/>
  <c r="C1213"/>
  <c r="C1214"/>
  <c r="C1215"/>
  <c r="C1249"/>
  <c r="C1246" s="1"/>
  <c r="L1302"/>
  <c r="P1302"/>
  <c r="L1303"/>
  <c r="P1303"/>
  <c r="L1307"/>
  <c r="P1307"/>
  <c r="P1304" s="1"/>
  <c r="C1309"/>
  <c r="C1312"/>
  <c r="C1314"/>
  <c r="C1329"/>
  <c r="C1350"/>
  <c r="C1352"/>
  <c r="H1355"/>
  <c r="C1360"/>
  <c r="C1405"/>
  <c r="D1440"/>
  <c r="E1461"/>
  <c r="F1461"/>
  <c r="G1461"/>
  <c r="H1461"/>
  <c r="I1461"/>
  <c r="J1461"/>
  <c r="K1461"/>
  <c r="L1461"/>
  <c r="M1461"/>
  <c r="N1461"/>
  <c r="O1461"/>
  <c r="P1461"/>
  <c r="Q1461"/>
  <c r="C1472"/>
  <c r="C1476"/>
  <c r="C1567"/>
  <c r="C1618"/>
  <c r="C1621"/>
  <c r="D1621"/>
  <c r="D1615" s="1"/>
  <c r="E1621"/>
  <c r="E1615" s="1"/>
  <c r="F1621"/>
  <c r="F1615" s="1"/>
  <c r="G1621"/>
  <c r="G1615" s="1"/>
  <c r="H1621"/>
  <c r="H1615" s="1"/>
  <c r="I1621"/>
  <c r="I1615" s="1"/>
  <c r="J1621"/>
  <c r="J1615" s="1"/>
  <c r="K1621"/>
  <c r="K1615" s="1"/>
  <c r="L1621"/>
  <c r="L1615" s="1"/>
  <c r="M1621"/>
  <c r="M1615" s="1"/>
  <c r="N1621"/>
  <c r="N1615" s="1"/>
  <c r="O1621"/>
  <c r="O1615" s="1"/>
  <c r="P1621"/>
  <c r="P1615" s="1"/>
  <c r="Q1621"/>
  <c r="Q1615" s="1"/>
  <c r="C1673"/>
  <c r="C1672" s="1"/>
  <c r="D1673"/>
  <c r="D1672" s="1"/>
  <c r="E1673"/>
  <c r="E1672" s="1"/>
  <c r="F1673"/>
  <c r="F1672" s="1"/>
  <c r="G1673"/>
  <c r="G1672" s="1"/>
  <c r="H1673"/>
  <c r="H1672" s="1"/>
  <c r="I1673"/>
  <c r="I1672" s="1"/>
  <c r="J1673"/>
  <c r="J1672" s="1"/>
  <c r="K1673"/>
  <c r="K1672" s="1"/>
  <c r="L1673"/>
  <c r="L1672" s="1"/>
  <c r="M1673"/>
  <c r="M1672" s="1"/>
  <c r="N1673"/>
  <c r="N1672" s="1"/>
  <c r="O1673"/>
  <c r="O1672" s="1"/>
  <c r="P1673"/>
  <c r="P1672" s="1"/>
  <c r="Q1673"/>
  <c r="Q1672" s="1"/>
  <c r="D1703"/>
  <c r="E1703"/>
  <c r="F1703"/>
  <c r="G1703"/>
  <c r="H1703"/>
  <c r="I1703"/>
  <c r="J1703"/>
  <c r="K1703"/>
  <c r="L1703"/>
  <c r="M1703"/>
  <c r="N1703"/>
  <c r="O1703"/>
  <c r="P1703"/>
  <c r="Q1703"/>
  <c r="D1716"/>
  <c r="E1716"/>
  <c r="F1716"/>
  <c r="G1716"/>
  <c r="H1716"/>
  <c r="I1716"/>
  <c r="J1716"/>
  <c r="K1716"/>
  <c r="L1716"/>
  <c r="M1716"/>
  <c r="N1716"/>
  <c r="O1716"/>
  <c r="P1716"/>
  <c r="Q1716"/>
  <c r="D1723"/>
  <c r="E1723"/>
  <c r="F1723"/>
  <c r="G1723"/>
  <c r="H1723"/>
  <c r="I1723"/>
  <c r="J1723"/>
  <c r="K1723"/>
  <c r="L1723"/>
  <c r="M1723"/>
  <c r="N1723"/>
  <c r="O1723"/>
  <c r="P1723"/>
  <c r="Q1723"/>
  <c r="C1723"/>
  <c r="C1757"/>
  <c r="D1760"/>
  <c r="D1757" s="1"/>
  <c r="E1760"/>
  <c r="E1757" s="1"/>
  <c r="F1760"/>
  <c r="F1757" s="1"/>
  <c r="G1760"/>
  <c r="G1757" s="1"/>
  <c r="H1760"/>
  <c r="H1757" s="1"/>
  <c r="I1760"/>
  <c r="I1757" s="1"/>
  <c r="J1760"/>
  <c r="J1757" s="1"/>
  <c r="K1760"/>
  <c r="K1757" s="1"/>
  <c r="L1760"/>
  <c r="L1757" s="1"/>
  <c r="M1760"/>
  <c r="M1757" s="1"/>
  <c r="N1760"/>
  <c r="N1757" s="1"/>
  <c r="O1760"/>
  <c r="O1757" s="1"/>
  <c r="P1760"/>
  <c r="P1757" s="1"/>
  <c r="Q1760"/>
  <c r="Q1757" s="1"/>
  <c r="C1767"/>
  <c r="C1766" s="1"/>
  <c r="D1767"/>
  <c r="D1766" s="1"/>
  <c r="E1767"/>
  <c r="E1766" s="1"/>
  <c r="F1767"/>
  <c r="F1766" s="1"/>
  <c r="G1767"/>
  <c r="G1766" s="1"/>
  <c r="H1767"/>
  <c r="H1766" s="1"/>
  <c r="I1767"/>
  <c r="I1766" s="1"/>
  <c r="J1767"/>
  <c r="J1766" s="1"/>
  <c r="K1767"/>
  <c r="K1766" s="1"/>
  <c r="L1767"/>
  <c r="L1766" s="1"/>
  <c r="M1767"/>
  <c r="M1766" s="1"/>
  <c r="N1767"/>
  <c r="N1766" s="1"/>
  <c r="O1767"/>
  <c r="O1766" s="1"/>
  <c r="P1767"/>
  <c r="P1766" s="1"/>
  <c r="Q1767"/>
  <c r="C1773"/>
  <c r="C1776"/>
  <c r="C1796"/>
  <c r="H1805"/>
  <c r="L1805"/>
  <c r="N1805"/>
  <c r="H1807"/>
  <c r="L1807"/>
  <c r="N1807"/>
  <c r="O1807"/>
  <c r="P1807" s="1"/>
  <c r="H1808"/>
  <c r="L1808"/>
  <c r="N1808"/>
  <c r="O1808"/>
  <c r="P1808" s="1"/>
  <c r="D1821"/>
  <c r="G1821"/>
  <c r="H1821"/>
  <c r="K1821"/>
  <c r="L1821"/>
  <c r="O1821"/>
  <c r="P1821"/>
  <c r="C1808" l="1"/>
  <c r="C1303"/>
  <c r="C1302"/>
  <c r="C1807"/>
  <c r="C1805"/>
  <c r="C1286"/>
  <c r="L1304"/>
  <c r="C1307"/>
  <c r="C1304" s="1"/>
  <c r="N1702"/>
  <c r="J1702"/>
  <c r="F1702"/>
  <c r="Q1702"/>
  <c r="O1702"/>
  <c r="M1702"/>
  <c r="K1702"/>
  <c r="I1702"/>
  <c r="E1702"/>
  <c r="C1615"/>
  <c r="C1772"/>
  <c r="G1702"/>
  <c r="C932"/>
  <c r="C888"/>
  <c r="C1830"/>
  <c r="P1702"/>
  <c r="L1702"/>
  <c r="H1702"/>
  <c r="D1702"/>
  <c r="C31"/>
  <c r="C1355"/>
  <c r="C1116"/>
  <c r="N1804"/>
  <c r="N1803" s="1"/>
  <c r="H1804"/>
  <c r="H1803" s="1"/>
  <c r="O1804"/>
  <c r="O1803" s="1"/>
  <c r="L1804"/>
  <c r="L1803" s="1"/>
  <c r="C1498"/>
  <c r="Q1129"/>
  <c r="O1129"/>
  <c r="M1129"/>
  <c r="K1129"/>
  <c r="I1129"/>
  <c r="G1129"/>
  <c r="E1129"/>
  <c r="C1253"/>
  <c r="P1129"/>
  <c r="N1129"/>
  <c r="L1129"/>
  <c r="J1129"/>
  <c r="H1129"/>
  <c r="F1129"/>
  <c r="L1183"/>
  <c r="C1183"/>
  <c r="C1471"/>
  <c r="C1308"/>
  <c r="N1300"/>
  <c r="N1299" s="1"/>
  <c r="C1262"/>
  <c r="C1563"/>
  <c r="C1349"/>
  <c r="P1300"/>
  <c r="P1299" s="1"/>
  <c r="L1300"/>
  <c r="L1299" s="1"/>
  <c r="C1722"/>
  <c r="C495"/>
  <c r="C22"/>
  <c r="C1822"/>
  <c r="C939"/>
  <c r="P1722"/>
  <c r="N1722"/>
  <c r="L1722"/>
  <c r="J1722"/>
  <c r="H1722"/>
  <c r="F1722"/>
  <c r="D1722"/>
  <c r="C1408"/>
  <c r="C1798"/>
  <c r="C1793" s="1"/>
  <c r="C1703"/>
  <c r="C1412"/>
  <c r="C1402"/>
  <c r="C1216"/>
  <c r="C1209"/>
  <c r="C458"/>
  <c r="C274"/>
  <c r="C110"/>
  <c r="P1804"/>
  <c r="P1803" s="1"/>
  <c r="C1727"/>
  <c r="Q1722"/>
  <c r="O1722"/>
  <c r="M1722"/>
  <c r="K1722"/>
  <c r="I1722"/>
  <c r="G1722"/>
  <c r="E1722"/>
  <c r="C1716"/>
  <c r="C1424"/>
  <c r="C1331"/>
  <c r="C1326" s="1"/>
  <c r="C945"/>
  <c r="C905"/>
  <c r="C476"/>
  <c r="C445"/>
  <c r="C278"/>
  <c r="C268"/>
  <c r="C1400"/>
  <c r="C19" l="1"/>
  <c r="C881"/>
  <c r="C1407"/>
  <c r="C1702"/>
  <c r="C1180"/>
  <c r="C1399"/>
  <c r="C1205"/>
  <c r="C1821"/>
  <c r="C444"/>
  <c r="C931"/>
  <c r="C267"/>
  <c r="C1300"/>
  <c r="C1299" s="1"/>
  <c r="C1804"/>
  <c r="C20" l="1"/>
  <c r="C1803"/>
  <c r="D1205"/>
  <c r="H1205"/>
  <c r="J1205"/>
  <c r="D1116"/>
  <c r="H1116"/>
  <c r="J1116"/>
  <c r="L931"/>
  <c r="N931"/>
  <c r="P931"/>
  <c r="E931"/>
  <c r="G1205"/>
  <c r="I1205"/>
  <c r="Q1205"/>
  <c r="E1116"/>
  <c r="K1116"/>
  <c r="M1116"/>
  <c r="O1116"/>
  <c r="K931"/>
  <c r="M931"/>
  <c r="O931"/>
  <c r="F931"/>
  <c r="Q931"/>
  <c r="M1180"/>
  <c r="P1471"/>
  <c r="L1471"/>
  <c r="H1471"/>
  <c r="D1471"/>
  <c r="Q1180"/>
  <c r="J1252"/>
  <c r="O1471"/>
  <c r="K1471"/>
  <c r="G1471"/>
  <c r="G1180"/>
  <c r="P1252"/>
  <c r="O1252"/>
  <c r="J931"/>
  <c r="Q21"/>
  <c r="I21"/>
  <c r="J21"/>
  <c r="O1180"/>
  <c r="E1252"/>
  <c r="N1471"/>
  <c r="J1471"/>
  <c r="F1471"/>
  <c r="N1180"/>
  <c r="Q1471"/>
  <c r="M1471"/>
  <c r="I1471"/>
  <c r="E1471"/>
  <c r="I1180"/>
  <c r="E1180"/>
  <c r="Q1252"/>
  <c r="H21"/>
  <c r="J1180"/>
  <c r="F1180"/>
  <c r="K1252"/>
  <c r="F1252"/>
  <c r="K21"/>
  <c r="N21"/>
  <c r="C1642"/>
  <c r="D1252"/>
  <c r="N1252"/>
  <c r="Q1440"/>
  <c r="M1440"/>
  <c r="I1440"/>
  <c r="E1440"/>
  <c r="N1440"/>
  <c r="J1440"/>
  <c r="F21"/>
  <c r="F1440"/>
  <c r="Q20"/>
  <c r="M20"/>
  <c r="I20"/>
  <c r="E21"/>
  <c r="E20"/>
  <c r="H20"/>
  <c r="D20"/>
  <c r="K1180"/>
  <c r="H1252"/>
  <c r="M21"/>
  <c r="M1252"/>
  <c r="O21"/>
  <c r="O1440"/>
  <c r="K1440"/>
  <c r="G21"/>
  <c r="G1440"/>
  <c r="P1440"/>
  <c r="L1440"/>
  <c r="H1440"/>
  <c r="N20"/>
  <c r="P19"/>
  <c r="O19"/>
  <c r="D19"/>
  <c r="P21"/>
  <c r="P20"/>
  <c r="L1180"/>
  <c r="C284"/>
  <c r="F1205"/>
  <c r="L1205"/>
  <c r="N1205"/>
  <c r="P1205"/>
  <c r="F1116"/>
  <c r="L1116"/>
  <c r="N1116"/>
  <c r="P1116"/>
  <c r="G931"/>
  <c r="I931"/>
  <c r="E1205"/>
  <c r="K1205"/>
  <c r="M1205"/>
  <c r="O1205"/>
  <c r="G1116"/>
  <c r="I1116"/>
  <c r="Q1116"/>
  <c r="D931"/>
  <c r="H931"/>
  <c r="L21"/>
  <c r="H1180"/>
  <c r="D1180"/>
  <c r="I1252"/>
  <c r="N1642"/>
  <c r="J1642"/>
  <c r="F1642"/>
  <c r="Q1642"/>
  <c r="M1642"/>
  <c r="I1642"/>
  <c r="E1642"/>
  <c r="P1642"/>
  <c r="L1642"/>
  <c r="H1642"/>
  <c r="D1642"/>
  <c r="O1642"/>
  <c r="K1642"/>
  <c r="G1642"/>
  <c r="P1180"/>
  <c r="E284"/>
  <c r="E1563"/>
  <c r="G1563"/>
  <c r="I284"/>
  <c r="I1563"/>
  <c r="K1563"/>
  <c r="M284"/>
  <c r="M1563"/>
  <c r="O1563"/>
  <c r="Q284"/>
  <c r="Q1563"/>
  <c r="D1563"/>
  <c r="F1563"/>
  <c r="H284"/>
  <c r="H1563"/>
  <c r="J1563"/>
  <c r="L1563"/>
  <c r="N284"/>
  <c r="N1563"/>
  <c r="P284"/>
  <c r="P1563"/>
  <c r="O284"/>
  <c r="O20"/>
  <c r="K284"/>
  <c r="K20"/>
  <c r="G20"/>
  <c r="J284"/>
  <c r="J20"/>
  <c r="F284"/>
  <c r="F20"/>
  <c r="G284"/>
  <c r="G1252"/>
  <c r="L1252"/>
  <c r="C1276"/>
  <c r="C1252" s="1"/>
  <c r="J19"/>
  <c r="I19"/>
  <c r="Q19"/>
  <c r="L284"/>
  <c r="L20"/>
  <c r="H19"/>
  <c r="L19"/>
  <c r="F19"/>
  <c r="N19"/>
  <c r="M19"/>
  <c r="G19"/>
  <c r="E19"/>
  <c r="K19"/>
  <c r="D284"/>
  <c r="D21"/>
  <c r="C194"/>
  <c r="C30" l="1"/>
  <c r="C21"/>
  <c r="E18"/>
  <c r="F18"/>
  <c r="J18"/>
  <c r="K18"/>
  <c r="G18"/>
  <c r="M18"/>
  <c r="Q18"/>
  <c r="D18"/>
  <c r="L18"/>
  <c r="O18"/>
  <c r="P18"/>
  <c r="I18"/>
  <c r="C18"/>
  <c r="H18"/>
  <c r="N18"/>
</calcChain>
</file>

<file path=xl/sharedStrings.xml><?xml version="1.0" encoding="utf-8"?>
<sst xmlns="http://schemas.openxmlformats.org/spreadsheetml/2006/main" count="1877" uniqueCount="1763">
  <si>
    <t>№ п/п</t>
  </si>
  <si>
    <t>Адрес МКД</t>
  </si>
  <si>
    <t>Стоимость капитального ремонта ВСЕГО</t>
  </si>
  <si>
    <t>руб.</t>
  </si>
  <si>
    <t>ед.</t>
  </si>
  <si>
    <t>кв.м.</t>
  </si>
  <si>
    <t>куб.м.</t>
  </si>
  <si>
    <t>1</t>
  </si>
  <si>
    <t>2</t>
  </si>
  <si>
    <t>3</t>
  </si>
  <si>
    <t>4</t>
  </si>
  <si>
    <t>5</t>
  </si>
  <si>
    <t>6</t>
  </si>
  <si>
    <t>7</t>
  </si>
  <si>
    <t>8</t>
  </si>
  <si>
    <t>9</t>
  </si>
  <si>
    <t>10</t>
  </si>
  <si>
    <t>11</t>
  </si>
  <si>
    <t>12</t>
  </si>
  <si>
    <t>13</t>
  </si>
  <si>
    <t>14</t>
  </si>
  <si>
    <t>15</t>
  </si>
  <si>
    <t>16</t>
  </si>
  <si>
    <t>17</t>
  </si>
  <si>
    <t>Итого по Алтайскому краю</t>
  </si>
  <si>
    <t>Итого по Алтайскому краю 2017 год</t>
  </si>
  <si>
    <t>Итого по Алтайскому краю 2018 год</t>
  </si>
  <si>
    <t>Итого по Алтайскому краю 2019 год</t>
  </si>
  <si>
    <t>Итого по г. Барнаулу</t>
  </si>
  <si>
    <t>Итого по г. Барнаулу 2017 год</t>
  </si>
  <si>
    <t>Итого по г. Барнаулу 2018 год</t>
  </si>
  <si>
    <t>Итого по г. Алейску</t>
  </si>
  <si>
    <t>Итого по г. Белокуриха</t>
  </si>
  <si>
    <t>Итого по г. Белокуриха 2017 год</t>
  </si>
  <si>
    <t>Итого по г. Белокуриха 2018 год</t>
  </si>
  <si>
    <t>Итого по г. Бийску</t>
  </si>
  <si>
    <t>Итого по г. Заринску</t>
  </si>
  <si>
    <t>Итого по г. Заринску 2017 год</t>
  </si>
  <si>
    <t>Итого по г. Заринску 2018 год</t>
  </si>
  <si>
    <t>Итого по г. Заринску 2019 год</t>
  </si>
  <si>
    <t>Итого по г. Новоалтайску</t>
  </si>
  <si>
    <t>Итого по г. Новоалтайску 2017 год</t>
  </si>
  <si>
    <t>Итого по г. Новоалтайску 2018 год</t>
  </si>
  <si>
    <t>Итого по г. Новоалтайску 2019 год</t>
  </si>
  <si>
    <t>Итого по г. Рубцовску</t>
  </si>
  <si>
    <t>Итого по г. Славгороду</t>
  </si>
  <si>
    <t>Итого по г. Славгороду 2017 год</t>
  </si>
  <si>
    <t>Итого по г. Славгороду 2018 год</t>
  </si>
  <si>
    <t>Итого по г. Славгороду 2019 год</t>
  </si>
  <si>
    <t>Итого по г. Яровое</t>
  </si>
  <si>
    <t>Итого по г. Яровое 2017 год</t>
  </si>
  <si>
    <t>Итого по г. Яровое 2018 год</t>
  </si>
  <si>
    <t>Итого по г. Яровое 2019 год</t>
  </si>
  <si>
    <t>Итого по Алейскому району</t>
  </si>
  <si>
    <t>Итого по Алтайскому району 2019 год</t>
  </si>
  <si>
    <t>Итого по Баевскому району</t>
  </si>
  <si>
    <t>Итого по Баевскому району 2018 год</t>
  </si>
  <si>
    <t>Итого по Бийскому району</t>
  </si>
  <si>
    <t>Итого по Бийскому району 2017 год</t>
  </si>
  <si>
    <t>Итого по Бийскому району 2018 год</t>
  </si>
  <si>
    <t>Итого по Бийскому району 2019 год</t>
  </si>
  <si>
    <t>Итого по Благовещенскому району</t>
  </si>
  <si>
    <t>Итого по Бурлинскому району</t>
  </si>
  <si>
    <t>Итого по Быстроистокскому району</t>
  </si>
  <si>
    <t>Итого по Волчихинскому району</t>
  </si>
  <si>
    <t>Итого по Волчихинскому району 2018 год</t>
  </si>
  <si>
    <t>Итого по Егорьевскому району</t>
  </si>
  <si>
    <t>Итого по Ельцовскому району</t>
  </si>
  <si>
    <t>Итого по Завьяловскому району</t>
  </si>
  <si>
    <t>Итого по Залесовскому району</t>
  </si>
  <si>
    <t>Итого по Заринскому району</t>
  </si>
  <si>
    <t>Итого по Змеиногорскому району</t>
  </si>
  <si>
    <t>Итого по Зональному району</t>
  </si>
  <si>
    <t>Итого по Зональному району 2017 год</t>
  </si>
  <si>
    <t>Итого по Зональному району 2018 год</t>
  </si>
  <si>
    <t>Итого по Калманскому району</t>
  </si>
  <si>
    <t>Итого по Каменскому району</t>
  </si>
  <si>
    <t>Итого по Ключевскому району</t>
  </si>
  <si>
    <t>Итого по Косихинскому району</t>
  </si>
  <si>
    <t>Итого по Красногорскому району</t>
  </si>
  <si>
    <t>Итого по Краснощековскому району</t>
  </si>
  <si>
    <t>Итого по Крутихинскому району</t>
  </si>
  <si>
    <t>Итого по Кулундинскому району</t>
  </si>
  <si>
    <t>Итого по Курьинскому району</t>
  </si>
  <si>
    <t>Итого по Кытмановскому району</t>
  </si>
  <si>
    <t>Итого по Локтевскому району</t>
  </si>
  <si>
    <t>Итого по Локтевскому району 2017 год</t>
  </si>
  <si>
    <t>Итого по Локтевскому району 2018 год</t>
  </si>
  <si>
    <t>Итого по Локтевскому району 2019 год</t>
  </si>
  <si>
    <t>Итого по Мамонтовскому району</t>
  </si>
  <si>
    <t>Итого по Мамонтовскому району 2017 год</t>
  </si>
  <si>
    <t>Итого по Мамонтовскому району 2018 год</t>
  </si>
  <si>
    <t>Итого по Мамонтовскому району 2019 год</t>
  </si>
  <si>
    <t>Итого по Михайловскому району</t>
  </si>
  <si>
    <t>Итого по Немецкому национальному району</t>
  </si>
  <si>
    <t>Итого по Павловскому району</t>
  </si>
  <si>
    <t>Итого по Панкрушихинскому району</t>
  </si>
  <si>
    <t>Итого по Первомайскому району</t>
  </si>
  <si>
    <t>Итого по Поспелихинскому району</t>
  </si>
  <si>
    <t>Итого по Ребрихинскому району</t>
  </si>
  <si>
    <t>Итого по Родинскому району</t>
  </si>
  <si>
    <t>Итого по Родинскому району 2017 год</t>
  </si>
  <si>
    <t>Итого по Родинскому району 2018 год</t>
  </si>
  <si>
    <t>Итого по Родинскому району 2019 год</t>
  </si>
  <si>
    <t>Итого по Смоленскому району</t>
  </si>
  <si>
    <t>Итого по Советскому району</t>
  </si>
  <si>
    <t>Итого по Солонешенскому району</t>
  </si>
  <si>
    <t>Итого по Солтонскому району</t>
  </si>
  <si>
    <t>Итого по Солтонскому району 2017 год</t>
  </si>
  <si>
    <t>Итого по Табунскому району</t>
  </si>
  <si>
    <t>Итого по Табунскому району 2018 год</t>
  </si>
  <si>
    <t>Итого по Табунскому району 2019 год</t>
  </si>
  <si>
    <t>Итого по Тогульскому району</t>
  </si>
  <si>
    <t>Итого по Тогульскому району 2019 год</t>
  </si>
  <si>
    <t>Итого по Топчихинскому району</t>
  </si>
  <si>
    <t>Итого по Третьяковскому району</t>
  </si>
  <si>
    <t>Итого по Троицкому району</t>
  </si>
  <si>
    <t>Итого по Тюменцевскому району</t>
  </si>
  <si>
    <t>Итого по Угловскому району</t>
  </si>
  <si>
    <t>Итого по Усть-Пристанскому району</t>
  </si>
  <si>
    <t>Итого по Хабарскому району</t>
  </si>
  <si>
    <t>Итого по Целинному району</t>
  </si>
  <si>
    <t>Итого по Чарышскому району</t>
  </si>
  <si>
    <t>Итого по Шелаболихинскому району</t>
  </si>
  <si>
    <t>Итого по Шипуновскому району</t>
  </si>
  <si>
    <t>Итого по Шипуновскому району 2018 год</t>
  </si>
  <si>
    <t>Итого по Шипуновскому району 2019 год</t>
  </si>
  <si>
    <t>Итого по Благовещенскому району 2017 год</t>
  </si>
  <si>
    <t>Итого по Благовещенскому району 2018 год</t>
  </si>
  <si>
    <t>Итого по Благовещенскому району 2019 год</t>
  </si>
  <si>
    <t>Итого по Красногорскому району 2017 год</t>
  </si>
  <si>
    <t>Итого по Красногорскому району 2018 год</t>
  </si>
  <si>
    <t>Итого по Красногорскому району 2019 год</t>
  </si>
  <si>
    <t>Итого по Крутихинскому району 2018 год</t>
  </si>
  <si>
    <t>Итого по Крутихинскому району 2019 год</t>
  </si>
  <si>
    <t xml:space="preserve"> </t>
  </si>
  <si>
    <t>Итого по Кулундинскому району 2017 год</t>
  </si>
  <si>
    <t>Итого по Курьинскому району 2017 год</t>
  </si>
  <si>
    <t>Итого по Курьинскому району 2018 год</t>
  </si>
  <si>
    <t>Итого по Курьинскому району 2019 год</t>
  </si>
  <si>
    <t>Итого по Михайловскому району 2017 год</t>
  </si>
  <si>
    <t>Итого по Михайловскому району 2018 год</t>
  </si>
  <si>
    <t>Итого по Михайловскому району 2019 год</t>
  </si>
  <si>
    <t>Итого по Целинному району 2017 год</t>
  </si>
  <si>
    <t>Итого по Целинному району 2018 год</t>
  </si>
  <si>
    <t>Итого по Целинному району 2019 год</t>
  </si>
  <si>
    <t>Алейский район, с. Дружба, ул. Комарова, д. 5</t>
  </si>
  <si>
    <t>Алейский район, c. Кировское, ул. Мира, д. 13</t>
  </si>
  <si>
    <t>Алейский район, c. Кировское, ул. Мира, д. 2</t>
  </si>
  <si>
    <t>Алейский район, c. Кировское, ул. Мира, д. 6</t>
  </si>
  <si>
    <t>Алейский район, c. Кировское, ул. Мира, д. 15</t>
  </si>
  <si>
    <t>Алтайский район, с. Алтайское, ул. Советская, д. 104</t>
  </si>
  <si>
    <t>Алтайский район, с. Алтайское, ул. Советская, д. 113</t>
  </si>
  <si>
    <t>Алтайский район, с. Алтайское, ул. Советская, д. 118</t>
  </si>
  <si>
    <t>Алтайский район, с. Алтайское, ул. Советская, д. 198</t>
  </si>
  <si>
    <t>Алтайский район, с. Алтайское, ул. Советская, д. 200</t>
  </si>
  <si>
    <t>Алтайский район, с. Алтайское, ул. Советская, д. 202</t>
  </si>
  <si>
    <t>Алтайский район, с. Алтайское, ул. Советская, д. 204</t>
  </si>
  <si>
    <t>Алтайский район, с. Алтайское, ул. Целинная, д. 22</t>
  </si>
  <si>
    <t>Алтайский район, с. Ая, ул. 70 лет Октября, д. 2</t>
  </si>
  <si>
    <t>Алтайский район, с. Ая, ул. 70 лет Октября, д. 4</t>
  </si>
  <si>
    <t>Алтайский район, с. Ая, ул. 70 лет Октября, д. 6</t>
  </si>
  <si>
    <t>Алтайский район, с. Ая, ул. 70 лет Октября, д. 8</t>
  </si>
  <si>
    <t>Алтайский район, с. Ая, ул. 70 лет Октября, д. 10</t>
  </si>
  <si>
    <t>Баевский район, с. Верх-Чуманка, ул. Терешковой, д. 21</t>
  </si>
  <si>
    <t>Баевский район, с. Верх-Чуманка, ул. Терешковой, д. 23</t>
  </si>
  <si>
    <t>Баевский район, с. Нижнечуманка, ул. Заринская, д. 7</t>
  </si>
  <si>
    <t>Бурлинский район, с. Михайловка, ул. Ленина, д. 28</t>
  </si>
  <si>
    <t>Бурлинский район, с. Бурла, ул. Ленина, д. 23</t>
  </si>
  <si>
    <t>Бурлинский район, с. Бурла, ул. Ленина, д. 25</t>
  </si>
  <si>
    <t>Бурлинский район, с. Бурла, ул. Ленина, д. 27</t>
  </si>
  <si>
    <t>Бурлинский район, с. Бурла, ул. Ленина, д. 29</t>
  </si>
  <si>
    <t>Бурлинский район, с. Бурла, ул. Первомайская, д. 40</t>
  </si>
  <si>
    <t>Бурлинский район, с. Бурла, ул. Почтовая, д. 5</t>
  </si>
  <si>
    <t>Бурлинский район, с. Бурла, ул. Советская, д. 34</t>
  </si>
  <si>
    <t>Бурлинский район, с. Бурла, ул. Советская, д. 36</t>
  </si>
  <si>
    <t>Быстроистокский район, с. Быстрый Исток, ул. Ленина, д. 53</t>
  </si>
  <si>
    <t>Быстроистокский район, с. Быстрый Исток, ул. Ленина, д. 55</t>
  </si>
  <si>
    <t>Быстроистокский район, с. Быстрый Исток, ул. Ленина, д. 57</t>
  </si>
  <si>
    <t>Быстроистокский район, с. Приобское, ул. Приобская, д. 5</t>
  </si>
  <si>
    <t>г. Рубцовск, пер. Гражданский, д. 8</t>
  </si>
  <si>
    <t>г. Рубцовск, ул. Алтайская, д. 102</t>
  </si>
  <si>
    <t>г. Рубцовск, ул. Алтайская, д. 189а</t>
  </si>
  <si>
    <t>г. Рубцовск, ул. Громова, д. 18</t>
  </si>
  <si>
    <t>г. Рубцовск, ул. Громова, д. 22</t>
  </si>
  <si>
    <t>г. Рубцовск, ул. Дзержинского, д. 10</t>
  </si>
  <si>
    <t>г. Рубцовск, ул. Дзержинского, д. 15</t>
  </si>
  <si>
    <t>г. Рубцовск, ул. Карла Маркса, д. 233</t>
  </si>
  <si>
    <t>г. Рубцовск, ул. Комсомольская, д. 222</t>
  </si>
  <si>
    <t>г. Рубцовск, ул. Комсомольская, д. 234</t>
  </si>
  <si>
    <t>г. Рубцовск, ул. Красная, д. 85</t>
  </si>
  <si>
    <t>г. Рубцовск, ул. Красная, д. 87</t>
  </si>
  <si>
    <t>г. Рубцовск, ул. Октябрьская, д. 33</t>
  </si>
  <si>
    <t>г. Рубцовск, ул. Октябрьская, д. 159</t>
  </si>
  <si>
    <t>ЗАТО Сибирский, ул. Кедровая, д. 1</t>
  </si>
  <si>
    <t>ЗАТО Сибирский, ул. Кедровая, д. 3</t>
  </si>
  <si>
    <t>ЗАТО Сибирский, ул. Победы, д. 1</t>
  </si>
  <si>
    <t>ЗАТО Сибирский, ул. Победы, д. 4</t>
  </si>
  <si>
    <t>ЗАТО Сибирский, ул. Победы, д. 8</t>
  </si>
  <si>
    <t>ЗАТО Сибирский, ул. Строителей, д. 1</t>
  </si>
  <si>
    <t>ЗАТО Сибирский, ул. Строителей, д. 2</t>
  </si>
  <si>
    <t>ЗАТО Сибирский, ул. Строителей, д. 3</t>
  </si>
  <si>
    <t>Егорьевский район, с. Новоегорьевское, ул. Комарова, д. 3</t>
  </si>
  <si>
    <t>Егорьевский район, с. Новоегорьевское, ул. Комарова, д. 3а</t>
  </si>
  <si>
    <t>Егорьевский район, с. Новоегорьевское, ул. Комарова, д. 5а</t>
  </si>
  <si>
    <t>Егорьевский район, с. Новоегорьевское, ул. Комарова, д. 7</t>
  </si>
  <si>
    <t>Егорьевский район, с. Новоегорьевское, ул. Комарова, д. 9</t>
  </si>
  <si>
    <t>Егорьевский район, с. Новоегорьевское, ул. Комарова, д. 11</t>
  </si>
  <si>
    <t>Егорьевский район, с. Новоегорьевское, ул. Комарова, д. 13</t>
  </si>
  <si>
    <t>Егорьевский район, с. Новоегорьевское, пер. Садовый, д. 1</t>
  </si>
  <si>
    <t>Егорьевский район, с. Новоегорьевское, пер. Школьный, д. 24</t>
  </si>
  <si>
    <t>Егорьевский район, с. Первомайское, ул. Садовая, д. 13</t>
  </si>
  <si>
    <t>Егорьевский район, с. Первомайское, ул. Садовая, д. 15</t>
  </si>
  <si>
    <t>Егорьевский район, с. Первомайское, ул. Школьная, д. 9</t>
  </si>
  <si>
    <t>Егорьевский район, п. Перешеечный, ул. Кирпичная, д. 3</t>
  </si>
  <si>
    <t>Егорьевский район, п. Перешеечный, ул. Кирпичная, д. 5</t>
  </si>
  <si>
    <t>Егорьевский район, п. Перешеечный, ул. Курортная, д. 9</t>
  </si>
  <si>
    <t>Егорьевский район, п. Перешеечный, ул. Лесхозная, д. 2</t>
  </si>
  <si>
    <t>Егорьевский район, п. Перешеечный, ул. Лесхозная, д. 4</t>
  </si>
  <si>
    <t>Егорьевский район, с. Сросты, ул. Советская, д. 163</t>
  </si>
  <si>
    <t>Егорьевский район, с. Титовка, ул. Школьная, д. 67</t>
  </si>
  <si>
    <t>Ельцовский район, с. Ельцовка, ул. им. Ленина, д. 7</t>
  </si>
  <si>
    <t>Ельцовский район, с. Ельцовка, ул. им. Ленина, д. 8</t>
  </si>
  <si>
    <t>Ельцовский район, с. Ельцовка, ул. им. Рыжакова, д. 17</t>
  </si>
  <si>
    <t>Заринский район, с. Смазнево, ул. Октябрьская, д. 29</t>
  </si>
  <si>
    <t>Заринский район, с. Новомоношкино, ул. Новая, д. 14</t>
  </si>
  <si>
    <t>Змеиногорский район, г. Змеиногорск, ул. Волкова, д. 56</t>
  </si>
  <si>
    <t>Змеиногорский район, г. Змеиногорск, ул. Горняков, д. 6</t>
  </si>
  <si>
    <t>Змеиногорский район, г. Змеиногорск, ул. Фролова, д. 3</t>
  </si>
  <si>
    <t>Змеиногорский район, г. Змеиногорск, ул. Ломоносова, д. 12</t>
  </si>
  <si>
    <t>Змеиногорский район, г. Змеиногорск, ул. Подгорная, д. 36</t>
  </si>
  <si>
    <t>Змеиногорский район, с. Саввушка, ул. Ивановская, д. 68</t>
  </si>
  <si>
    <t>Змеиногорский район, с. Саввушка, ул. Ивановская, д. 64</t>
  </si>
  <si>
    <t>Змеиногорский район, с. Саввушка, ул. Ивановская, д. 70</t>
  </si>
  <si>
    <t>Змеиногорский район, с. Карамышево, ул. Центральная, д. 3</t>
  </si>
  <si>
    <t>Калманский район, п. Троицк, ул. Садовая, д. 21</t>
  </si>
  <si>
    <t>Калманский район, с. Калманка, ул. Октябрьская, д. 6</t>
  </si>
  <si>
    <t>Каменский район, г. Камень-на-Оби, пер. Дружбы, д. 1а</t>
  </si>
  <si>
    <t>Каменский район, г. Камень-на-Оби, пер. Дружбы, д. 5</t>
  </si>
  <si>
    <t>Каменский район, г. Камень-на-Оби, пер. Мирный, д. 15</t>
  </si>
  <si>
    <t>Каменский район, г. Камень-на-Оби, ул. К.Маркса, д. 90</t>
  </si>
  <si>
    <t>Каменский район, г. Камень-на-Оби, ул. Ленина, д. 40</t>
  </si>
  <si>
    <t>Каменский район, г. Камень-на-Оби, ул. Ленина, д. 46</t>
  </si>
  <si>
    <t>Каменский район, г. Камень-на-Оби, ул. Ленина, д. 60</t>
  </si>
  <si>
    <t>Каменский район, г. Камень-на-Оби, ул. Ленина, д. 85</t>
  </si>
  <si>
    <t>Каменский район, г. Камень-на-Оби, ул. Омская, д. 126</t>
  </si>
  <si>
    <t>Каменский район, г. Камень-на-Оби, ул. Пушкина, д. 41</t>
  </si>
  <si>
    <t>Каменский район, г. Камень-на-Оби, ул. Пушкина, д. 45</t>
  </si>
  <si>
    <t>Каменский район, г. Камень-на-Оби, ул. Радостная, д. 6</t>
  </si>
  <si>
    <t>Каменский район, г. Камень-на-Оби, ул. Радостная, д. 8</t>
  </si>
  <si>
    <t>Каменский район, г. Камень-на-Оби, ул. Северная, д. 80</t>
  </si>
  <si>
    <t>Каменский район, г. Камень-на-Оби, ул. Солнечная, д. 3</t>
  </si>
  <si>
    <t>Каменский район, г. Камень-на-Оби, ул. Солнечная, д. 5</t>
  </si>
  <si>
    <t>Каменский район, г. Камень-на-Оби, ул. Солнечная, д. 7</t>
  </si>
  <si>
    <t>Каменский район, г. Камень-на-Оби, ул. Солнечная, д. 12</t>
  </si>
  <si>
    <t>Каменский район, г. Камень-на-Оби, ул. Строительная, д. 6</t>
  </si>
  <si>
    <t>Каменский район, г. Камень-на-Оби, ул. Томская, д. 121</t>
  </si>
  <si>
    <t>Каменский район, с. Рыбное, ул. Комсомольская, д. 4</t>
  </si>
  <si>
    <t>Каменский район, с. Рыбное, ул. Комсомольская, д. 5</t>
  </si>
  <si>
    <t>Каменский район, с. Рыбное, ул. Комсомольская, д. 6</t>
  </si>
  <si>
    <t>Каменский район, с. Рыбное, ул. Комсомольская, д. 7</t>
  </si>
  <si>
    <t>Каменский район, с. Рыбное, ул. Комсомольская, д. 9</t>
  </si>
  <si>
    <t>Красногорский район, с. Берёзовка, ул. Новая, д. 11</t>
  </si>
  <si>
    <t>Красногорский район, с. Быстрянка, ул. Победы, д. 24</t>
  </si>
  <si>
    <t>Красногорский район, с. Быстрянка, ул. Победы, д. 34</t>
  </si>
  <si>
    <t>Красногорский район, с. Красногорское, ул. Мира, д. 26</t>
  </si>
  <si>
    <t>Красногорский район, с. Красногорское, ул. Мира, д. 28</t>
  </si>
  <si>
    <t>Кулундинский район, с. Кулунда, пер. Калинина, д. 2</t>
  </si>
  <si>
    <t>Кулундинский район, с. Кулунда, пер. Калинина, д. 5</t>
  </si>
  <si>
    <t>Кулундинский район, с. Кулунда, пер. Элеваторный, д. 1</t>
  </si>
  <si>
    <t>Кулундинский район, с. Кулунда, ул. Восточная, д. 22</t>
  </si>
  <si>
    <t>Кулундинский район, с. Кулунда, ул. Восточная, д. 26</t>
  </si>
  <si>
    <t>Кулундинский район, с. Кулунда, ул. Ленина, д. 13</t>
  </si>
  <si>
    <t>Кулундинский район, с. Кулунда, ул. Ленина, д. 36</t>
  </si>
  <si>
    <t>Кулундинский район, с. Кулунда, ул. Ленина, д. 38</t>
  </si>
  <si>
    <t>Кулундинский район, с. Кулунда, ул. Лермонтова, д. 8</t>
  </si>
  <si>
    <t>Кулундинский район, с. Кулунда, ул. Олимпийская, д. 50</t>
  </si>
  <si>
    <t>Кулундинский район, с. Кулунда, ул. Первомайская, д. 22</t>
  </si>
  <si>
    <t>Кулундинский район, с. Кулунда, ул. Первомайская, д. 23</t>
  </si>
  <si>
    <t>Кулундинский район, с. Кулунда, ул. Советская, д. 18</t>
  </si>
  <si>
    <t>Кулундинский район, с. Кулунда, ул. Советская, д. 71</t>
  </si>
  <si>
    <t>Кулундинский район, с. Кулунда, ул. Целинная, д. 13</t>
  </si>
  <si>
    <t>Кулундинский район, с. Кулунда, ул. Целинная, д. 27</t>
  </si>
  <si>
    <t>Кулундинский район, с. Кулунда, ул. Целинная, д. 29</t>
  </si>
  <si>
    <t>Кулундинский район, с. Кулунда, ул. Целинная, д. 35</t>
  </si>
  <si>
    <t>Кулундинский район, с. Кулунда, ул. Целинная, д. 53</t>
  </si>
  <si>
    <t>Кулундинский район, с. Кулунда, ул. Целинная, д. 55</t>
  </si>
  <si>
    <t>Кулундинский район, с. Кулунда, ул. Целинная, д. 59а</t>
  </si>
  <si>
    <t>Кулундинский район, с. Кулунда, ул. Целинная, д. 63</t>
  </si>
  <si>
    <t>Кулундинский район, с. Кулунда, ул. Энергетиков, д. 31</t>
  </si>
  <si>
    <t xml:space="preserve">Кытмановский район, с. Кытманово, ул. Комсомольская, д. 13 </t>
  </si>
  <si>
    <t>Кытмановский район, с. Кытманово, ул. Макаренко, д. 12</t>
  </si>
  <si>
    <t>Кытмановский район, с. Кытманово, ул. Новая, д. 2</t>
  </si>
  <si>
    <t>Кытмановский район, с. Кытманово, ул. Советская, д. 69</t>
  </si>
  <si>
    <t>Павловский район, п. Новые Зори, ул. Дачная, д. 13</t>
  </si>
  <si>
    <t>Павловский район, п. Новые Зори, ул. Октябрьская, д. 25</t>
  </si>
  <si>
    <t>Павловский район, п. Новые Зори, ул. Советская, д. 3</t>
  </si>
  <si>
    <t>Павловский район, п. Новые Зори, ул. Советская, д. 5</t>
  </si>
  <si>
    <t>Павловский район, п. Новые Зори, ул. Советская, д. 6</t>
  </si>
  <si>
    <t>Павловский район, п. Новые Зори, ул. Советская, д. 7</t>
  </si>
  <si>
    <t>Павловский район, п. Сибирские Огни, ул. Садовая, д. 1</t>
  </si>
  <si>
    <t>Павловский район, с. Павловск, пер. Пожогина, д. 30</t>
  </si>
  <si>
    <t>Павловский район, с. Павловск, пер. Пожогина, д. 32</t>
  </si>
  <si>
    <t>Павловский район, с. Павловск, пер. Пожогина, д. 33</t>
  </si>
  <si>
    <t>Павловский район, с. Павловск, пер. Пожогина, д. 37</t>
  </si>
  <si>
    <t>Павловский район, с. Павловск, ул. Калинина, д. 42</t>
  </si>
  <si>
    <t>Павловский район, с. Павловск, ул. Новая, д. 2</t>
  </si>
  <si>
    <t>Павловский район, с. Павловск, ул. Новая, д. 6</t>
  </si>
  <si>
    <t>Павловский район, с. Павловск, ул. Ощепкова, д. 36</t>
  </si>
  <si>
    <t>Павловский район, с. Павловск, ул. Ощепкова, д. 38</t>
  </si>
  <si>
    <t>Павловский район, с. Павловск, ул. Ощепкова, д. 40</t>
  </si>
  <si>
    <t>Павловский район, с. Павловск, ул. Ощепкова, д. 42</t>
  </si>
  <si>
    <t>Павловский район, с. Павловск, ул. Ощепкова, д. 46</t>
  </si>
  <si>
    <t>Павловский район, с. Павловск, ул. Пионерская, д. 6</t>
  </si>
  <si>
    <t>Павловский район, с. Павловск, ул. Ползунова, д. 17</t>
  </si>
  <si>
    <t>Павловский район, с. Павловск, ул. Полушкина, д. 1</t>
  </si>
  <si>
    <t>Первомайский район, п. Северный, ул. Полевая, д. 3</t>
  </si>
  <si>
    <t>Первомайский район, п. Северный, ул. Юбилейная, д. 1</t>
  </si>
  <si>
    <t>Первомайский район, п. Северный, ул. Юбилейная, д. 3</t>
  </si>
  <si>
    <t>Первомайский район, п. Сибирский, ул. Первомайская, д. 1</t>
  </si>
  <si>
    <t xml:space="preserve">Ребрихинский район, с. Зимино, ул. Молодежная, д. 5
</t>
  </si>
  <si>
    <t>Родинский район, с. Родино, ул. Шевченко, д. 3</t>
  </si>
  <si>
    <t>Родинский район, с. Раздольное, ул. Детсадовская, д. 10</t>
  </si>
  <si>
    <t>Родинский район, с. Раздольное, ул. Садовая, д. 20</t>
  </si>
  <si>
    <t>Родинский район, с. Родино, ул. Ворошилова, д. 26</t>
  </si>
  <si>
    <t>Тальменский район, с. Ларичиха, ул. Вокзальная, д. 5</t>
  </si>
  <si>
    <t>Тальменский район, с. Озерки ул. Юбилейная, д. 1</t>
  </si>
  <si>
    <t>Тальменский район, с. Озерки ул. Мира, д. 2</t>
  </si>
  <si>
    <t>Топчихинский район, с. Топчиха, ул. Куйбышева, д. 39</t>
  </si>
  <si>
    <t>Топчихинский район, с. Топчиха, ул. Ленина, д. 40</t>
  </si>
  <si>
    <t>Топчихинский район, с. Топчиха, ул. Ленина, д. 90</t>
  </si>
  <si>
    <t>Топчихинский район, с. Топчиха, ул. Ленина, д. 92</t>
  </si>
  <si>
    <t>Топчихинский район, с. Топчиха, ул. Ленина, д. 94</t>
  </si>
  <si>
    <t>Топчихинский район, п. Кировский, ул. Кирова, д. 8</t>
  </si>
  <si>
    <t>Топчихинский район, п. Кировский, ул. Кирова, д. 10</t>
  </si>
  <si>
    <t>Топчихинский район, с. Зимино, ул. Школьная, д. 2</t>
  </si>
  <si>
    <t>Топчихинский район, с. Парфеново, ул. Кирова, д. 10</t>
  </si>
  <si>
    <t>Топчихинский район, с. Парфеново, ул. Кирова, д. 12</t>
  </si>
  <si>
    <t>Топчихинский район, с. Парфеново, ул. Кирова, д. 14</t>
  </si>
  <si>
    <t>Третьяковский район, п. Садовый, ул. Садовая, д. 5</t>
  </si>
  <si>
    <t>Третьяковский район, с. Корболиха, ул. Кирова, д. 39</t>
  </si>
  <si>
    <t>Троицкий район, с. Троицкое, Микрорайон, д. 1</t>
  </si>
  <si>
    <t>Троицкий район, с. Троицкое, Микрорайон, д. 2</t>
  </si>
  <si>
    <t>Троицкий район, с. Троицкое, Микрорайон, д. 3</t>
  </si>
  <si>
    <t>Троицкий район, с. Троицкое, Микрорайон, д. 4</t>
  </si>
  <si>
    <t>Троицкий район, с. Троицкое, Микрорайон, д. 8</t>
  </si>
  <si>
    <t>Тюменцевский район, с. Тюменцево, ул. Ленина, д. 6</t>
  </si>
  <si>
    <t>Тюменцевский район, с. Тюменцево, ул. Луговая, д. 36</t>
  </si>
  <si>
    <t>Тюменцевский район, с. Тюменцево, ул. Луговая, д. 40</t>
  </si>
  <si>
    <t>Усть-Пристанский район, с. Усть-Чарышская Пристань, 
ул. Королева, д. 52</t>
  </si>
  <si>
    <t>Усть-Пристанский район, с. Усть-Чарышская Пристань, 
ул. Королева, д. 54</t>
  </si>
  <si>
    <t>Усть-Пристанский район, с. Усть-Чарышская Пристань, 
ул. Гагарина, д. 27</t>
  </si>
  <si>
    <t>Шелаболихинский район, с. Шелаболиха, ул. Кирова, д. 2</t>
  </si>
  <si>
    <t>Шипуновский район, с. Красный Яр, ул. Школьная, д. 3</t>
  </si>
  <si>
    <t>Шипуновский район, с. Красный Яр, ул. Школьная, д. 5</t>
  </si>
  <si>
    <t>Хабарский район, с. Мартовка, ул. Ленина, д. 58</t>
  </si>
  <si>
    <t>Хабарский район, с. Мичуринское, ул. Ленина, д. 27</t>
  </si>
  <si>
    <t>Хабарский район, с. Хабары, ул. Калинина, д. 24</t>
  </si>
  <si>
    <t>Итого по г. Алейску 2017 год</t>
  </si>
  <si>
    <t>Итого по г. Алейску 2018 год</t>
  </si>
  <si>
    <t>Итого по г. Алейску 2019 год</t>
  </si>
  <si>
    <t>Итого по г. Бийску 2018 год</t>
  </si>
  <si>
    <t>Итого по г. Бийску 2019 год</t>
  </si>
  <si>
    <t>Итого по г. Барнаулу 2019 год</t>
  </si>
  <si>
    <t>г. Рубцовск, ул. Улежникова, д. 3</t>
  </si>
  <si>
    <t>г. Рубцовск, ул. Бульвар Победы, д. 10</t>
  </si>
  <si>
    <t>Итого по Завьяловскому району за 2017 год</t>
  </si>
  <si>
    <t>Итого по Завьяловскому району за 2018 год</t>
  </si>
  <si>
    <t>Итого по Завьяловскому району за 2019 год</t>
  </si>
  <si>
    <t>Итого по Каменскому району 2017 год</t>
  </si>
  <si>
    <t>Итого по Каменскому району 2018 год</t>
  </si>
  <si>
    <t>Итого по Каменскому району 2019 год</t>
  </si>
  <si>
    <t>Кулундинский район, с. Кулунда, ул. Ленина, д. 34</t>
  </si>
  <si>
    <t>Итого по Кулундинскому району 2018 год</t>
  </si>
  <si>
    <t>Итого по Советскому району 2017 год</t>
  </si>
  <si>
    <t>Итого по Советскому району 2018 год</t>
  </si>
  <si>
    <t>Итого по Советскому району 2019 год</t>
  </si>
  <si>
    <t>Итого по Угловскому району 2017 год</t>
  </si>
  <si>
    <t>Итого по Угловскому району 2018 год</t>
  </si>
  <si>
    <t>Родинский район, с. Родино, ул. Жилплощадка, д. 2</t>
  </si>
  <si>
    <t>Родинский район, с. Степное, мкр. Черемушки, д. 4</t>
  </si>
  <si>
    <t>Родинский район, п. Мирный, ул. Жилплощадка 1, д. 3</t>
  </si>
  <si>
    <t>Родинский район, п. Мирный, ул. Жилплощадка 1, д. 5</t>
  </si>
  <si>
    <t>Родинский район, п. Мирный, ул. Жилплощадка 2, д. 1</t>
  </si>
  <si>
    <t>Родинский район, п. Мирный, ул. Жилплощадка 2, д. 4</t>
  </si>
  <si>
    <t>Родинский район, п. Мирный, ул. Жилплощадка 2, д. 5</t>
  </si>
  <si>
    <t>Родинский район, с. Родино, ул. Первомайская, д. 22</t>
  </si>
  <si>
    <t>Залесовский район, с. Залесово, ул. Больничная, д. 33</t>
  </si>
  <si>
    <t>Залесовский район, с. Залесово, ул. Коммунистическая, д. 1</t>
  </si>
  <si>
    <t>Залесовский район, с. Залесово, ул. Коммунистическая, д. 3</t>
  </si>
  <si>
    <t>Залесовский район, с. Залесово, ул. Коммунистическая, д. 5</t>
  </si>
  <si>
    <t>Залесовский район, с. Залесово, ул. Коммунистическая, д. 54</t>
  </si>
  <si>
    <t>Залесовский район, с. Залесово, ул. Коммунистическая, д. 61</t>
  </si>
  <si>
    <t>Залесовский район, с. Залесово, ул. Коммунистическая, д. 63</t>
  </si>
  <si>
    <t>Залесовский район, с. Залесово, ул. Коммунистическая, д. 7</t>
  </si>
  <si>
    <t>Залесовский район, с. Залесово, ул. Комсомольская, д. 59</t>
  </si>
  <si>
    <t>Залесовский район, с. Залесово, ул. Комсомольская, д. 7</t>
  </si>
  <si>
    <t>Залесовский район, с. Залесово, ул. Комсомольская, д. 9</t>
  </si>
  <si>
    <t>Залесовский район, с. Залесово, ул. Партизанская, д. 15</t>
  </si>
  <si>
    <t>Залесовский район, с. Залесово, ул. Партизанская, д. 30</t>
  </si>
  <si>
    <t>г. Алейск, ул. Комсомольская, д. 114</t>
  </si>
  <si>
    <t>г. Алейск, ул. Комсомольская, д. 124</t>
  </si>
  <si>
    <t>г. Алейск, ул. Советская, д. 101</t>
  </si>
  <si>
    <t>г. Барнаул, б-р 9 Января, д. 104</t>
  </si>
  <si>
    <t>г. Барнаул, р.п. Южный, ул. Чайковского, д. 16</t>
  </si>
  <si>
    <t>г. Барнаул, тракт Павловский, д. 104</t>
  </si>
  <si>
    <t>г. Барнаул, тракт Павловский, д. 138</t>
  </si>
  <si>
    <t>г. Барнаул, ул. Антона Петрова, д. 134</t>
  </si>
  <si>
    <t>г. Барнаул, ул. Антона Петрова, д. 136</t>
  </si>
  <si>
    <t>г. Барнаул, ул. Антона Петрова, д. 154</t>
  </si>
  <si>
    <t>г. Барнаул, ул. Антона Петрова, д. 164а</t>
  </si>
  <si>
    <t>г. Барнаул, ул. Антона Петрова, д. 182</t>
  </si>
  <si>
    <t>г. Барнаул, ул. Антона Петрова, д. 199</t>
  </si>
  <si>
    <t>г. Барнаул, ул. Георгиева, д. 14</t>
  </si>
  <si>
    <t>г. Барнаул, ул. Георгия Исакова, д. 111</t>
  </si>
  <si>
    <t>г. Барнаул, ул. Георгия Исакова, д. 115</t>
  </si>
  <si>
    <t>г. Барнаул, ул. Георгия Исакова, д. 129а</t>
  </si>
  <si>
    <t>г. Барнаул, ул. Георгия Исакова, д. 165</t>
  </si>
  <si>
    <t>г. Барнаул, ул. Западная 1-я, д. 12</t>
  </si>
  <si>
    <t>г. Барнаул, ул. Попова, д. 173</t>
  </si>
  <si>
    <t>г. Барнаул, ул. Рылеева, д. 15</t>
  </si>
  <si>
    <t>г. Барнаул, ул. Советской Армии, д. 150</t>
  </si>
  <si>
    <t>г. Барнаул, р.п. Южный, ул. Герцена, д. 10</t>
  </si>
  <si>
    <t>г. Барнаул, ул. 50 лет СССР, д. 19</t>
  </si>
  <si>
    <t>г. Барнаул, ул. Анатолия, д. 145</t>
  </si>
  <si>
    <t>г. Барнаул, ул. Антона Петрова, д. 110а</t>
  </si>
  <si>
    <t>г. Барнаул, ул. Антона Петрова, д. 138а</t>
  </si>
  <si>
    <t>г. Барнаул, ул. Антона Петрова, д. 148</t>
  </si>
  <si>
    <t>г. Барнаул, ул. Антона Петрова, д. 176</t>
  </si>
  <si>
    <t>г. Барнаул, ул. Благовещенская, д. 12</t>
  </si>
  <si>
    <t>г. Барнаул, ул. Благовещенская, д. 14</t>
  </si>
  <si>
    <t>г. Барнаул, ул. Брестская, д. 12</t>
  </si>
  <si>
    <t>г. Барнаул, ул. Георгиева, д. 12</t>
  </si>
  <si>
    <t>г. Барнаул, ул. Георгия Исакова, д. 119</t>
  </si>
  <si>
    <t>г. Барнаул, ул. Георгия Исакова, д. 128</t>
  </si>
  <si>
    <t>г. Барнаул, ул. Георгия Исакова, д. 134</t>
  </si>
  <si>
    <t>г. Барнаул, ул. Георгия Исакова, д. 150</t>
  </si>
  <si>
    <t>г. Барнаул, ул. Георгия Исакова, д. 171</t>
  </si>
  <si>
    <t>г. Барнаул, ул. Георгия Исакова, д. 173</t>
  </si>
  <si>
    <t>г. Барнаул, ул. Георгия Исакова, д. 175</t>
  </si>
  <si>
    <t>г. Барнаул, ул. Георгия Исакова, д. 177</t>
  </si>
  <si>
    <t>г. Барнаул, ул. Интернациональная, д. 135</t>
  </si>
  <si>
    <t>г. Барнаул, ул. Матросова, д. 11</t>
  </si>
  <si>
    <t>г. Барнаул, ул. Матросова, д. 15</t>
  </si>
  <si>
    <t>г. Барнаул, ул. Микронная, д. 137</t>
  </si>
  <si>
    <t>г. Барнаул, ул. Нагорная 6-я, д. 11а</t>
  </si>
  <si>
    <t>г. Барнаул, ул. Новосибирская, д. 11</t>
  </si>
  <si>
    <t>г. Барнаул, ул. Новосибирская, д. 15</t>
  </si>
  <si>
    <t>г. Барнаул, ул. Новосибирская, д. 18</t>
  </si>
  <si>
    <t>г. Барнаул, ул. Попова, д. 186</t>
  </si>
  <si>
    <t>г. Барнаул, ул. Профинтерна, д. 16</t>
  </si>
  <si>
    <t>г. Барнаул, ул. Профинтерна, д. 18</t>
  </si>
  <si>
    <t>г. Барнаул, ул. Сухэ-Батора, д. 12</t>
  </si>
  <si>
    <t>г. Барнаул, ул. Юрина, д. 186, корп. 1</t>
  </si>
  <si>
    <t>г. Барнаул, ул. Юрина, д. 186, корп. 2</t>
  </si>
  <si>
    <t>г. Барнаул, тракт Змеиногорский, д. 108а</t>
  </si>
  <si>
    <t>г. Барнаул, тракт Змеиногорский, д. 110а</t>
  </si>
  <si>
    <t>г. Барнаул, тракт Павловский, д. 124</t>
  </si>
  <si>
    <t>г. Барнаул, ул. Антона Петрова, д. 124</t>
  </si>
  <si>
    <t>г. Барнаул, ул. Антона Петрова, д. 128а</t>
  </si>
  <si>
    <t>г. Барнаул, ул. Антона Петрова, д. 152</t>
  </si>
  <si>
    <t>г. Барнаул, ул. Антона Петрова, д. 178</t>
  </si>
  <si>
    <t>г. Барнаул, ул. Взлетная, д. 14</t>
  </si>
  <si>
    <t>г. Барнаул, ул. Георгия Исакова, д. 169</t>
  </si>
  <si>
    <t>г. Барнаул, ул. Деповская, д. 11</t>
  </si>
  <si>
    <t>г. Барнаул, ул. Деповская, д. 13</t>
  </si>
  <si>
    <t>г. Барнаул, ул. Мира, д. 14</t>
  </si>
  <si>
    <t>г. Барнаул, ул. Мира, д. 18</t>
  </si>
  <si>
    <t>г. Барнаул, ул. Партизанская, д. 120</t>
  </si>
  <si>
    <t>г. Барнаул, ул. Ползунова, д. 19</t>
  </si>
  <si>
    <t>г. Барнаул, ул. Попова, д. 117</t>
  </si>
  <si>
    <t>г. Барнаул, ул. Попова, д. 137</t>
  </si>
  <si>
    <t>г. Барнаул, ул. Попова, д. 188</t>
  </si>
  <si>
    <t>г. Барнаул, ул. Пролетарская, д. 188</t>
  </si>
  <si>
    <t>г. Барнаул, ул. Рубцовская, д. 12</t>
  </si>
  <si>
    <t>г. Барнаул, ул. Солнцева, д. 13</t>
  </si>
  <si>
    <t>г. Барнаул, ул. Сухэ-Батора, д. 14</t>
  </si>
  <si>
    <t>г. Белокуриха, ул. Советская, д. 12</t>
  </si>
  <si>
    <t>г. Белокуриха, ул. Советская, д. 11</t>
  </si>
  <si>
    <t>г. Белокуриха, ул. Ак. Мясникова, д. 16</t>
  </si>
  <si>
    <t>г. Бийск, пер. Дружный, д. 13</t>
  </si>
  <si>
    <t>г. Бийск, пер. Коммунарский, д. 16</t>
  </si>
  <si>
    <t>г. Бийск, пер. Коммунарский, д. 16/1</t>
  </si>
  <si>
    <t>г. Бийск, ул. 1-й Военный городок, д. 100</t>
  </si>
  <si>
    <t>г. Бийск, ул. 1-й Военный городок, д. 101</t>
  </si>
  <si>
    <t>г. Бийск, ул. 1-й Военный городок, д. 102</t>
  </si>
  <si>
    <t>г. Бийск, ул. 1-й Военный городок, д. 122</t>
  </si>
  <si>
    <t>г. Бийск, ул. 1-й Военный городок, д. 132</t>
  </si>
  <si>
    <t>г. Бийск, ул. 1-й Военный городок, д. 142</t>
  </si>
  <si>
    <t>г. Бийск, ул. 3-я Мало-Угреневская, д. 16</t>
  </si>
  <si>
    <t>г. Бийск, ул. 4-я Мало-Угреневская, д. 14</t>
  </si>
  <si>
    <t>г. Бийск, ул. Александра Герцена, д. 163</t>
  </si>
  <si>
    <t>г. Бийск, ул. Александра Можайского, д. 13</t>
  </si>
  <si>
    <t>г. Бийск, ул. Вали Максимовой, д. 17</t>
  </si>
  <si>
    <t>г. Бийск, ул. Декабристов, д. 17</t>
  </si>
  <si>
    <t>г. Бийск, ул. Декабристов, д. 19</t>
  </si>
  <si>
    <t>г. Бийск, ул. Ильи Репина, д. 14</t>
  </si>
  <si>
    <t>г. Бийск, ул. Красноармейская, д. 180</t>
  </si>
  <si>
    <t>г. Бийск, ул. Ленинградская, д. 109</t>
  </si>
  <si>
    <t>г. Бийск, ул. Ленинградская, д. 113</t>
  </si>
  <si>
    <t>г. Бийск, ул. Ленинградская, д. 18</t>
  </si>
  <si>
    <t>г. Бийск, ул. Льнокомбинат, д. 10</t>
  </si>
  <si>
    <t>г. Бийск, ул. Льнокомбинат, д. 11/1</t>
  </si>
  <si>
    <t>г. Бийск, ул. Льнокомбинат, д. 15е</t>
  </si>
  <si>
    <t>г. Бийск, ул. Льнокомбинат, д. 16/1</t>
  </si>
  <si>
    <t>г. Бийск, ул. Машиностроителей, д. 11</t>
  </si>
  <si>
    <t>г. Бийск, ул. Машиностроителей, д. 13/1</t>
  </si>
  <si>
    <t>г. Бийск, ул. Олега Кошевого, д. 10</t>
  </si>
  <si>
    <t>г. Бийск, ул. Приморская, д. 1/1</t>
  </si>
  <si>
    <t>г. Бийск, ул. Советская, д. 197</t>
  </si>
  <si>
    <t>г. Бийск, ул. Советская, д. 199/3</t>
  </si>
  <si>
    <t>г. Бийск, ул. Советская, д. 199/4</t>
  </si>
  <si>
    <t>г. Бийск, ул. Советская, д. 199/5</t>
  </si>
  <si>
    <t>г. Бийск, ул. Стахановская, д. 1</t>
  </si>
  <si>
    <t>г. Заринск, ул. 25 Партсъезда, д. 18</t>
  </si>
  <si>
    <t>г. Заринск, ул. Металлургов, д. 16</t>
  </si>
  <si>
    <t>г. Заринск, ул. Союза Республик, д. 1/1</t>
  </si>
  <si>
    <t>г. Заринск, ул. 25 Партсъезда, д. 18/1</t>
  </si>
  <si>
    <t>г. Заринск, ул. Металлургов, д. 1</t>
  </si>
  <si>
    <t>г. Заринск, ул. Металлургов, д. 14</t>
  </si>
  <si>
    <t>г. Заринск, ул. Союза Республик, д. 18/1</t>
  </si>
  <si>
    <t>г. Заринск, ул. 25 Партсъезда, д. 18/2</t>
  </si>
  <si>
    <t>г. Заринск, ул. Металлургов, д. 13</t>
  </si>
  <si>
    <t>г. Заринск, ул. Чкалова, д. 14</t>
  </si>
  <si>
    <t>г. Рубцовск, пер. Базарный, д. 131</t>
  </si>
  <si>
    <t>г. Рубцовск, пер. Гражданский, д. 14</t>
  </si>
  <si>
    <t>г. Рубцовск, пер. Гражданский, д. 16</t>
  </si>
  <si>
    <t>г. Рубцовск, пер. Мельничный, д. 117</t>
  </si>
  <si>
    <t>г. Рубцовск, ул. Алтайская, д. 108</t>
  </si>
  <si>
    <t>г. Рубцовск, ул. Алтайская, д. 112</t>
  </si>
  <si>
    <t>г. Рубцовск, ул. Алтайская, д. 167</t>
  </si>
  <si>
    <t>г. Рубцовск, ул. Алтайская, д. 183</t>
  </si>
  <si>
    <t>г. Рубцовск, ул. Алтайская, д. 187</t>
  </si>
  <si>
    <t>г. Рубцовск, ул. Алтайская, д. 189</t>
  </si>
  <si>
    <t>г. Рубцовск, ул. Алтайская, д. 191</t>
  </si>
  <si>
    <t>г. Рубцовск, ул. Бульвар Победы, д. 16</t>
  </si>
  <si>
    <t>г. Рубцовск, ул. Громова, д. 1</t>
  </si>
  <si>
    <t>г. Рубцовск, ул. Громова, д. 11</t>
  </si>
  <si>
    <t>г. Рубцовск, ул. Громова, д. 14А</t>
  </si>
  <si>
    <t>г. Рубцовск, ул. Громова, д. 16А</t>
  </si>
  <si>
    <t>г. Рубцовск, ул. Дзержинского, д. 14</t>
  </si>
  <si>
    <t>г. Рубцовск, ул. Дзержинского, д. 19</t>
  </si>
  <si>
    <t>г. Рубцовск, ул. Калинина, д. 15</t>
  </si>
  <si>
    <t>г. Рубцовск, ул. Комсомольская, д. 102</t>
  </si>
  <si>
    <t>г. Рубцовск, ул. Комсомольская, д. 115</t>
  </si>
  <si>
    <t>г. Рубцовск, ул. Комсомольская, д. 121</t>
  </si>
  <si>
    <t>г. Рубцовск, ул. Комсомольская, д. 126</t>
  </si>
  <si>
    <t>г. Рубцовск, ул. Комсомольская, д. 127</t>
  </si>
  <si>
    <t>г. Рубцовск, ул. Комсомольская, д. 128</t>
  </si>
  <si>
    <t>г. Рубцовск, ул. Комсомольская, д. 130</t>
  </si>
  <si>
    <t>г. Рубцовск, ул. Комсомольская, д. 137</t>
  </si>
  <si>
    <t>г. Рубцовск, ул. Комсомольская, д. 139</t>
  </si>
  <si>
    <t>г. Рубцовск, ул. Комсомольская, д. 143</t>
  </si>
  <si>
    <t>г. Рубцовск, ул. Комсомольская, д. 144</t>
  </si>
  <si>
    <t>г. Рубцовск, ул. Комсомольская, д. 180</t>
  </si>
  <si>
    <t>г. Рубцовск, ул. Комсомольская, д. 182</t>
  </si>
  <si>
    <t>г. Рубцовск, ул. Комсомольская, д. 184</t>
  </si>
  <si>
    <t>г. Рубцовск, ул. Комсомольская, д. 185</t>
  </si>
  <si>
    <t>г. Рубцовск, ул. Комсомольская, д. 188</t>
  </si>
  <si>
    <t>г. Рубцовск, ул. Комсомольская, д. 192</t>
  </si>
  <si>
    <t>г. Рубцовск, ул. Короленко, д. 140</t>
  </si>
  <si>
    <t>г. Рубцовск, ул. Краснознаменская, д. 114</t>
  </si>
  <si>
    <t>г. Рубцовск, ул. Куйбышева, д. 127А</t>
  </si>
  <si>
    <t>г. Рубцовск, ул. Локомотивная, д. 1</t>
  </si>
  <si>
    <t>г. Рубцовск, ул. Локомотивная, д. 18</t>
  </si>
  <si>
    <t>г. Рубцовск, ул. Мелиоративная, д. 11</t>
  </si>
  <si>
    <t>г. Рубцовск, ул. Мелиоративная, д. 13</t>
  </si>
  <si>
    <t>г. Рубцовск, ул. Мелиоративная, д. 15</t>
  </si>
  <si>
    <t>г. Рубцовск, ул. Московская, д. 10</t>
  </si>
  <si>
    <t>г. Рубцовск, ул. Октябрьская, д. 1</t>
  </si>
  <si>
    <t>г. Рубцовск, ул. Октябрьская, д. 104</t>
  </si>
  <si>
    <t>г. Рубцовск, ул. Октябрьская, д. 106А</t>
  </si>
  <si>
    <t>г. Рубцовск, ул. Октябрьская, д. 107</t>
  </si>
  <si>
    <t>г. Рубцовск, ул. Октябрьская, д. 109</t>
  </si>
  <si>
    <t>г. Рубцовск, ул. Октябрьская, д. 11</t>
  </si>
  <si>
    <t>г. Рубцовск, ул. Октябрьская, д. 112</t>
  </si>
  <si>
    <t>г. Рубцовск, ул. Октябрьская, д. 113</t>
  </si>
  <si>
    <t>г. Рубцовск, ул. Октябрьская, д. 115</t>
  </si>
  <si>
    <t>г. Рубцовск, ул. Октябрьская, д. 119</t>
  </si>
  <si>
    <t>г. Рубцовск, ул. Октябрьская, д. 121</t>
  </si>
  <si>
    <t>г. Рубцовск, ул. Октябрьская, д. 147</t>
  </si>
  <si>
    <t>г. Рубцовск, ул. Октябрьская, д. 149</t>
  </si>
  <si>
    <t>г. Рубцовск, ул. Октябрьская, д. 157</t>
  </si>
  <si>
    <t>г. Рубцовск, ул. Осипенко, д. 140</t>
  </si>
  <si>
    <t>г. Рубцовск, ул. Осипенко, д. 142</t>
  </si>
  <si>
    <t>г. Рубцовск, ул. Рихарда Зорге, д. 161</t>
  </si>
  <si>
    <t>г. Рубцовск, ул. Светлова, д. 19</t>
  </si>
  <si>
    <t>г. Рубцовск, ул. Северная, д. 12</t>
  </si>
  <si>
    <t>г. Рубцовск, ул. Северная, д. 14</t>
  </si>
  <si>
    <t>г. Рубцовск, ул. Сельмашская, д. 19</t>
  </si>
  <si>
    <t>г. Рубцовск, ул. Тихвинская, д. 10</t>
  </si>
  <si>
    <t>г. Рубцовск, ул. Тихвинская, д. 12</t>
  </si>
  <si>
    <t>г. Рубцовск, ул. Федоренко, д. 14</t>
  </si>
  <si>
    <t>г. Рубцовск, ул. Федоренко, д. 18</t>
  </si>
  <si>
    <t>г. Рубцовск, ул. Харьковская, д. 17</t>
  </si>
  <si>
    <t>г. Славгород, ул. Южная, д. 10</t>
  </si>
  <si>
    <t>г. Славгород, ул. К. Либкнехта, д. 132</t>
  </si>
  <si>
    <t>г. Славгород, ул. Володарского, д. 151</t>
  </si>
  <si>
    <t>г. Славгород, ул. Володарского, д. 163</t>
  </si>
  <si>
    <t>г. Славгород, ул. К. Либкнехта, д. 191а</t>
  </si>
  <si>
    <t>г. Славгород, ул. Л. Толстого, д. 1а п/о</t>
  </si>
  <si>
    <t>г. Славгород, ул. Луначарского, д. 121</t>
  </si>
  <si>
    <t>г. Славгород, ул. Луначарского, д. 170</t>
  </si>
  <si>
    <t>г. Славгород, ул. Луначарского, д. 176</t>
  </si>
  <si>
    <t>г. Славгород, ул. Луначарского, д. 184</t>
  </si>
  <si>
    <t>г. Славгород, ул. Луначарского, д. 190</t>
  </si>
  <si>
    <t>г. Славгород, ул. Южная, д. 12</t>
  </si>
  <si>
    <t>г. Славгород, с. Славгородское, ул. Советская, д. 12</t>
  </si>
  <si>
    <t>г. Славгород, ул. Володарского, д. 156</t>
  </si>
  <si>
    <t>г. Славгород, ул. Володарского, д. 158</t>
  </si>
  <si>
    <t>г. Славгород, ул. Володарского, д. 199</t>
  </si>
  <si>
    <t>г. Славгород, ул. Керамблоки, д. 1</t>
  </si>
  <si>
    <t>г. Славгород, ул. К. Либкнехта, д. 130</t>
  </si>
  <si>
    <t>г. Славгород, ул. Крупская, д. 12 п/о</t>
  </si>
  <si>
    <t>г. Славгород, ул. Крупская, д. 12а п/о</t>
  </si>
  <si>
    <t>г. Славгород, с. Славгородское, ул. Советская, д. 14</t>
  </si>
  <si>
    <t>ЗАТО Сибирский, ул. Победы, д. 10</t>
  </si>
  <si>
    <t>г. Барнаул, пер. Геблера, д. 28</t>
  </si>
  <si>
    <t>г. Барнаул, пер. Геблера, д. 29а</t>
  </si>
  <si>
    <t>г. Барнаул, с. Власиха, ул. Строительная, д. 22</t>
  </si>
  <si>
    <t>г. Барнаул, с. Власиха, ул. Строительная, д. 23</t>
  </si>
  <si>
    <t>г. Барнаул, с. Власиха, ул. Строительная, д. 24</t>
  </si>
  <si>
    <t>г. Барнаул, с. Власиха, ул. Строительная, д. 26</t>
  </si>
  <si>
    <t>г. Барнаул, с. Власиха, ул. Строительная, д. 29</t>
  </si>
  <si>
    <t>г. Барнаул, ул. Антона Петрова, д. 204</t>
  </si>
  <si>
    <t>г. Барнаул, ул. Георгиева, д. 26</t>
  </si>
  <si>
    <t>г. Барнаул, ул. Георгия Исакова, д. 201</t>
  </si>
  <si>
    <t>г. Барнаул, ул. Георгия Исакова, д. 218</t>
  </si>
  <si>
    <t>г. Барнаул, ул. Георгия Исакова, д. 238</t>
  </si>
  <si>
    <t>г. Барнаул, ул. Георгия Исакова, д. 254</t>
  </si>
  <si>
    <t>г. Барнаул, ул. Молодежная, д. 2а</t>
  </si>
  <si>
    <t>г. Барнаул, ул. Попова, д. 26</t>
  </si>
  <si>
    <t>г. Барнаул, ул. Суворова, д. 2</t>
  </si>
  <si>
    <t>г. Барнаул, ул. Чернышевского, д. 28</t>
  </si>
  <si>
    <t>г. Барнаул, ул. Юрина, д. 237</t>
  </si>
  <si>
    <t>г. Барнаул, пер. Геблера, д. 27а</t>
  </si>
  <si>
    <t>г. Барнаул, ул. 40 лет Октября, д. 23</t>
  </si>
  <si>
    <t>г. Барнаул, ул. 50 лет СССР, д. 20</t>
  </si>
  <si>
    <t>г. Барнаул, ул. Антона Петрова, д. 213</t>
  </si>
  <si>
    <t>г. Барнаул, ул. Антона Петрова, д. 238</t>
  </si>
  <si>
    <t>г. Барнаул, ул. Благовещенская, д. 2</t>
  </si>
  <si>
    <t>г. Барнаул, ул. Георгия Исакова, д. 221</t>
  </si>
  <si>
    <t>г. Барнаул, ул. Георгия Исакова, д. 236</t>
  </si>
  <si>
    <t>г. Барнаул, ул. Новороссийская, д. 27</t>
  </si>
  <si>
    <t>г. Барнаул, ул. Новоугольная, д. 24</t>
  </si>
  <si>
    <t>г. Барнаул, ул. Папанинцев, д. 201</t>
  </si>
  <si>
    <t>г. Барнаул, ул. Попова, д. 22</t>
  </si>
  <si>
    <t>г. Барнаул, ул. Профинтерна, д. 20</t>
  </si>
  <si>
    <t>г. Барнаул, ул. Анатолия, д. 220</t>
  </si>
  <si>
    <t>г. Барнаул, ул. Антона Петрова, д. 208</t>
  </si>
  <si>
    <t>г. Барнаул, ул. Георгия Исакова, д. 252</t>
  </si>
  <si>
    <t>г. Барнаул, ул. Гоголя, д. 215а</t>
  </si>
  <si>
    <t>г. Барнаул, ул. Деповская, д. 26</t>
  </si>
  <si>
    <t>г. Барнаул, ул. Островского, д. 27</t>
  </si>
  <si>
    <t>г. Барнаул, ул. Панфиловцев, д. 24</t>
  </si>
  <si>
    <t>г. Барнаул, ул. Папанинцев, д. 203</t>
  </si>
  <si>
    <t>г. Барнаул, ул. Папанинцев, д. 205</t>
  </si>
  <si>
    <t>г. Барнаул, ул. Чернышевского, д. 281</t>
  </si>
  <si>
    <t>г. Барнаул, ул. Чкалова, д. 235</t>
  </si>
  <si>
    <t>г. Барнаул, ул. Юрина, д. 208</t>
  </si>
  <si>
    <t>г. Барнаул, ул. Юрина, д. 226</t>
  </si>
  <si>
    <t>г. Барнаул, ул. Юрина, д. 269</t>
  </si>
  <si>
    <t>г. Барнаул, ул. Юрина, д. 273</t>
  </si>
  <si>
    <t>г. Бийск, пер. Коммунальный, д. 2</t>
  </si>
  <si>
    <t>г. Бийск, пер. Прямой, д. 23</t>
  </si>
  <si>
    <t>г. Бийск, пер. Прямой, д. 25</t>
  </si>
  <si>
    <t>г. Бийск, ул. Владимира Короленко, д. 24</t>
  </si>
  <si>
    <t>г. Бийск, ул. Владимира Ленина, д. 230</t>
  </si>
  <si>
    <t>г. Бийск, ул. Ильи Мухачева, д. 228/2</t>
  </si>
  <si>
    <t>г. Бийск, ул. Ильи Мухачева, д. 228/3</t>
  </si>
  <si>
    <t>г. Бийск, ул. Ильи Мухачева, д. 230/1</t>
  </si>
  <si>
    <t>г. Бийск, ул. Ильи Мухачева, д. 232</t>
  </si>
  <si>
    <t>г. Бийск, ул. Ленинградская, д. 26/1</t>
  </si>
  <si>
    <t>г. Бийск, ул. Машиностроителей, д. 25</t>
  </si>
  <si>
    <t>г. Бийск, ул. Машиностроителей, д. 27</t>
  </si>
  <si>
    <t>г. Бийск, ул. Николая Гоголя, д. 212</t>
  </si>
  <si>
    <t>г. Бийск, ул. Николая Гоголя, д. 214</t>
  </si>
  <si>
    <t>г. Бийск, ул. Приречная, д. 2/1</t>
  </si>
  <si>
    <t>г. Бийск, ул. Приречная, д. 2/3</t>
  </si>
  <si>
    <t>г. Бийск, ул. Советская, д. 201</t>
  </si>
  <si>
    <t>г. Бийск, ул. Советская, д. 205</t>
  </si>
  <si>
    <t>г. Бийск, ул. Советская, д. 208</t>
  </si>
  <si>
    <t>г. Бийск, ул. Советская, д. 211/2</t>
  </si>
  <si>
    <t>г. Бийск, ул. Советская, д. 213/2</t>
  </si>
  <si>
    <t>г. Бийск, ул. Советская, д. 213/3</t>
  </si>
  <si>
    <t>г. Бийск, ул. Советская, д. 213/4</t>
  </si>
  <si>
    <t>г. Бийск, ул. Советская, д. 214</t>
  </si>
  <si>
    <t>г. Бийск, ул. Советская, д. 215</t>
  </si>
  <si>
    <t>г. Бийск, ул. Советская, д. 216</t>
  </si>
  <si>
    <t>г. Бийск, ул. Советская, д. 217</t>
  </si>
  <si>
    <t>г. Бийск, ул. Социалистическая, д. 2г</t>
  </si>
  <si>
    <t>г. Бийск, ул. Социалистическая, д. 29/1</t>
  </si>
  <si>
    <t>г. Бийск, ул. Южная, д. 2</t>
  </si>
  <si>
    <t>г. Заринск, ул. Союза Республик, д. 22</t>
  </si>
  <si>
    <t>г. Заринск, ул. Союза Республик, д. 28</t>
  </si>
  <si>
    <t>г. Заринск, ул. Крупской, д. 23</t>
  </si>
  <si>
    <t>г. Заринск, ул. Советская, д. 28</t>
  </si>
  <si>
    <t>г. Заринск, ул. Кооперативная, д. 27</t>
  </si>
  <si>
    <t>г. Заринск, ул. Металлургов, д. 20</t>
  </si>
  <si>
    <t>г. Заринск, ул. Союза Республик, д. 22/2</t>
  </si>
  <si>
    <t>г. Заринск, ул. Союза Республик, д. 22/3</t>
  </si>
  <si>
    <t>г. Рубцовск, пер. Гражданский, д. 26</t>
  </si>
  <si>
    <t>г. Рубцовск, ул. Арычная, д. 29</t>
  </si>
  <si>
    <t>г. Рубцовск, ул. Громова, д. 2</t>
  </si>
  <si>
    <t>г. Рубцовск, ул. Громова, д. 20</t>
  </si>
  <si>
    <t>г. Рубцовск, ул. Дзержинского, д. 25</t>
  </si>
  <si>
    <t>г. Рубцовск, ул. Дзержинского, д. 27</t>
  </si>
  <si>
    <t>г. Рубцовск, ул. Калинина, д. 24</t>
  </si>
  <si>
    <t>г. Рубцовск, ул. Калинина, д. 28</t>
  </si>
  <si>
    <t>г. Рубцовск, ул. Карла Маркса, д. 235</t>
  </si>
  <si>
    <t>г. Рубцовск, ул. Комсомольская, д. 206</t>
  </si>
  <si>
    <t>г. Рубцовск, ул. Комсомольская, д. 208</t>
  </si>
  <si>
    <t>г. Рубцовск, ул. Комсомольская, д. 210</t>
  </si>
  <si>
    <t>г. Рубцовск, ул. Комсомольская, д. 212</t>
  </si>
  <si>
    <t>г. Рубцовск, ул. Комсомольская, д. 230</t>
  </si>
  <si>
    <t>г. Рубцовск, ул. Комсомольская, д. 240</t>
  </si>
  <si>
    <t>г. Рубцовск, ул. Комсомольская, д. 244</t>
  </si>
  <si>
    <t>г. Рубцовск, ул. Локомотивная, д. 2</t>
  </si>
  <si>
    <t>г. Рубцовск, ул. Локомотивная, д. 20</t>
  </si>
  <si>
    <t>г. Рубцовск, ул. Локомотивная, д. 25</t>
  </si>
  <si>
    <t>г. Рубцовск, ул. Локомотивная, д. 27</t>
  </si>
  <si>
    <t>г. Рубцовск, ул. Мира, д. 2</t>
  </si>
  <si>
    <t>г. Рубцовск, ул. Октябрьская, д. 29</t>
  </si>
  <si>
    <t>г. Рубцовск, ул. Путевая, д. 29</t>
  </si>
  <si>
    <t>г. Рубцовск, ул. Путевая, д. 29А</t>
  </si>
  <si>
    <t>г. Рубцовск, ул. Пушкина, д. 2</t>
  </si>
  <si>
    <t>г. Рубцовск, ул. Районная, д. 23</t>
  </si>
  <si>
    <t>г. Рубцовск, ул. Светлова, д. 21</t>
  </si>
  <si>
    <t>г. Рубцовск, ул. Светлова, д. 25</t>
  </si>
  <si>
    <t>г. Рубцовск, ул. Светлова, д. 27</t>
  </si>
  <si>
    <t>г. Рубцовск, ул. Северная, д. 21</t>
  </si>
  <si>
    <t>г. Рубцовск, ул. Северная, д. 28</t>
  </si>
  <si>
    <t>г. Рубцовск, ул. Северная, д. 29</t>
  </si>
  <si>
    <t>г. Рубцовск, ул. Сельмашская, д. 26А</t>
  </si>
  <si>
    <t>г. Рубцовск, ул. Сельмашская, д. 28</t>
  </si>
  <si>
    <t>г. Рубцовск, ул. Спортивная, д. 22</t>
  </si>
  <si>
    <t>г. Рубцовск, ул. Спортивная, д. 24</t>
  </si>
  <si>
    <t>г. Рубцовск, ул. Тракторная, д. 22</t>
  </si>
  <si>
    <t>г. Рубцовск, ул. Тракторная, д. 26</t>
  </si>
  <si>
    <t>г. Рубцовск, ул. Федоренко, д. 22</t>
  </si>
  <si>
    <t>г. Рубцовск, ул. Федоренко, д. 24</t>
  </si>
  <si>
    <t>г. Рубцовск, ул. Юбилейная, д. 28</t>
  </si>
  <si>
    <t>г. Славгород, ул. Герцена, д. 246</t>
  </si>
  <si>
    <t>г. Славгород, ул. Герцена, д. 250</t>
  </si>
  <si>
    <t>г. Славгород, ул. Л. Толстого, д. 2а п/о</t>
  </si>
  <si>
    <t>г. Славгород, ул. Л. Толстого, д. 2 п/о</t>
  </si>
  <si>
    <t>г. Славгород, с. Покровка, ул. Титова, д. 25</t>
  </si>
  <si>
    <t>г. Славгород, с. Покровка, ул. Титова, д. 27</t>
  </si>
  <si>
    <t>г. Славгород, ул. Володарского, д. 25</t>
  </si>
  <si>
    <t>ЗАТО Сибирский, ул. Победы, д. 2</t>
  </si>
  <si>
    <t>ЗАТО Сибирский, ул. Кедровая, д. 2</t>
  </si>
  <si>
    <t>Угловский район, с. Угловское, пер. Пушкина, д. 25</t>
  </si>
  <si>
    <t>г. Барнаул, с. Власиха, ул. Строительная, д. 32</t>
  </si>
  <si>
    <t>г. Барнаул, ул. 40 лет Октября, д. 36</t>
  </si>
  <si>
    <t>г. Барнаул, ул. Короленко, д. 3</t>
  </si>
  <si>
    <t>г. Барнаул, ул. Матросова, д. 3</t>
  </si>
  <si>
    <t>г. Барнаул, ул. Молодежная, д. 30</t>
  </si>
  <si>
    <t>г. Барнаул, ул. Молодежная, д. 32</t>
  </si>
  <si>
    <t>г. Барнаул, ул. Панфиловцев, д. 35</t>
  </si>
  <si>
    <t>г. Барнаул, ул. Северо-Западная, д. 39</t>
  </si>
  <si>
    <t>г. Барнаул, ул. Суворова, д. 3</t>
  </si>
  <si>
    <t>г. Барнаул, ул. Сухэ-Батора, д. 31</t>
  </si>
  <si>
    <t>г. Барнаул, ул. Гулькина, д. 37а</t>
  </si>
  <si>
    <t>г. Барнаул, ул. Кирова, д. 38а</t>
  </si>
  <si>
    <t>г. Барнаул, ул. Молодежная, д. 37</t>
  </si>
  <si>
    <t>г. Барнаул, ул. Новосибирская, д. 38, корп. 1</t>
  </si>
  <si>
    <t>г. Барнаул, ул. Новосибирская, д. 38, корп. 2</t>
  </si>
  <si>
    <t>г. Барнаул, ул. Попова, д. 32</t>
  </si>
  <si>
    <t>г. Барнаул, ул. Рылеева, д. 3</t>
  </si>
  <si>
    <t>г. Барнаул, ул. Беляева, д. 34</t>
  </si>
  <si>
    <t>г. Барнаул, ул. Деповская, д. 31</t>
  </si>
  <si>
    <t>г. Барнаул, ул. Панфиловцев, д. 3</t>
  </si>
  <si>
    <t>г. Барнаул, ул. Полярная, д. 32</t>
  </si>
  <si>
    <t>г. Барнаул, ул. Профинтерна, д. 35</t>
  </si>
  <si>
    <t>г. Барнаул, ул. Союза Республик, д. 30</t>
  </si>
  <si>
    <t>г. Барнаул, ул. Сухэ-Батора, д. 35, корп. 2</t>
  </si>
  <si>
    <t>г. Барнаул, ул. Энтузиастов, д. 33</t>
  </si>
  <si>
    <t>г. Бийск, пер. Кожевенный, д. 38</t>
  </si>
  <si>
    <t>г. Бийск, пл. 9 Января, д. 3</t>
  </si>
  <si>
    <t>г. Бийск, ул. Виктора Петрова, д. 35</t>
  </si>
  <si>
    <t>г. Бийск, ул. Георгия Прибыткова, д. 3/1</t>
  </si>
  <si>
    <t>г. Бийск, ул. Красноармейская, д. 37</t>
  </si>
  <si>
    <t>г. Бийск, ул. Красноармейская, д. 39</t>
  </si>
  <si>
    <t>г. Бийск, ул. Красносельская, д. 3</t>
  </si>
  <si>
    <t>г. Бийск, ул. Ленинградская, д. 33</t>
  </si>
  <si>
    <t>г. Бийск, ул. Ленинградская, д. 33/1</t>
  </si>
  <si>
    <t>г. Бийск, ул. Ленинградская, д. 37/1</t>
  </si>
  <si>
    <t>г. Бийск, ул. Лесопильная, д. 30</t>
  </si>
  <si>
    <t>г. Бийск, ул. Озерная, д. 3</t>
  </si>
  <si>
    <t>г. Бийск, ул. Стахановская, д. 3</t>
  </si>
  <si>
    <t>г. Бийск, ул. Челюскинцев, д. 3</t>
  </si>
  <si>
    <t>г. Заринск, ул. 25 Партсъезда, д. 30</t>
  </si>
  <si>
    <t>г. Заринск, ул. 25 Партсъезда, д. 32</t>
  </si>
  <si>
    <t>г. Заринск, ул. Воинов Интернационалистов, д. 3</t>
  </si>
  <si>
    <t>г. Заринск, ул. Металлургов, д. 3</t>
  </si>
  <si>
    <t>г. Заринск, ул. 25 Партсъезда, д. 34</t>
  </si>
  <si>
    <t>г. Заринск, ул. Федосеевская, д. 31</t>
  </si>
  <si>
    <t>г. Заринск, ул. Центральная, д. 35</t>
  </si>
  <si>
    <t>г. Рубцовск, пер. Алейский, д. 35</t>
  </si>
  <si>
    <t>г. Рубцовск, пер. Алейский, д. 39</t>
  </si>
  <si>
    <t>г. Рубцовск, пер. Базарный, д. 3</t>
  </si>
  <si>
    <t>г. Рубцовск, пер. Гоголевский, д. 37Б</t>
  </si>
  <si>
    <t>г. Рубцовск, пер. Гражданский, д. 30</t>
  </si>
  <si>
    <t>г. Рубцовск, пер. Гражданский, д. 38</t>
  </si>
  <si>
    <t>г. Рубцовск, пер. Школьный, д. 3</t>
  </si>
  <si>
    <t>г. Рубцовск, ул. Арычная, д. 33</t>
  </si>
  <si>
    <t>г. Рубцовск, ул. Громова, д. 30</t>
  </si>
  <si>
    <t>г. Рубцовск, ул. Громова, д. 34</t>
  </si>
  <si>
    <t>г. Рубцовск, ул. Калинина, д. 3</t>
  </si>
  <si>
    <t>г. Рубцовск, ул. Калинина, д. 36</t>
  </si>
  <si>
    <t>г. Рубцовск, ул. Локомотивная, д. 33</t>
  </si>
  <si>
    <t>г. Рубцовск, ул. Локомотивная, д. 35</t>
  </si>
  <si>
    <t>г. Рубцовск, ул. Московская, д. 3А</t>
  </si>
  <si>
    <t>г. Рубцовск, ул. Октябрьская, д. 3А</t>
  </si>
  <si>
    <t>г. Рубцовск, ул. Путевая, д. 31</t>
  </si>
  <si>
    <t>г. Рубцовск, ул. Путевая, д. 33</t>
  </si>
  <si>
    <t>г. Рубцовск, ул. Путевая, д. 35</t>
  </si>
  <si>
    <t>г. Рубцовск, ул. Районная, д. 31Б</t>
  </si>
  <si>
    <t>г. Рубцовск, ул. Северная, д. 30</t>
  </si>
  <si>
    <t>г. Рубцовск, ул. Сельмашская, д. 33</t>
  </si>
  <si>
    <t>г. Рубцовск, ул. Сельмашская, д. 33А</t>
  </si>
  <si>
    <t>г. Рубцовск, ул. Сельмашская, д. 39</t>
  </si>
  <si>
    <t>г. Рубцовск, ул. Тракторная, д. 32</t>
  </si>
  <si>
    <t>г. Славгород, с. Славгородское, ул. Ленина, д. 303</t>
  </si>
  <si>
    <t>г. Алейск, ул. Железнодорожная, д. 41</t>
  </si>
  <si>
    <t>г. Барнаул, пер. Малый Прудской, д. 46</t>
  </si>
  <si>
    <t>г. Барнаул, ул. Георгиева, д. 49а</t>
  </si>
  <si>
    <t>г. Барнаул, ул. Интернациональная, д. 48</t>
  </si>
  <si>
    <t>г. Барнаул, ул. Кирова, д. 45а</t>
  </si>
  <si>
    <t>г. Барнаул, ул. Молодежная, д. 40</t>
  </si>
  <si>
    <t>г. Барнаул, ул. Молодежная, д. 42</t>
  </si>
  <si>
    <t>г. Барнаул, ул. Молодежная, д. 46</t>
  </si>
  <si>
    <t>г. Барнаул, ул. Островского, д. 48</t>
  </si>
  <si>
    <t>г. Барнаул, ул. Кирова, д. 49</t>
  </si>
  <si>
    <t>г. Барнаул, ул. Молодежная, д. 44</t>
  </si>
  <si>
    <t>г. Барнаул, ул. Октябрят, д. 44</t>
  </si>
  <si>
    <t>г. Барнаул, ул. Островского, д. 40</t>
  </si>
  <si>
    <t>г. Барнаул, ул. Пролетарская, д. 48</t>
  </si>
  <si>
    <t>г. Барнаул, ул. Кирова, д. 43а</t>
  </si>
  <si>
    <t>г. Барнаул, ул. Мира, д. 4</t>
  </si>
  <si>
    <t>г. Белокуриха, ул. 8 Марта, д. 4</t>
  </si>
  <si>
    <t>г. Бийск, пер. Николая Гастелло, д. 4</t>
  </si>
  <si>
    <t>г. Бийск, пер. Тихий, д. 4</t>
  </si>
  <si>
    <t>г. Бийск, пл. 9 Января, д. 4</t>
  </si>
  <si>
    <t>г. Бийск, пл. 9 Января, д. 4/1</t>
  </si>
  <si>
    <t>г. Бийск, ул. 8 Марта, д. 4</t>
  </si>
  <si>
    <t>г. Бийск, ул. Аркадия Гайдара, д. 43б</t>
  </si>
  <si>
    <t>г. Бийск, ул. Аркадия Гайдара, д. 45</t>
  </si>
  <si>
    <t>г. Бийск, ул. Владимира Короленко, д. 41/2</t>
  </si>
  <si>
    <t>г. Бийск, ул. Владимира Короленко, д. 43</t>
  </si>
  <si>
    <t>г. Бийск, ул. Горно-Алтайская, д. 42</t>
  </si>
  <si>
    <t>г. Бийск, ул. Горно-Алтайская, д. 42/1</t>
  </si>
  <si>
    <t>г. Бийск, ул. имени Героя Советского Союза Васильева, д. 42</t>
  </si>
  <si>
    <t>г. Бийск, ул. имени Героя Советского Союза Васильева, д. 45</t>
  </si>
  <si>
    <t>г. Бийск, ул. имени Героя Советского Союза Васильева, д. 45/1</t>
  </si>
  <si>
    <t>г. Бийск, ул. Ленинградская, д. 45</t>
  </si>
  <si>
    <t>г. Бийск, ул. Южная, д. 4</t>
  </si>
  <si>
    <t>г. Заринск, ул. 25 Партсъезда, д. 42/1</t>
  </si>
  <si>
    <t>г. Заринск, ул. 40 лет Победы, д. 4/1</t>
  </si>
  <si>
    <t>г. Заринск, ул. Сыркина, д. 4</t>
  </si>
  <si>
    <t>г. Заринск, ул. 25 Партсъезда, д. 42</t>
  </si>
  <si>
    <t>г. Заринск, ул. 25 Партсъезда, д. 44</t>
  </si>
  <si>
    <t>г. Заринск, ул. Сыркина, д. 47</t>
  </si>
  <si>
    <t>г. Рубцовск, пер. Гражданский, д. 46</t>
  </si>
  <si>
    <t>г. Рубцовск, пер. Гражданский, д. 47</t>
  </si>
  <si>
    <t>г. Рубцовск, ул. Азовская, д. 4</t>
  </si>
  <si>
    <t>г. Рубцовск, ул. Брусилова, д. 45</t>
  </si>
  <si>
    <t>г. Рубцовск, ул. Брусилова, д. 47</t>
  </si>
  <si>
    <t>г. Рубцовск, ул. Калинина, д. 4</t>
  </si>
  <si>
    <t>г. Рубцовск, ул. Локомотивная, д. 4</t>
  </si>
  <si>
    <t>г. Рубцовск, ул. Ломоносова, д. 48</t>
  </si>
  <si>
    <t>г. Рубцовск, ул. Пролетарская, д. 401</t>
  </si>
  <si>
    <t>г. Рубцовск, ул. Пролетарская, д. 416</t>
  </si>
  <si>
    <t>г. Рубцовск, ул. Рихарда Зорге, д. 41</t>
  </si>
  <si>
    <t>г. Рубцовск, ул. Тракторная, д. 40А</t>
  </si>
  <si>
    <t>г. Рубцовск, ул. Тракторная, д. 44</t>
  </si>
  <si>
    <t>г. Рубцовск, ул. Тракторная, д. 48А</t>
  </si>
  <si>
    <t>г. Славгород, ул. Керамблоки, д. 4</t>
  </si>
  <si>
    <t>ЗАТО Сибирский, ул. Строителей, д. 4</t>
  </si>
  <si>
    <t>ЗАТО Сибирский, ул. Кедровая, д. 4</t>
  </si>
  <si>
    <t>г. Барнаул, ул. Никитина, д. 59а</t>
  </si>
  <si>
    <t>г. Барнаул, ул. Попова, д. 57</t>
  </si>
  <si>
    <t>г. Барнаул, ул. Пролетарская, д. 55</t>
  </si>
  <si>
    <t>г. Барнаул, ул. Профинтерна, д. 50</t>
  </si>
  <si>
    <t>г. Барнаул, ул. Строительная 2-я, д. 54</t>
  </si>
  <si>
    <t>г. Барнаул, ул. Строительная 2-я, д. 56</t>
  </si>
  <si>
    <t>г. Барнаул, ул. Энтузиастов, д. 5</t>
  </si>
  <si>
    <t>г. Барнаул, р.п. Южный, ул. Зоотехническая, д. 59</t>
  </si>
  <si>
    <t>г. Барнаул, ул. Никитина, д. 59</t>
  </si>
  <si>
    <t>г. Барнаул, ул. Профинтерна, д. 51</t>
  </si>
  <si>
    <t>г. Барнаул, ул. Шукшина, д. 5</t>
  </si>
  <si>
    <t>г. Барнаул, ул. Энтузиастов, д. 5а</t>
  </si>
  <si>
    <t>г. Бийск, пер. Дружный, д. 5</t>
  </si>
  <si>
    <t>г. Бийск, ул. 1-й Военный городок, д. 59</t>
  </si>
  <si>
    <t>г. Бийск, ул. Вали Максимовой, д. 5</t>
  </si>
  <si>
    <t>г. Бийск, ул. Вали Максимовой, д. 56</t>
  </si>
  <si>
    <t>г. Бийск, ул. Воинов-Интернационалистов, д. 59</t>
  </si>
  <si>
    <t>г. Бийск, ул. имени Героя Советского Союза Васильева, д. 5</t>
  </si>
  <si>
    <t>г. Бийск, ул. Ленинградская, д. 55</t>
  </si>
  <si>
    <t>г. Бийск, ул. Максима и Николая Казанцевых, д. 58</t>
  </si>
  <si>
    <t>г. Бийск, ул. Социалистическая, д. 58</t>
  </si>
  <si>
    <t>г. Бийск, ул. Стахановская, д. 5</t>
  </si>
  <si>
    <t>г. Заринск, ул. Союза Республик, д. 5/1</t>
  </si>
  <si>
    <t>г. Рубцовск, пер. Гражданский, д. 50</t>
  </si>
  <si>
    <t>г. Рубцовск, Угловский тракт, д. 55</t>
  </si>
  <si>
    <t>г. Рубцовск, ул. Гвардейская, д. 51</t>
  </si>
  <si>
    <t>г. Рубцовск, ул. Комсомольская, д. 53</t>
  </si>
  <si>
    <t>г. Рубцовск, ул. Ломоносова, д. 52</t>
  </si>
  <si>
    <t>г. Рубцовск, ул. Ломоносова, д. 54</t>
  </si>
  <si>
    <t>г. Рубцовск, ул. Ломоносова, д. 58</t>
  </si>
  <si>
    <t>г. Рубцовск, ул. Одесская, д. 5А</t>
  </si>
  <si>
    <t>г. Рубцовск, ул. Октябрьская, д. 5</t>
  </si>
  <si>
    <t>г. Рубцовск, ул. Павлова, д. 50А</t>
  </si>
  <si>
    <t>г. Рубцовск, ул. Павлова, д. 50Б</t>
  </si>
  <si>
    <t>г. Рубцовск, ул. Платова, д. 5</t>
  </si>
  <si>
    <t>г. Рубцовск, ул. Тракторная, д. 52</t>
  </si>
  <si>
    <t>г. Рубцовск, ул. Тракторная, д. 56А</t>
  </si>
  <si>
    <t>ЗАТО Сибирский, ул. Кедровая, д. 5</t>
  </si>
  <si>
    <t>г. Барнаул, ул. Западная 1-я, д. 6</t>
  </si>
  <si>
    <t>г. Барнаул, ул. Малахова, д. 61</t>
  </si>
  <si>
    <t>г. Барнаул, ул. Чкалова, д. 60</t>
  </si>
  <si>
    <t>г. Барнаул, ул. Эмилии Алексеевой, д. 66</t>
  </si>
  <si>
    <t>г. Барнаул, ул. Брестская, д. 6</t>
  </si>
  <si>
    <t>г. Барнаул, ул. Максима Горького, д. 64</t>
  </si>
  <si>
    <t>г. Барнаул, ул. Максима Горького, д. 66</t>
  </si>
  <si>
    <t>г. Барнаул, ул. Промышленная, д. 63</t>
  </si>
  <si>
    <t>г. Барнаул, ул. Суворова, д. 6</t>
  </si>
  <si>
    <t>г. Барнаул, тракт Павловский, д. 60в</t>
  </si>
  <si>
    <t>г. Барнаул, тракт Павловский, д. 66</t>
  </si>
  <si>
    <t>г. Барнаул, ул. Балтийская, д. 67</t>
  </si>
  <si>
    <t>г. Барнаул, ул. Димитрова, д. 67</t>
  </si>
  <si>
    <t>г. Барнаул, ул. Молодежная, д. 66</t>
  </si>
  <si>
    <t>г. Барнаул, ул. Эмилии Алексеевой, д. 62</t>
  </si>
  <si>
    <t>г. Барнаул, ул. Эмилии Алексеевой, д. 68</t>
  </si>
  <si>
    <t>г. Белокуриха, ул. Советская, д. 6</t>
  </si>
  <si>
    <t>г. Бийск, пер. Николая Гастелло, д. 6</t>
  </si>
  <si>
    <t>г. Бийск, ул. 1-й Военный городок, д. 60</t>
  </si>
  <si>
    <t>г. Бийск, ул. 1-й Военный городок, д. 61</t>
  </si>
  <si>
    <t>г. Бийск, ул. Воинов-Интернационалистов, д. 61</t>
  </si>
  <si>
    <t>г. Бийск, ул. Иртышская, д. 63</t>
  </si>
  <si>
    <t>г. Бийск, ул. Иртышская, д. 67</t>
  </si>
  <si>
    <t>г. Бийск, ул. Льнокомбинат, д. 68</t>
  </si>
  <si>
    <t>г. Бийск, ул. Льнокомбинат, д. 68/1</t>
  </si>
  <si>
    <t>г. Бийск, ул. Максима Горького, д. 69</t>
  </si>
  <si>
    <t>г. Бийск, ул. Социалистическая, д. 60</t>
  </si>
  <si>
    <t>г. Бийск, ул. Социалистическая, д. 60/1</t>
  </si>
  <si>
    <t>г. Заринск, ул. Сыркина, д. 6</t>
  </si>
  <si>
    <t>г. Рубцовск, ул. Азовская, д. 6</t>
  </si>
  <si>
    <t>г. Рубцовск, ул. Комсомольская, д. 62</t>
  </si>
  <si>
    <t>г. Рубцовск, ул. Комсомольская, д. 64</t>
  </si>
  <si>
    <t>г. Рубцовск, ул. Красная, д. 66</t>
  </si>
  <si>
    <t>г. Рубцовск, ул. Ломоносова, д. 62</t>
  </si>
  <si>
    <t>г. Рубцовск, ул. Ломоносова, д. 68</t>
  </si>
  <si>
    <t>г. Рубцовск, ул. Светлова, д. 64</t>
  </si>
  <si>
    <t>г. Рубцовск, ул. Тракторная, д. 66</t>
  </si>
  <si>
    <t>г. Рубцовск, ул. Тракторная, д. 68</t>
  </si>
  <si>
    <t>г. Славгород, ул. 2-ая Вокзальная, д. 61</t>
  </si>
  <si>
    <t>г. Славгород, ул. 2-ая Вокзальная, д. 63</t>
  </si>
  <si>
    <t>ЗАТО Сибирский, ул. Победы, д. 6</t>
  </si>
  <si>
    <t>г. Барнаул, ул. Островского, д. 7</t>
  </si>
  <si>
    <t>г. Барнаул, ул. Пролетарская, д. 74</t>
  </si>
  <si>
    <t>г. Барнаул, ул. Фомина, д. 70</t>
  </si>
  <si>
    <t>г. Барнаул, п. Лесной, д. 7</t>
  </si>
  <si>
    <t>г. Барнаул, ул. Рылеева, д. 7</t>
  </si>
  <si>
    <t>г. Барнаул, ул. Свердлова, д. 71</t>
  </si>
  <si>
    <t>г. Барнаул, ул. Чернышевского, д. 76</t>
  </si>
  <si>
    <t>г. Бийск, пер. Николая Липового, д. 76</t>
  </si>
  <si>
    <t>г. Бийск, ул. 8 Марта, д. 7</t>
  </si>
  <si>
    <t>г. Бийск, ул. 8 Марта, д. 7/1</t>
  </si>
  <si>
    <t>г. Бийск, ул. имени Героя Советского Союза Васильева, д. 71</t>
  </si>
  <si>
    <t>г. Бийск, ул. имени Героя Советского Союза Васильева, д. 73</t>
  </si>
  <si>
    <t>г. Бийск, ул. Красноармейская, д. 77/1</t>
  </si>
  <si>
    <t>г. Бийск, ул. Машиностроителей, д. 7</t>
  </si>
  <si>
    <t>г. Бийск, ул. Петра Чайковского, д. 71</t>
  </si>
  <si>
    <t>г. Бийск, ул. Славгородская, д. 72</t>
  </si>
  <si>
    <t>г. Бийск, ул. Степана Разина, д. 74</t>
  </si>
  <si>
    <t>г. Рубцовск, ул. Комсомольская, д. 71</t>
  </si>
  <si>
    <t>г. Рубцовск, ул. Комсомольская, д. 72</t>
  </si>
  <si>
    <t>г. Рубцовск, ул. Кондратюка, д. 7</t>
  </si>
  <si>
    <t>г. Рубцовск, ул. Ломоносова, д. 72</t>
  </si>
  <si>
    <t>г. Рубцовск, ул. Ломоносова, д. 74</t>
  </si>
  <si>
    <t>г. Рубцовск, ул. Ломоносова, д. 76</t>
  </si>
  <si>
    <t>г. Рубцовск, ул. Ломоносова, д. 78</t>
  </si>
  <si>
    <t>г. Рубцовск, ул. Светлова, д. 76</t>
  </si>
  <si>
    <t>г. Рубцовск, ул. Тракторная, д. 70</t>
  </si>
  <si>
    <t>г. Славгород, ул. Кирпичная, д. 73</t>
  </si>
  <si>
    <t>ЗАТО Сибирский, ул. Кедровая, д. 7</t>
  </si>
  <si>
    <t>г. Барнаул, ул. Западная 1-я, д. 8а</t>
  </si>
  <si>
    <t>г. Барнаул, ул. Западная 4-я, д. 81</t>
  </si>
  <si>
    <t>г. Барнаул, ул. Западная 4-я, д. 83</t>
  </si>
  <si>
    <t>г. Барнаул, ул. Профинтерна, д. 8</t>
  </si>
  <si>
    <t>г. Барнаул, р.п. Южный, ул. Куйбышева, д. 8</t>
  </si>
  <si>
    <t>г. Барнаул, ул. Димитрова, д. 83</t>
  </si>
  <si>
    <t>г. Барнаул, ул. Сухэ-Батора, д. 8</t>
  </si>
  <si>
    <t>г. Барнаул, тракт Павловский, д. 86</t>
  </si>
  <si>
    <t>г. Барнаул, ул. Анатолия, д. 87</t>
  </si>
  <si>
    <t>г. Барнаул, ул. Северо-Западная 2-я, д. 8</t>
  </si>
  <si>
    <t>г. Белокуриха, пер. Школьный, д. 8</t>
  </si>
  <si>
    <t>г. Белокуриха, ул. Советская, д. 8</t>
  </si>
  <si>
    <t>г. Бийск, ул. Воинов-Интернационалистов, д. 88</t>
  </si>
  <si>
    <t>г. Бийск, ул. Декабристов, д. 8</t>
  </si>
  <si>
    <t>г. Бийск, ул. Емельяна Пугачева, д. 8</t>
  </si>
  <si>
    <t>г. Бийск, ул. Красная, д. 81</t>
  </si>
  <si>
    <t>г. Бийск, ул. Ленинградская, д. 80</t>
  </si>
  <si>
    <t>г. Бийск, ул. Ленинградская, д. 85</t>
  </si>
  <si>
    <t>г. Бийск, ул. Приречная, д. 81</t>
  </si>
  <si>
    <t>г. Бийск, ул. Социалистическая, д. 88</t>
  </si>
  <si>
    <t>г. Бийск, ул. Ударная, д. 81/1</t>
  </si>
  <si>
    <t>г. Бийск, ул. Ударная, д. 83/1</t>
  </si>
  <si>
    <t>г. Бийск, ул. Ударная, д. 85</t>
  </si>
  <si>
    <t>г. Рубцовск, ул. Азовская, д. 8</t>
  </si>
  <si>
    <t>г. Рубцовск, ул. Алтайская, д. 80</t>
  </si>
  <si>
    <t>г. Рубцовск, ул. Алтайская, д. 84А</t>
  </si>
  <si>
    <t>г. Рубцовск, ул. Брусилова, д. 8В</t>
  </si>
  <si>
    <t>г. Рубцовск, ул. Брусилова, д. 8Г</t>
  </si>
  <si>
    <t>г. Рубцовск, ул. Комсомольская, д. 82</t>
  </si>
  <si>
    <t>г. Рубцовск, ул. Комсомольская, д. 84</t>
  </si>
  <si>
    <t>г. Рубцовск, ул. Красная, д. 86</t>
  </si>
  <si>
    <t>г. Рубцовск, ул. Красная, д. 88</t>
  </si>
  <si>
    <t>г. Рубцовск, ул. Краснознаменская, д. 82</t>
  </si>
  <si>
    <t>г. Рубцовск, ул. Мира, д. 8</t>
  </si>
  <si>
    <t>г. Рубцовск, ул. Октябрьская, д. 80</t>
  </si>
  <si>
    <t>г. Рубцовск, ул. Светлова, д. 82</t>
  </si>
  <si>
    <t>г. Рубцовск, ул. Светлова, д. 88</t>
  </si>
  <si>
    <t>г. Рубцовск, ул. Фестивальная, д. 8</t>
  </si>
  <si>
    <t>Угловский район, с. Угловское, пер. Калинина, д. 8</t>
  </si>
  <si>
    <t>г. Барнаул, р.п. Южный, ул. Белинского, д. 9</t>
  </si>
  <si>
    <t>г. Барнаул, б-р 9 Января, д. 98а</t>
  </si>
  <si>
    <t>г. Барнаул, ул. Короленко, д. 92</t>
  </si>
  <si>
    <t>г. Барнаул, ул. Сухэ-Батора, д. 9</t>
  </si>
  <si>
    <t>г. Барнаул, ул. Чудненко, д. 95</t>
  </si>
  <si>
    <t>г. Бийск, ул. 1-й Военный городок, д. 98</t>
  </si>
  <si>
    <t>г. Бийск, ул. Вали Максимовой, д. 9</t>
  </si>
  <si>
    <t>г. Бийск, ул. Декабристов, д. 9</t>
  </si>
  <si>
    <t>г. Бийск, ул. Машиностроителей, д. 9</t>
  </si>
  <si>
    <t>г. Бийск, ул. Революции, д. 99</t>
  </si>
  <si>
    <t>г. Бийск, ул. Стахановская, д. 9</t>
  </si>
  <si>
    <t>г. Бийск, ул. Степана Разина, д. 90</t>
  </si>
  <si>
    <t>г. Бийск, ул. Степана Разина, д. 94</t>
  </si>
  <si>
    <t>г. Бийск, ул. Степана Разина, д. 98</t>
  </si>
  <si>
    <t>г. Бийск, ул. Ударная, д. 92/1</t>
  </si>
  <si>
    <t>г. Заринск, ул. Квартальная, д. 9</t>
  </si>
  <si>
    <t>г. Рубцовск, пер. Фруктовый, д. 9</t>
  </si>
  <si>
    <t>г. Рубцовск, ул. Алтайская, д. 94</t>
  </si>
  <si>
    <t>г. Рубцовск, ул. Алтайская, д. 96</t>
  </si>
  <si>
    <t>г. Рубцовск, ул. Калинина, д. 9</t>
  </si>
  <si>
    <t>г. Рубцовск, ул. Комсомольская, д. 94</t>
  </si>
  <si>
    <t>г. Рубцовск, ул. Комсомольская, д. 96</t>
  </si>
  <si>
    <t>г. Рубцовск, ул. Комсомольская, д. 98</t>
  </si>
  <si>
    <t>г. Рубцовск, ул. Краснознаменская, д. 98</t>
  </si>
  <si>
    <t>г. Рубцовск, ул. Мелиоративная, д. 9</t>
  </si>
  <si>
    <t>г. Рубцовск, ул. Октябрьская, д. 9</t>
  </si>
  <si>
    <t>г. Рубцовск, ул. Октябрьская, д. 91</t>
  </si>
  <si>
    <t>г. Рубцовск, ул. Октябрьская, д. 98</t>
  </si>
  <si>
    <t>г. Рубцовск, ул. Светлова, д. 92</t>
  </si>
  <si>
    <t>г. Барнаул, п. Лесной, ул. Санаторная, д. 1</t>
  </si>
  <si>
    <t>г. Барнаул, п. Лесной, ул. Санаторная, д. 2</t>
  </si>
  <si>
    <t>г. Барнаул, п. Лесной, ул. Санаторная, д. 3</t>
  </si>
  <si>
    <t>Родинский район, с. Родино, ул. Ленина, д. 173а</t>
  </si>
  <si>
    <t>Родинский район, с. Родино, ул. Шевченко, д. 8</t>
  </si>
  <si>
    <t>Родинский район, с. Родино, ул. Жилплощадка, д. 1</t>
  </si>
  <si>
    <t>Родинский район, с. Степное, мкр. Черемушки, д. 1</t>
  </si>
  <si>
    <t>Родинский район, с. Раздольное, ул. Детсадовская, д. 12</t>
  </si>
  <si>
    <t>Родинский район, с. Раздольное, ул. Садовая, д. 22</t>
  </si>
  <si>
    <t>Родинский район, с. Раздольное, ул. Садовая, д. 23</t>
  </si>
  <si>
    <t>Родинский район, с. Родино, пер. Майский, д. 4</t>
  </si>
  <si>
    <t>Родинский район, с. Родино, ул. Советская, д. 7</t>
  </si>
  <si>
    <t>Советский район, с. Советское, ул. Западная, д. 20б</t>
  </si>
  <si>
    <t>Советский район, с. Урожайное, ул. Октябрьская, д. 7</t>
  </si>
  <si>
    <t>Тогульский район, с. Тогул, ул. Пролетарская, д. 15</t>
  </si>
  <si>
    <t xml:space="preserve">Тогульский район, с. Тогул, ул. Береговая, д. 1 </t>
  </si>
  <si>
    <t>Целинный район, с. Целинное, ул. Целинная, д. 22</t>
  </si>
  <si>
    <t>Целинный район, с. Марушка, ул. 50 Лет Октября, д. 9</t>
  </si>
  <si>
    <t>Целинный район, с. Целинное, ул. Целинная, д. 10</t>
  </si>
  <si>
    <t>Целинный район, с. Целинное, ул. Чапаева, д. 21</t>
  </si>
  <si>
    <t>Целинный район, с. Целинное, ул. Чапаева, д. 25</t>
  </si>
  <si>
    <t>Целинный район, с. Целинное, ул. Чапаева, д. 27</t>
  </si>
  <si>
    <t>Чарышский район, с. Чарышское, ул. Советская, д. 26а</t>
  </si>
  <si>
    <t>Чарышский район, с. Чарышское, ул. Советская, д. 12</t>
  </si>
  <si>
    <t>Чарышский район, с. Чарышское, ул. Советская, д. 14</t>
  </si>
  <si>
    <t>Шипуновский район, с. Шипуново, ул. Советская, д. 77</t>
  </si>
  <si>
    <t>Шипуновский район, с. Шипуново, пер. Школьный, д. 11</t>
  </si>
  <si>
    <t>Шипуновский район, с. Шипуново, ул. Уральская, д. 77</t>
  </si>
  <si>
    <t>Шипуновский район, с. Шипуново, ул. Шукшина, д. 2б</t>
  </si>
  <si>
    <t>Шипуновский район, с. Шипуново, ул. Уральская, д. 60</t>
  </si>
  <si>
    <t>Шипуновский район, с. Шипуново, пер. Школьный, д. 14</t>
  </si>
  <si>
    <t>Шипуновский район, с. Белоглазово, ул. Школьная, д. 47</t>
  </si>
  <si>
    <t>Шипуновский район, с. Родино, ул. Мамонтовская, д. 6</t>
  </si>
  <si>
    <t>Шипуновский район, с. Родино, ул. Мамонтовская, д. 8</t>
  </si>
  <si>
    <t>Родинский район, п. Мирный, ул. Жилплощадка 1, д. 4</t>
  </si>
  <si>
    <t>Родинский район, п. Мирный, ул. Жилплощадка 1, д. 2</t>
  </si>
  <si>
    <t>Родинский район, п. Мирный, ул. Жилплощадка 1, д. 1</t>
  </si>
  <si>
    <t>Михайловский район, с. Михайловское, ул. Гоголя, д. 4</t>
  </si>
  <si>
    <t>Локтевский район, г. Горняк, ул. Миронова, д. 130</t>
  </si>
  <si>
    <t>Локтевский район, г. Горняк, ул. Пионерская, д. 14</t>
  </si>
  <si>
    <t>Локтевский район, г. Горняк, ул. Бурова, д. 82</t>
  </si>
  <si>
    <t>Локтевский район, п. Ремовский, ул. Комарова, д. 7</t>
  </si>
  <si>
    <t>Локтевский район, п. Ремовский, ул. Комарова, д. 9</t>
  </si>
  <si>
    <t>Локтевский район, п. Кировский, ул. Комсомольская, д. 1</t>
  </si>
  <si>
    <t>Локтевский район, п. Кировский, ул. Комсомольская, д. 3</t>
  </si>
  <si>
    <t>Локтевский район, п. Кировский, ул. Комсомольская, д. 8</t>
  </si>
  <si>
    <t>Локтевский район, п. Кировский, ул. Гагарина, д. 2</t>
  </si>
  <si>
    <t>Локтевский район, п. Кировский, ул. Гагарина, д. 4</t>
  </si>
  <si>
    <t>Локтевский район, г. Горняк, ул. Бурова, д. 72</t>
  </si>
  <si>
    <t>Локтевский район, г. Горняк, ул. Строительная, д. 2</t>
  </si>
  <si>
    <t>Локтевский район, г. Горняк, ул. Некрасова, д. 27</t>
  </si>
  <si>
    <t>Локтевский район, г. Горняк, ул. Пионерская, д. 16</t>
  </si>
  <si>
    <t>Локтевский район, г. Горняк, ул. Ленинградская, д. 20</t>
  </si>
  <si>
    <t>Локтевский район, г. Горняк, ул. Некрасова, д. 6</t>
  </si>
  <si>
    <t>Локтевский район, г. Горняк, ул. Элеваторная, д. 7</t>
  </si>
  <si>
    <t>Локтевский район, г. Горняк, ул. Ленина, д. 11</t>
  </si>
  <si>
    <t>Локтевский район, г. Горняк, ул. Маяковского, д. 129</t>
  </si>
  <si>
    <t>Локтевский район, г. Горняк, ул. Кирова, д. 93</t>
  </si>
  <si>
    <t>Локтевский район, г. Горняк, ул. Миронова, д. 116</t>
  </si>
  <si>
    <t>Локтевский район, г. Горняк, ул. Некрасова, д. 31</t>
  </si>
  <si>
    <t>Крутихинский район, с. Крутиха, пер. Пожарный, д. 2</t>
  </si>
  <si>
    <t>Крутихинский район, с. Крутиха, ул. Гагарина, д. 17</t>
  </si>
  <si>
    <t>Завьяловский район, с. Завьялово, ул. Театральная, д. 5</t>
  </si>
  <si>
    <t>Завьяловский район, с. Завьялово, ул. Советская, д. 159</t>
  </si>
  <si>
    <t>Завьяловский район, с. Завьялово, ул. Театральная, д. 1</t>
  </si>
  <si>
    <t>Завьяловский район, с. Завьялово, ул. Центральная, д. 5</t>
  </si>
  <si>
    <t>Волхичинский район, с. Волчиха, ул. Кирова, д. 48</t>
  </si>
  <si>
    <t>Бийский район, с. Верх-Катунское, ул. Мира, д. 8</t>
  </si>
  <si>
    <t>Бийский район, с. Верх-Катунское, ул. Мира, д. 7</t>
  </si>
  <si>
    <t>Бийский район, с. Верх-Катунское, ул. Мира, д. 6</t>
  </si>
  <si>
    <t>Бийский район, п. Чуйский, ул. Центральная, д. 1</t>
  </si>
  <si>
    <t>Бийский район, с. Усятское, ул. Моторная, д. 16</t>
  </si>
  <si>
    <t>Бийский район, п. Чуйский, ул. Центральная, д. 6</t>
  </si>
  <si>
    <t>Бийский район, п. Чуйский, ул. Центральная, д. 8</t>
  </si>
  <si>
    <t>Бийский район, п. Чуйский, ул. Центральная, д. 10</t>
  </si>
  <si>
    <t>Бийский район, п. Заря, ул. Юбилейная, д. 2</t>
  </si>
  <si>
    <t>Бийский район, с. Светлоозерское, пер. Первомайский, д. 5</t>
  </si>
  <si>
    <t>Бийский район, с. Верх-Катунское, ул. Мира, д. 5</t>
  </si>
  <si>
    <t>Бийский район, с. Верх-Катунское, ул. Мира, д. 4</t>
  </si>
  <si>
    <t>Бийский район, с. Верх-Катунское, ул. Мира, д. 3</t>
  </si>
  <si>
    <t>Бийский район, с. Верх-Катунское, ул. Мира, д. 2</t>
  </si>
  <si>
    <t>Бийский район, с. Верх-Катунское, ул. Мира, д. 1</t>
  </si>
  <si>
    <t>Бийский район, п. Чуйский, ул. Центральная, д. 3</t>
  </si>
  <si>
    <t>Бийский район, п. Чуйский, ул. Центральная, д. 5</t>
  </si>
  <si>
    <t>Бийский район, п. Заря, ул. Центральная, д. 20</t>
  </si>
  <si>
    <t>Бийский район, п. Заря, ул. Центральная, д. 24</t>
  </si>
  <si>
    <t>Бийский район, с. Лесное, ул. Советская, д. 21</t>
  </si>
  <si>
    <t>Бийский район, с. Лесное, ул. Советская, д. 25</t>
  </si>
  <si>
    <t>Бийский район, с. Первомайское, ул. Пролетарская, д. 23</t>
  </si>
  <si>
    <t>Бийский район, с. Малоенисейское, ул. Строителей, д. 5</t>
  </si>
  <si>
    <t>Бийский район, с. Шебалино, ул. Назарова, д. 38</t>
  </si>
  <si>
    <t>Бийский район, с. Шебалино, ул. Назарова, д. 40</t>
  </si>
  <si>
    <t>Бийский район, с. Первомайское, ул. Парковая, д. 11</t>
  </si>
  <si>
    <t>Бийский район, с. Первомайское, ул. Пролетарская, д. 21</t>
  </si>
  <si>
    <t>Бийский район, п. Боровой, ул. 40 лет победы, д. 4</t>
  </si>
  <si>
    <t>Бийский район, с. Первомайское, ул. Спортивная, д. 68</t>
  </si>
  <si>
    <t>г. Яровое, квартал "А", д. 8</t>
  </si>
  <si>
    <t>г. Яровое, квартал "А", д. 9</t>
  </si>
  <si>
    <t>г. Яровое, квартал "А", д. 11</t>
  </si>
  <si>
    <t>г. Яровое, квартал "А", д. 24</t>
  </si>
  <si>
    <t>г. Яровое, квартал "А", д. 30</t>
  </si>
  <si>
    <t>г. Яровое, квартал "А", д. 38</t>
  </si>
  <si>
    <t>г. Яровое, квартал "Б", д. 33</t>
  </si>
  <si>
    <t>г. Яровое, квартал "Б", д. 19</t>
  </si>
  <si>
    <t>г. Яровое, квартал "Б", д. 20</t>
  </si>
  <si>
    <t>г. Яровое, квартал "Б", д. 21</t>
  </si>
  <si>
    <t>г. Яровое, квартал "Б", д. 22</t>
  </si>
  <si>
    <t>г. Яровое, квартал "Б", д. 15</t>
  </si>
  <si>
    <t>г. Яровое, квартал "Б", д. 17</t>
  </si>
  <si>
    <t>г. Яровое, ул. 40 лет Октября, д. 8</t>
  </si>
  <si>
    <t>г. Яровое, ул. 40 лет Октября, д. 13</t>
  </si>
  <si>
    <t>г. Яровое, ул. Алтайская, д. 41</t>
  </si>
  <si>
    <t>Итого по Чарышскому району 2019 год</t>
  </si>
  <si>
    <t>Зональный район, с. Зональное, ул. Центральная, д. 21</t>
  </si>
  <si>
    <t>Зональный район, с. Соколово, ул. Струкова, д. 2а</t>
  </si>
  <si>
    <t>Зональный район, с. Соколово, ул. Целинная, д. 11</t>
  </si>
  <si>
    <t>Зональный район, с. Соколово, ул. Целинная, д. 13</t>
  </si>
  <si>
    <t>Зональный район, с. Шубенка, ул. Школьная, д. 1</t>
  </si>
  <si>
    <t>Зональный район, п. Сафоновка, ул. Цветочная, д. 1</t>
  </si>
  <si>
    <t>Зональный район, с. Зональное, ул. Линейная, д. 7</t>
  </si>
  <si>
    <t>Зональный район, с. Луговское, ул. Советская, д. 11</t>
  </si>
  <si>
    <t>Зональный район, с. Новая Чемровка, ул. Школьная, д. 8</t>
  </si>
  <si>
    <t>Зональный район, с. Соколово, ул. Целинная, д. 21</t>
  </si>
  <si>
    <t>Итого по Тюменцевскому району 2019 год</t>
  </si>
  <si>
    <t>Итого по Алейскому району 2019 год</t>
  </si>
  <si>
    <t>Итого по Змеиногорскому району 2017 год</t>
  </si>
  <si>
    <t>Итого по Змеиногорскому району 2018 год</t>
  </si>
  <si>
    <t>Итого по Змеиногорскому району 2019 год</t>
  </si>
  <si>
    <t>Итого по Хабарскому району 2017 год</t>
  </si>
  <si>
    <t>Итого по Хабарскому району 2018 год</t>
  </si>
  <si>
    <t>Итого по Хабарскому району 2019 год</t>
  </si>
  <si>
    <t>Итого по  Кытмановскому району 2017 год</t>
  </si>
  <si>
    <t>Итого по Кытмановскому району 2019 год</t>
  </si>
  <si>
    <t>Итого по  Кытмановскому району 2018 год</t>
  </si>
  <si>
    <t>Итого по Ребрихинскому району 2017 год</t>
  </si>
  <si>
    <t>Итого по Ребрихинскому району 2018 год</t>
  </si>
  <si>
    <t>Солтонский район, с. Солтон, ул. Ленина, д. 30</t>
  </si>
  <si>
    <t>Тальменский район,  п. Среднесибирский, 
ул. Центральная, д. 24</t>
  </si>
  <si>
    <t>Тальменский район, ст. Воронежско-Молодежная, 
ул. Клубная, д. 5</t>
  </si>
  <si>
    <t>Тальменский район, ст. Воронежско-Молодежная, 
ул. Клубная, д. 3</t>
  </si>
  <si>
    <t>Тальменский район, ст. Воронежско-Молодежная, 
ул. Клубная, д. 1</t>
  </si>
  <si>
    <t>г. Новоалтайск, пер. Песчаный, д. 68/2</t>
  </si>
  <si>
    <t>г. Новоалтайск, ул. 40 лет ВЛКСМ, д. 11</t>
  </si>
  <si>
    <t>г. Новоалтайск, ул. Анатолия, д. 33</t>
  </si>
  <si>
    <t>г. Новоалтайск, ул. Анатолия, д. 41</t>
  </si>
  <si>
    <t>г. Новоалтайск, ул. Барнаульская, д. 3</t>
  </si>
  <si>
    <t>г. Новоалтайск, ул. Барнаульская, д. 4</t>
  </si>
  <si>
    <t>г. Новоалтайск, ул. Военстроя, д. 82</t>
  </si>
  <si>
    <t>г. Новоалтайск, ул. Гагарина, д. 7</t>
  </si>
  <si>
    <t>г. Новоалтайск, ул. Геологов, д. 96</t>
  </si>
  <si>
    <t>г. Новоалтайск, ул. Космонавтов, д. 22</t>
  </si>
  <si>
    <t>г. Новоалтайск, ул. Космонавтов, д. 24</t>
  </si>
  <si>
    <t>г. Новоалтайск, ул. Крылова, д. 8</t>
  </si>
  <si>
    <t>г. Новоалтайск, ул. Лесная, д. 85</t>
  </si>
  <si>
    <t>г. Новоалтайск, ул. Прудская, д. 7</t>
  </si>
  <si>
    <t>г. Новоалтайск, ул. Ударника, д. 28</t>
  </si>
  <si>
    <t>г. Новоалтайск, ул. 22 Партсъезда, д. 1</t>
  </si>
  <si>
    <t>г. Новоалтайск, ул. 22 Партсъезда, д. 2</t>
  </si>
  <si>
    <t>г. Новоалтайск, ул. 40 лет ВЛКСМ, д. 4</t>
  </si>
  <si>
    <t>г. Новоалтайск, ул. Барнаульская, д. 5</t>
  </si>
  <si>
    <t>г. Новоалтайск, ул. Гагарина, д. 24</t>
  </si>
  <si>
    <t>г. Новоалтайск, ул. Деповская, д. 23</t>
  </si>
  <si>
    <t>г. Новоалтайск, ул. Космонавтов, д. 20</t>
  </si>
  <si>
    <t>г. Новоалтайск, ул. Красногвардейская, д. 14</t>
  </si>
  <si>
    <t>г. Новоалтайск, ул. Октябрьская, д. 13</t>
  </si>
  <si>
    <t>г. Новоалтайск, ул. Октябрьская, д. 35</t>
  </si>
  <si>
    <t>г. Новоалтайск, ул. Парковая, д. 9</t>
  </si>
  <si>
    <t>г. Новоалтайск, ул. Партизанская, д. 3</t>
  </si>
  <si>
    <t>г. Новоалтайск, ул. Партизанская, д. 5</t>
  </si>
  <si>
    <t>г. Новоалтайск, ул. Партизанская, д. 10</t>
  </si>
  <si>
    <t>г. Новоалтайск, ул. Партизанская, д. 14</t>
  </si>
  <si>
    <t>г. Новоалтайск, ул. Прудская, д. 5</t>
  </si>
  <si>
    <t>г. Новоалтайск, ул. Прудская, д. 9а</t>
  </si>
  <si>
    <t>г. Новоалтайск, ул. Прудская, д. 15</t>
  </si>
  <si>
    <t>г. Новоалтайск, ул. Юбилейная, д. 9</t>
  </si>
  <si>
    <t>г. Новоалтайск, ул. Юбилейная, д. 11</t>
  </si>
  <si>
    <t>г. Новоалтайск, ул. Юбилейная, д. 13</t>
  </si>
  <si>
    <t>г. Новоалтайск, ул. Анатолия, д. 35</t>
  </si>
  <si>
    <t>г. Новоалтайск, ул. Гагарина, д. 20</t>
  </si>
  <si>
    <t>г. Новоалтайск, ул. Деповская, д. 28а</t>
  </si>
  <si>
    <t>г. Новоалтайск, ул. Космонавтов, д. 17</t>
  </si>
  <si>
    <t>г. Новоалтайск, ул. Молодёжная, д. 22</t>
  </si>
  <si>
    <t>г. Новоалтайск, ул. Октябрьская, д. 16</t>
  </si>
  <si>
    <t>г. Новоалтайск, ул. Октябрьская, д. 18</t>
  </si>
  <si>
    <t>г. Новоалтайск, ул. Плодопитомник, д. 6</t>
  </si>
  <si>
    <t>г. Новоалтайск, ул. Плодопитомник, д. 8</t>
  </si>
  <si>
    <t>г. Новоалтайск, ул. Прудская, д. 21</t>
  </si>
  <si>
    <t>г. Новоалтайск, ул. ст. Присягино, д. 2</t>
  </si>
  <si>
    <t>г. Новоалтайск, ул. Хлебозаводская, д. 6</t>
  </si>
  <si>
    <t>г. Новоалтайск, ул. Юбилейная, д. 15</t>
  </si>
  <si>
    <t>Красногорский район, с. Красногорское, 
ул. Первомайская, д. 28б</t>
  </si>
  <si>
    <t>Итого по Калманскому району 2018 год</t>
  </si>
  <si>
    <t>Итого по Калманскому району 2019 год</t>
  </si>
  <si>
    <t>Итого по Панкрушихинскому району 2018 год</t>
  </si>
  <si>
    <t>Итого по Панкрушихинскому району 2019 год</t>
  </si>
  <si>
    <t>Итого по Косихинскому району 2017 год</t>
  </si>
  <si>
    <t>Итого по Косихинскому району 2019 год</t>
  </si>
  <si>
    <t>Итого по Косихинскому району 2018 год</t>
  </si>
  <si>
    <t>Итого по Поспелихинскому району 2017 год</t>
  </si>
  <si>
    <t>Итого по Поспелихинскому району 2018 год</t>
  </si>
  <si>
    <t>Итого по Поспелихинскому району 2019 год</t>
  </si>
  <si>
    <t>Поспелихинский район, с. Поспелиха, мкр. ДОС, д. 73</t>
  </si>
  <si>
    <t>Итого по Топчихинскому району 2017 год</t>
  </si>
  <si>
    <t>Итого по Топчихинскому району 2018 год</t>
  </si>
  <si>
    <t>Итого по Топчихинскому району 2019 год</t>
  </si>
  <si>
    <t>Топчихинский район, с. Топчиха, ул. Ленина, д. 62</t>
  </si>
  <si>
    <t>Егорьевский район, с. Новоегорьевское, ул. Комарова, д. 5</t>
  </si>
  <si>
    <t>Табунский район, с. Табуны, пер. Центральный, д. 11</t>
  </si>
  <si>
    <t>Табунский район, с. Большеромановка, ул. Ленина, д. 65</t>
  </si>
  <si>
    <t>Табунский район, с. Сереброполь, ул. Кирова, д. 24</t>
  </si>
  <si>
    <t>Табунский район, с. Большеромановка, ул. Ленина, д. 64</t>
  </si>
  <si>
    <t>Табунский район, с. Сереброполь, ул. Кирова, д. 20</t>
  </si>
  <si>
    <t>Табунский район, с. Табуны, пер. Центральный, д. 18</t>
  </si>
  <si>
    <t>Табунский район, с. Табуны, ул. Советская, д. 24</t>
  </si>
  <si>
    <t>Косихинский район, с. Налобиха, ул. Мира, д. 8</t>
  </si>
  <si>
    <t>Косихинский район, с. Налобиха, ул. Мира, д. 10</t>
  </si>
  <si>
    <t>Косихинский район, с. Косиха, ул. Комсомольская, д. 29</t>
  </si>
  <si>
    <t>Косихинский район, с. Налобиха, ул. Мира, д. 9</t>
  </si>
  <si>
    <t>Косихинский район, с. Налобиха, ул. Мира, д. 11</t>
  </si>
  <si>
    <t>Косихинский район, с. Налобиха, ул. Мира, д. 13</t>
  </si>
  <si>
    <t>Косихинский район, с. Налобиха, ул. Мира, д. 12</t>
  </si>
  <si>
    <t>Косихинский район, с. Налобиха, ул. Строительная, д. 14</t>
  </si>
  <si>
    <t>Косихинский район, с. Налобиха, ул. Целинная, д. 14</t>
  </si>
  <si>
    <t>Косихинский район, с. Налобиха, пер. Новый, д. 3</t>
  </si>
  <si>
    <t>Косихинский район, с. Налобиха, пер. Новый, д. 5</t>
  </si>
  <si>
    <t>Косихинский район, с. Налобиха, ул. Строительная, д. 12</t>
  </si>
  <si>
    <t>Косихинский район, с. Налобиха, ул. Строительная, д. 16</t>
  </si>
  <si>
    <t>Косихинский район, с. Налобиха, ул. Строительная, д. 20</t>
  </si>
  <si>
    <t xml:space="preserve">Мамонтовский район, с. Мамонтово, ул. Захарова, д. 8 </t>
  </si>
  <si>
    <t xml:space="preserve">Мамонтовский район, с. Мамонтово, ул. Садовая, д. 13 </t>
  </si>
  <si>
    <t>Мамонтовский район, с. Мамонтово, ул. Садовая, д. 15</t>
  </si>
  <si>
    <t>Мамонтовский район, с. Мамонтово, ул. Победы, д. 271</t>
  </si>
  <si>
    <t>Мамонтовский район, с. Мамонтово, ул. Захарова, д. 61</t>
  </si>
  <si>
    <t>Итого по г. Бийску за 2017 год</t>
  </si>
  <si>
    <t>г. Бийск, пер. Дружный, д. 11</t>
  </si>
  <si>
    <t>г. Бийск, пер. Донской, д. 35/2</t>
  </si>
  <si>
    <t>г. Бийск, пер. Владимира Мартьянова, д. 39/1</t>
  </si>
  <si>
    <t>Итого по Ключевскому району 2018 год</t>
  </si>
  <si>
    <t>Итого по Ключевскому району 2019 год</t>
  </si>
  <si>
    <t>Каменский район, г. Камень-на-Оби, 
ул. Стройотрядовская, д. 3</t>
  </si>
  <si>
    <t>Итого по Немецкому национальному району 2017 год</t>
  </si>
  <si>
    <t>Итого по Немецкому национальному району 2018 год</t>
  </si>
  <si>
    <t>Итого по Немецкому национальному району 2019 год</t>
  </si>
  <si>
    <t>Итого по Егорьевскому району 2018 год</t>
  </si>
  <si>
    <t>Итого по Егорьевскому району 2019 год</t>
  </si>
  <si>
    <t>Егорьевский район, с. Новоегорьевское, 
ул. Решетникова, д. 81</t>
  </si>
  <si>
    <t xml:space="preserve"> Ключевской район, с. Ключи, пер. Аптечный, д. 16</t>
  </si>
  <si>
    <t xml:space="preserve"> Ключевской район, с. Ключи, ул. Урицкого, д. 9</t>
  </si>
  <si>
    <t xml:space="preserve"> Ключевской район, с. Ключи, пер. Аптечный, д. 18</t>
  </si>
  <si>
    <t xml:space="preserve"> Ключевской район, с. Ключи, ул. Кирова, д. 18</t>
  </si>
  <si>
    <t xml:space="preserve"> Ключевской район, с. Ключи, ул. 1-я Заводская, д. 6</t>
  </si>
  <si>
    <t xml:space="preserve"> Ключевской район, п. Целинный, ул. Мичурина, д. 1</t>
  </si>
  <si>
    <t>г. Рубцовск, ул. Жуковского, д. 01</t>
  </si>
  <si>
    <t>г. Рубцовск, ул. Локомотивная, д. 03</t>
  </si>
  <si>
    <t>Итого по г. Рубцовску 2018 год</t>
  </si>
  <si>
    <t>Мамонтовский район, с. Мамонтово, ул. Захарова, д. 13</t>
  </si>
  <si>
    <t xml:space="preserve">Мамонтовский район, с. Мамонтово, ул. Садовая, д. 22 </t>
  </si>
  <si>
    <t>Немецкий национальный район, с. Редкая Дубрава, 
ул. Первомайская, д. 30</t>
  </si>
  <si>
    <t>Немецкий национальный район, с. Шумановка, 
ул. Титова, д. 30</t>
  </si>
  <si>
    <t>Немецкий национальный район, с. Подсосново, 
ул. Гагарина, д. 91</t>
  </si>
  <si>
    <t>Топчихинский район, с. Топчиха, 
ул. Социалистическая, д. 6</t>
  </si>
  <si>
    <t>Топчихинский район, с. Топчиха, 
ул. Социалистическая, д. 10</t>
  </si>
  <si>
    <t>Угловский район, с. Угловское, ул. Солнечная, д. 1А</t>
  </si>
  <si>
    <t>Итого по Троицкому району 2017 год</t>
  </si>
  <si>
    <t>Итого по Троицкому району 2019 год</t>
  </si>
  <si>
    <t>Итого по Троицкому району 2018 год</t>
  </si>
  <si>
    <t xml:space="preserve">Заринский район, ст. Батунная, ул. Привокзальная, д. 17 </t>
  </si>
  <si>
    <t>Заринский район, ст. Батунная, ул. Привокзальная, д. 16</t>
  </si>
  <si>
    <t xml:space="preserve">Заринский район, с. Смазнево, ул. Октябрьская, д. 27 </t>
  </si>
  <si>
    <t>Калманский район, с. Новороманово, ул. Новая, д. 25</t>
  </si>
  <si>
    <t>Красногорский район, с. Быстрянка, ул. Победы, д. 26</t>
  </si>
  <si>
    <t>Итого по Ельцовскому району за 2017 год</t>
  </si>
  <si>
    <t>Итого по Ельцовскому району за 2018 год</t>
  </si>
  <si>
    <t>Ельцовский район, с. Ельцовка, ул. им. Шацкого, д. 23</t>
  </si>
  <si>
    <t>Итого по Тальменскому району 2018 год</t>
  </si>
  <si>
    <t>Тальменский район, р.п. Тальменка, ул. Чкалова, д. 9</t>
  </si>
  <si>
    <t>Тальменский район, р.п. Тальменка, п. Боровой, д. 1</t>
  </si>
  <si>
    <t>Тальменский район, р.п. Тальменка, ул. Кирова, д. 26</t>
  </si>
  <si>
    <t>Итого по Тальменскому району 2019 год</t>
  </si>
  <si>
    <t>Итого по Смоленскому району 2019 год</t>
  </si>
  <si>
    <t>Итого по Усть-Пристанскому району 2018 год</t>
  </si>
  <si>
    <t>Итого по Усть-Пристанскому району 2019 год</t>
  </si>
  <si>
    <t xml:space="preserve">Итого по Алтайскому району </t>
  </si>
  <si>
    <t xml:space="preserve">Благовещенский район, р.п. Благовещенка, ул. Пушкина, д. 71 </t>
  </si>
  <si>
    <t xml:space="preserve">Благовещенский район, р.п. Благовещенка, ул. Пушкина, д. 73 </t>
  </si>
  <si>
    <t>Благовещенский район, р.п. Благовещенка, ул. Победы, д. 46Б</t>
  </si>
  <si>
    <t xml:space="preserve">Благовещенский район, р.п. Благовещенка, ул. Пушкина, д. 75 </t>
  </si>
  <si>
    <t>Благовещенский район, р.п. Благовещенка, 
пер. Чапаевский, д. 46</t>
  </si>
  <si>
    <t>Благовещенский район, р.п. Степное Озеро, 
ул. Пролетарская, д. 4</t>
  </si>
  <si>
    <t>Первомайский район, c. Первомайское, ул. Молодёжная, д. 34</t>
  </si>
  <si>
    <t>Первомайский район, п. Покровка, квартал МТС, д. 7/40</t>
  </si>
  <si>
    <t>Первомайский район, c. Боровиха, ул. Кооперативная, д. 11</t>
  </si>
  <si>
    <t>Первомайский район, c. Боровиха, ул. Новая, д. 18</t>
  </si>
  <si>
    <t>Первомайский район, c. Боровиха, ул. Новая, д. 20</t>
  </si>
  <si>
    <t>Первомайский район, п. Сибирский, ул. Новая, д. 1</t>
  </si>
  <si>
    <t>Первомайский район, п. Сибирский, ул. Гагарина, д.11</t>
  </si>
  <si>
    <t>Первомайский район, п. Сибирский, ул. Новая, д. 5</t>
  </si>
  <si>
    <t>Первомайский район, п. Сибирский, ул. Солнечная, д. 6</t>
  </si>
  <si>
    <t>Первомайский район, c. Зудилово, ул. Строительная, д. 1</t>
  </si>
  <si>
    <t>Первомайский район, п. Лесной, ул. Молодёжная, д. 15</t>
  </si>
  <si>
    <t>Первомайский район, c. Логовское, ул. Целинная, д. 1</t>
  </si>
  <si>
    <t>Первомайский район, c. Логовское, ул. Целинная, д. 2</t>
  </si>
  <si>
    <t>Первомайский район, c. Логовское, ул. Целинная, д. 11</t>
  </si>
  <si>
    <t>Первомайский район, c. Октябрьское, ул. Нагорная, д. 2</t>
  </si>
  <si>
    <t>Первомайский район, c. Первомайское, ул. им. Силиной, д. 2</t>
  </si>
  <si>
    <t>Первомайский район, c. Первомайское, ул. им. Силиной, д. 4</t>
  </si>
  <si>
    <t>Первомайский район, c. Первомайское, ул. им. Силиной, д. 17</t>
  </si>
  <si>
    <t>Первомайский район, c. Первомайское, ул. им. Силиной, д. 19</t>
  </si>
  <si>
    <t>Первомайский район, c. Первомайское, ул. Молодёжная, д. 26</t>
  </si>
  <si>
    <t>Первомайский район, c. Первомайское, ул. Молодёжная, д. 28</t>
  </si>
  <si>
    <t>Первомайский район, c. Первомайское, ул. Молодёжная, д. 30</t>
  </si>
  <si>
    <t>Первомайский район, c. Первомайское, ул. Молодёжная, д. 32</t>
  </si>
  <si>
    <t>Первомайский район, c. Первомайское, ул. Молодёжная, д. 36</t>
  </si>
  <si>
    <t>Первомайский район, c. Повалиха, ул. Юбилейная, д. 4</t>
  </si>
  <si>
    <t>Первомайский район, c. Повалиха, ул. Юбилейная, д. 6</t>
  </si>
  <si>
    <t>Первомайский район, c. Повалиха, ул. Юбилейная, д. 8</t>
  </si>
  <si>
    <t>Первомайский район, п. Покровка, квартал МТС, д. 8/40</t>
  </si>
  <si>
    <t>Первомайский район, c. Санниково, ул. Советская, д. 19</t>
  </si>
  <si>
    <t>Первомайский район, п. Лесная Поляна, 
ул. Центральная, д. 13</t>
  </si>
  <si>
    <t>Первомайский район, с. Боровиха, ул. Кооперативная, д. 13</t>
  </si>
  <si>
    <t>Первомайский район, п. Северный, 
ул. Коммунистическая, д. 8</t>
  </si>
  <si>
    <t>Первомайский район, п. Северный, 
ул. Коммунистическая, д. 12</t>
  </si>
  <si>
    <t>Первомайский район, п. Северный, 
ул. Коммунистическая, д. 21</t>
  </si>
  <si>
    <t>Первомайский район, c. Первомайское, 
мкр. Комсомольский, д. 34</t>
  </si>
  <si>
    <t>Первомайский район, c. Первомайское, 
ул. Интернациональная, д. 9</t>
  </si>
  <si>
    <t>Первомайский район, п. Сибирский, ул. Гагарина, д. 9 А</t>
  </si>
  <si>
    <t>г. Белокуриха, пер. Школьный,  д. 3</t>
  </si>
  <si>
    <t>г. Белокуриха, ул. 8 Марта,  д. 3</t>
  </si>
  <si>
    <t>г. Белокуриха, ул. Советская,  д. 6/1</t>
  </si>
  <si>
    <t>г. Белокуриха, ул. Ак. Мясникова, д. 11</t>
  </si>
  <si>
    <t>г. Белокуриха, ул. Советская, д. 4/1</t>
  </si>
  <si>
    <t>г. Белокуриха, ул. Ак. Мясникова, д. 1</t>
  </si>
  <si>
    <t>Павловский район, с. Черемное, ул. Юбилейная, д. 10</t>
  </si>
  <si>
    <t>Павловский район, с. Черемное, ул. Ленина, д. 14</t>
  </si>
  <si>
    <t>Павловский район, с. Черемное, ул. Юбилейная, д. 1</t>
  </si>
  <si>
    <t>Павловский район, с. Черемное, ул. Юбилейная, д. 2</t>
  </si>
  <si>
    <t>Павловский район, с. Черемное, пер. Станционный, д. 2</t>
  </si>
  <si>
    <t>Павловский район, с. Черемное, ул. Юбилейная, д. 3</t>
  </si>
  <si>
    <t>Павловский район, с. Черемное, ул. Первомайская, д. 44</t>
  </si>
  <si>
    <t>Павловский район, с. Черемное, ул. Привокзальная, д. 52</t>
  </si>
  <si>
    <t>Павловский район, с. Черемное, ул. Юбилейная, д. 5</t>
  </si>
  <si>
    <t>Павловский район, с. Черемное, ул. Юбилейная, д. 6</t>
  </si>
  <si>
    <t>Павловский район, с. Черемное, ул. Юбилейная, д. 7</t>
  </si>
  <si>
    <t>Павловский район, с. Стуково, ул. Молодежная, д. 25</t>
  </si>
  <si>
    <t>Павловский район, п. Прутской, мкр. Северный, д. 4</t>
  </si>
  <si>
    <t>Павловский район, п. Прутской, мкр. Северный, д. 5</t>
  </si>
  <si>
    <t>Итого по Быстроистокскому району 2017 год</t>
  </si>
  <si>
    <t>Итого по Быстроистокскому району 2018 год</t>
  </si>
  <si>
    <t>Итого по Быстроистокскому району 2019 год</t>
  </si>
  <si>
    <t>Быстроистокский район, с. Быстрый Исток, 
ул. Некрасова, д. 11</t>
  </si>
  <si>
    <t>Быстроистокский район, с. Быстрый Исток, 
ул. Советская, д. 17</t>
  </si>
  <si>
    <t>Бийский район, п. Чуйский, ул. Центральная, д. 2</t>
  </si>
  <si>
    <t>Бийский район, п. Чуйский, ул. Центральная, д. 4</t>
  </si>
  <si>
    <t>Бийский район, с. Лесное, ул. Советская, д. 23</t>
  </si>
  <si>
    <t>Бийский район, с. Малоугренево, ул. Октябрьская, д. 14</t>
  </si>
  <si>
    <t>Бийский район, п. Чуйский, ул. Центральная, д. 9</t>
  </si>
  <si>
    <t>Бийский район, с. Светлоозерское, пер. Первомайский,  д. 4</t>
  </si>
  <si>
    <t>Бийский район, с. Первомайское, пер. Мирный, д. 7</t>
  </si>
  <si>
    <t>Бийский район, с. Первомайское, ул. Целинная, д. 13</t>
  </si>
  <si>
    <t>Бийский район, с. Енисейское, ул. Лесная, д. 14</t>
  </si>
  <si>
    <t>Итого по Краснощековскому району 2019 год</t>
  </si>
  <si>
    <t>Итого по Первомайскому району 2017 год</t>
  </si>
  <si>
    <t>Итого по Первомайскому району 2019 год</t>
  </si>
  <si>
    <t>Итого по Павловскому району 2017 год</t>
  </si>
  <si>
    <t>Итого по Павловскому району 2018 год</t>
  </si>
  <si>
    <t>Итого по Павловскому району 2019 год</t>
  </si>
  <si>
    <t>Павловский район, п. Прутской, мкр. Северный, д. 6</t>
  </si>
  <si>
    <t>Павловский район, п. Прутской, мкр. Северный, д. 3</t>
  </si>
  <si>
    <t>Павловский район, с. Черемное, ул. Юбилейная, д. 12</t>
  </si>
  <si>
    <t>Бийский район, с. Малоенисейское, ул. Строителей, д. 2</t>
  </si>
  <si>
    <t>Тальменский район, с. Ларичиха, ул. Вокзальная, д. 3</t>
  </si>
  <si>
    <t>Зональный район, с. Соколово, ул. Целинная, д. 19</t>
  </si>
  <si>
    <t>Итого по Залесовскому району 2018 год</t>
  </si>
  <si>
    <t>Итого по Залесовскому району 2017 год</t>
  </si>
  <si>
    <t>Итого по Залесовскому району 2019 год</t>
  </si>
  <si>
    <t>Итого по Тогульскому району 2018 год</t>
  </si>
  <si>
    <t>Панкрушихинский район, с. Романово, 
ул. Комсомольская, д. 3</t>
  </si>
  <si>
    <t>Итого по Третьяковскому району 2019 год</t>
  </si>
  <si>
    <t>Итого по Третьяковскому району 2018 год</t>
  </si>
  <si>
    <t>Итого по Третьяковскому району 2017 год</t>
  </si>
  <si>
    <t>Третьяковский район, с. Староалейское, ул. Шумакова, д. 11</t>
  </si>
  <si>
    <t>Третьяковский район, ст. Третьяково, ул. Центральная, д. 6</t>
  </si>
  <si>
    <r>
      <t>Павловский район, с. Павловск, пер</t>
    </r>
    <r>
      <rPr>
        <sz val="14"/>
        <color indexed="10"/>
        <rFont val="Times New Roman"/>
        <family val="1"/>
        <charset val="204"/>
      </rPr>
      <t>.</t>
    </r>
    <r>
      <rPr>
        <sz val="14"/>
        <color indexed="8"/>
        <rFont val="Times New Roman"/>
        <family val="1"/>
        <charset val="204"/>
      </rPr>
      <t xml:space="preserve"> Ломоносова, д. 4</t>
    </r>
  </si>
  <si>
    <t>Каменский район, г. Камень-на-Оби, ул. Красноармейская, д. 4</t>
  </si>
  <si>
    <t>Каменский район, г. Камень-на-Оби, ул. Терешковой, д. 25</t>
  </si>
  <si>
    <t>Каменский район, г. Камень-на-Оби, ул. Терешковой, д. 54</t>
  </si>
  <si>
    <t>Каменский район, г. Камень-на-Оби, ул. Гагарина, д. 113а</t>
  </si>
  <si>
    <t>Каменский район, г. Камень-на-Оби, ул. К.Маркса, д. 115</t>
  </si>
  <si>
    <t>Каменский район, г. Камень-на-Оби, ул. Красноармейская, д. 6</t>
  </si>
  <si>
    <t>Каменский район, г. Камень-на-Оби, ул. Республики, д. 137</t>
  </si>
  <si>
    <t>Итого Шелаболихинскому району 2017 год</t>
  </si>
  <si>
    <t>Итого Шелаболихинскому району 2018 год</t>
  </si>
  <si>
    <t>Итого Шелаболихинскому району 2019 год</t>
  </si>
  <si>
    <t>Первомайский район, с. Первомайское, пер. Дорожный, д. 13</t>
  </si>
  <si>
    <t>Итого по Баевскому району 2019 год</t>
  </si>
  <si>
    <t>Баевский район, с. Баево, ул. 50 Лет Октября, д. 8</t>
  </si>
  <si>
    <t>Третьяковский район, с. Староалейское, ул. Шоссейная, д. 66</t>
  </si>
  <si>
    <t>Алейский район, п. Алейский, ул. Мира, д. 9</t>
  </si>
  <si>
    <t>г. Бийск, ул. имени Героя Советского Союза Трофимова, 
д. 113</t>
  </si>
  <si>
    <t>г. Бийск, ул. имени Героя Советского Союза Трофимова, 
д. 113/1</t>
  </si>
  <si>
    <t>Шипуновский район, с. Тугозвоново, ул. Ленинская, д. 36</t>
  </si>
  <si>
    <t>Шелаболихинский район, с. Крутишка, ул. Совхозная, д. 18</t>
  </si>
  <si>
    <t>Шелаболихинский район, с. Крутишка, ул. Совхозная, д. 16</t>
  </si>
  <si>
    <t>Шелаболихинский район, с. Крутишка, ул. Совхозная, д. 14</t>
  </si>
  <si>
    <t>Шелаболихинский район, с. Шелаболиха, ул. Пшеничная, д. 2</t>
  </si>
  <si>
    <t>Шелаболихинский район, с. Крутишка, ул. Совхозная, д. 12</t>
  </si>
  <si>
    <t>Чарышский район, с. Красный Партизан, ул. Парковая, д. 9</t>
  </si>
  <si>
    <t>Шипуновский район, с. Горьковское, ул. Октябрьская, д. 23</t>
  </si>
  <si>
    <t>Третьяковский район, с. Староалейское, ул. Водстроя, д. 8</t>
  </si>
  <si>
    <t>Третьяковский район, ст. Третьяково, ул. Привокзальная, д. 7</t>
  </si>
  <si>
    <t>Тюменцевский район, с. Тюменцево, ул. Столбовая, д. 21</t>
  </si>
  <si>
    <t>Тальменский район, р.п. Тальменка, ул. Анисимовская, д. 15</t>
  </si>
  <si>
    <t>Тальменский район, р.п. Тальменка, ул. Анисимовская, д. 13</t>
  </si>
  <si>
    <t>Смоленский район, с. Смоленское, ул. Красноярская, д. 82</t>
  </si>
  <si>
    <t>Смоленский район, с. Смоленское, ул. Красноярская, д. 78</t>
  </si>
  <si>
    <t xml:space="preserve">Ребрихинский район, ст. Ребриха, ул. Школьная, д. 39 </t>
  </si>
  <si>
    <t>Ребрихинский район, ст. Ребриха, ул. Школьная, д. 35</t>
  </si>
  <si>
    <t>Ребрихинский район, ст. Ребриха, ул. Школьная, д. 33</t>
  </si>
  <si>
    <t>Ребрихинский район, ст. Ребриха, ул. Школьная, д. 24</t>
  </si>
  <si>
    <t>Ребрихинский район, ст. Ребриха, ул. Школьная, д. 16</t>
  </si>
  <si>
    <t>Ребрихинский район, с. Ребриха, ул. 2-я Целинная, д. 40</t>
  </si>
  <si>
    <t>Ребрихинский район, с. Ребриха, ул. 1-я Набережная, д. 3</t>
  </si>
  <si>
    <t>Ребрихинский район, с. Подстепное ул. 50 лет ВЛКСМ, д. 4</t>
  </si>
  <si>
    <t>Ребрихинский район, с. Ребриха, ул. 1-я Целинная, д. 12</t>
  </si>
  <si>
    <t>Ребрихинский район, с. Ребриха, ул. 1-я Целинная, д. 8</t>
  </si>
  <si>
    <t>Ребрихинский район, с. Подстепное ул. 50 лет ВЛКСМ, д. 6</t>
  </si>
  <si>
    <t>Поспелихинский район, с. Поспелиха, ул. Ленинская, д. 174</t>
  </si>
  <si>
    <t>Поспелихинский район, с. Поспелиха, ул. Леонова, д. 195</t>
  </si>
  <si>
    <t>Поспелихинский район, с. Поспелиха, ул. Леонова, д. 178</t>
  </si>
  <si>
    <t>Первомайский район, c. Баюновские Ключи, ул. Центральная, д. 26</t>
  </si>
  <si>
    <t>Первомайский район, c. Баюновские Ключи, ул. Центральная, д. 24</t>
  </si>
  <si>
    <t>Первомайский район, c. Баюновские Ключи, ул. Центральная, д. 22</t>
  </si>
  <si>
    <t>Первомайский район, c. Баюновские Ключи, ул. Центральная, д. 20</t>
  </si>
  <si>
    <t>Первомайский район, c. Баюновские Ключи, ул. Весенняя, 
д. 1А</t>
  </si>
  <si>
    <t>Первомайский район, п. Сибирский, ул. Молодежная, д. 1А</t>
  </si>
  <si>
    <t>Панкрушихинский район, с. Зятьково, ул. Новостройка, д. 16</t>
  </si>
  <si>
    <t>Панкрушихинский район, с. Зятьково, ул. Новостройка, д. 18</t>
  </si>
  <si>
    <t>Павловский район, п. Новые Зори, ул. Комсомольская, д. 11</t>
  </si>
  <si>
    <t>Павловский район, п. Новые Зори, ул. Комсомольская, д. 10</t>
  </si>
  <si>
    <t>Павловский район, п. Новые Зори, ул. Комсомольская, д. 9</t>
  </si>
  <si>
    <t>Павловский район, п. Новые Зори, ул. Комсомольская, д. 8</t>
  </si>
  <si>
    <t>Павловский район, п. Новые Зори, ул. Комсомольская,  д. 6</t>
  </si>
  <si>
    <t>Павловский район, п. Новые Зори, ул. Комсомольская, д. 5</t>
  </si>
  <si>
    <t>Павловский район, п. Новые Зори, ул. Комсомольская, д. 4</t>
  </si>
  <si>
    <t>Павловский район, п. Новые Зори, ул. Комсомольская, д. 3</t>
  </si>
  <si>
    <t>Павловский район, п. Комсомольский, ул. Московская, д. 14</t>
  </si>
  <si>
    <t>Михайловский район, с. Михайловское, ул. Гагарина, д. 54</t>
  </si>
  <si>
    <t>Михайловский район, с. Михайловское, ул. Садовая, д. 46</t>
  </si>
  <si>
    <t>Михайловский район, с. Михайловское, ул. К. Маркса, д. 20</t>
  </si>
  <si>
    <t>Михайловский район, с. Михайловское, ул. К. Маркса, д. 11</t>
  </si>
  <si>
    <t>Мамонтовский район, с. Мамонтово, ул. Пушкинская, д. 8</t>
  </si>
  <si>
    <t>Мамонтовский район, с. Мамонтово, ул. Партизанская, д. 194</t>
  </si>
  <si>
    <t>Мамонтовский район, с. Мамонтово, ул. Пушкинская, д. 10</t>
  </si>
  <si>
    <t>Мамонтовский район, с. Мамонтово, ул. Партизанская, д. 231</t>
  </si>
  <si>
    <t>Мамонтовский район, с. Мамонтово, ул. Пушкинская, д. 21</t>
  </si>
  <si>
    <t>Мамонтовский район, с. Мамонтово, ул. Партизанская, д. 192</t>
  </si>
  <si>
    <t>Мамонтовский район, с. Мамонтово, ул. Партизанская, д. 190</t>
  </si>
  <si>
    <t>Михайловский район, с. Михайловское, ул. Молодежная, д. 32</t>
  </si>
  <si>
    <t>Михайловский район, с. Михайловское, ул. Центральная, д. 3</t>
  </si>
  <si>
    <t>Михайловский район, с. Михайловское, ул. Центральная, д. 6</t>
  </si>
  <si>
    <t>Михайловский район, с. Михайловское, ул. Центральная, д. 7</t>
  </si>
  <si>
    <t>Мамонтовский район, с. Мамонтово, ул. Партизанская, д. 172</t>
  </si>
  <si>
    <t>Мамонтовский район, с. Мамонтово, ул. Горьковская, д. 50</t>
  </si>
  <si>
    <t xml:space="preserve">Мамонтовский район, с. Мамонтово, ул. Пушкинская, д. 19 </t>
  </si>
  <si>
    <t xml:space="preserve">Мамонтовский район, с. Мамонтово, ул. Кашировская, д. 24 </t>
  </si>
  <si>
    <t>Мамонтовский район, с. Мамонтово, ул. Партизанская, д. 170</t>
  </si>
  <si>
    <t xml:space="preserve">Мамонтовский район, с. Мамонтово, ул. Партизанская, д. 168 </t>
  </si>
  <si>
    <t>Мамонтовский район, с. Мамонтово, ул. Кашировская, д. 1</t>
  </si>
  <si>
    <t xml:space="preserve">Мамонтовский район, с. Мамонтово, ул. Партизанская, д. 225 </t>
  </si>
  <si>
    <t>Мамонтовский район, с. Мамонтово, ул. Советская, д. 140</t>
  </si>
  <si>
    <t xml:space="preserve">Мамонтовский район, с. Мамонтово, ул. Пушкинская, д. 17 </t>
  </si>
  <si>
    <t xml:space="preserve">Мамонтовский район, с. Мамонтово, ул. Партизанская, д. 316 </t>
  </si>
  <si>
    <t xml:space="preserve">Мамонтовский район, с. Мамонтово, ул. Советская, д. 136 </t>
  </si>
  <si>
    <t>Мамонтовский район, с. Мамонтово, ул. Советская, д. 132</t>
  </si>
  <si>
    <t>Локтевский район, п. Кировский, ул. Комсомольская, д. 12</t>
  </si>
  <si>
    <t>Локтевский район, п. Кировский, ул. Комсомольская, д. 10</t>
  </si>
  <si>
    <t>Курьинский район, с. Усть-Таловка, ул. Центральная, д. 49</t>
  </si>
  <si>
    <t>Курьинский район, с. Усть-Таловка, ул. Центральная, д. 51</t>
  </si>
  <si>
    <t>Курьинский район, с. Усть-Таловка, ул. Центральная, д. 53</t>
  </si>
  <si>
    <t>Кулундинский район, с. Кулунда, ул. Механизаторская, д. 14</t>
  </si>
  <si>
    <t>Кулундинский район, с. Кулунда, ул. Механизаторская, д. 12</t>
  </si>
  <si>
    <t>Кулундинский район, с. Кулунда, ул. Комсомольская, д. 14</t>
  </si>
  <si>
    <t>Кулундинский район, с. Кулунда, пер. Элеваторный, д. 1б</t>
  </si>
  <si>
    <t>Кулундинский район, с. Кулунда, пер. Строительный, д. 2</t>
  </si>
  <si>
    <t>Кулундинский район, с. Кулунда, пер. Коммунальный, д. 1</t>
  </si>
  <si>
    <t xml:space="preserve">Краснощековский район, с. Краснощёково, ул. Совхозная, д. 6 </t>
  </si>
  <si>
    <t>Красногорский район, с. Усть-Кажа, ул. Центральная, д. 51</t>
  </si>
  <si>
    <t>Красногорский район, с. Усть-Кажа, ул. Центральная, д. 44</t>
  </si>
  <si>
    <t>Красногорский район, с. Красногорское, ул. Юбилейная, д. 36</t>
  </si>
  <si>
    <t>Красногорский район, с. Красногорское, ул. Юбилейная, д. 38</t>
  </si>
  <si>
    <t>Красногорский район, с. Усть-Иша, ул. Октябрьская, д. 38</t>
  </si>
  <si>
    <t>Красногорский район, п. Мост-Иша, ул. Автомобилистов, д. 8</t>
  </si>
  <si>
    <t>Красногорский район, с. Усть-Кажа, ул. Центральная, д. 31</t>
  </si>
  <si>
    <t>Каменский район, г. Камень-на-Оби, ст. Плотинная, 
ул. Николаева, д. 39</t>
  </si>
  <si>
    <t>Каменский район, г. Камень-на-Оби, ст. Плотинная, 
ул. Николаева, д. 35</t>
  </si>
  <si>
    <t>Каменский район, г. Камень-на-Оби, ст. Плотинная, 
ул. Николаева, д. 33</t>
  </si>
  <si>
    <t>Каменский район, г. Камень-на-Оби, 
ул. Ново-Ярковский тракт, д. 12</t>
  </si>
  <si>
    <t>Каменский район, г. Камень-на-Оби, ул. Терешковой, д. 27</t>
  </si>
  <si>
    <t>Змеиногорский район, п. Октябрьский, ул. Школьная, д. 5</t>
  </si>
  <si>
    <t>Змеиногорский район, п. Октябрьский, ул. Школьная, д. 3</t>
  </si>
  <si>
    <t>Змеиногорский район, п. Октябрьский, ул. Школьная, д. 2</t>
  </si>
  <si>
    <t>Змеиногорский район, с. Саввушка, ул. Центральная, д. 60</t>
  </si>
  <si>
    <t>Змеиногорский район, с. Саввушка, ул. Центральная, д. 53</t>
  </si>
  <si>
    <t>Змеиногорский район, с. Саввушка, ул. Центральная, д. 65</t>
  </si>
  <si>
    <t>Змеиногорский район, г. Змеиногорск, ул. Крупской, д. 39</t>
  </si>
  <si>
    <t>Змеиногорский район, г. Змеиногорск, ул. Пугачева, д. 22</t>
  </si>
  <si>
    <t>Змеиногорский район, г. Змеиногорск, ул. Крупской, д. 25</t>
  </si>
  <si>
    <t>Змеиногорский район, г. Змеиногорск, ул. Крупской, д. 23</t>
  </si>
  <si>
    <t>Змеиногорский район, г. Змеиногорск, ул. Горняков, д. 42</t>
  </si>
  <si>
    <t>Змеиногорский район, г. Змеиногорск, ул. Пугачева, д. 26</t>
  </si>
  <si>
    <t>Залесовский район, с. Залесово, ул. Комсомольская, д.  55</t>
  </si>
  <si>
    <t>Егорьевский район, п. Перешеечный, ул. Курортная, д. 28</t>
  </si>
  <si>
    <t>Егорьевский район, п. Перешеечный, ул. Курортная, д. 10</t>
  </si>
  <si>
    <t>Егорьевский район, с. Новоегорьевское, ул. Молодежная, д. 50</t>
  </si>
  <si>
    <t>Егорьевский район, с. Новоегорьевское, ул. Комарова, д. 1</t>
  </si>
  <si>
    <t>Егорьевский район, с. Новоегорьевское, ул. Больничная, д. 10</t>
  </si>
  <si>
    <t>Егорьевский район, с. Новоегорьевское, ул. Больничная, д. 8</t>
  </si>
  <si>
    <t>Егорьевский район, с. Новоегорьевское, ул. Больничная, д. 6</t>
  </si>
  <si>
    <t>Быстроистокский район, с. Приобское, ул. Приобская, д. 8</t>
  </si>
  <si>
    <t>Быстроистокский район, с. Приобское, ул. Приобская, д. 7</t>
  </si>
  <si>
    <t>Быстроистокский район, с. Приобское, ул. Приобская, д. 6</t>
  </si>
  <si>
    <t>Благовещенский район, р.п. Степное Озеро, ул. Микитона, д. 3</t>
  </si>
  <si>
    <t>Бийский район, с. Светлоозерское, пер. Первомайский, д. 7</t>
  </si>
  <si>
    <t>Бийский район, с. Светлоозерское, ул. Центральная, д. 18</t>
  </si>
  <si>
    <t>Бийский район, с. Первомайское, ул. Пролетарская, д. 26а</t>
  </si>
  <si>
    <t>Бийский район, с. Светлоозерское, пер. Первомайский, д. 6</t>
  </si>
  <si>
    <t>Бийский район, с. Светлоозерское, пер. Первомайский, д. 3</t>
  </si>
  <si>
    <t>г. Бийск, ул. имени Героя Советского Союза Трофимова, 
д. 16/1</t>
  </si>
  <si>
    <t>г. Бийск, ул. имени Героя Советского Союза Красильникова, 
д. 219</t>
  </si>
  <si>
    <t>г. Бийск, ул. имени Героя Советского Союза Красильникова, 
д. 217</t>
  </si>
  <si>
    <t>г. Бийск, ул. имени Героя Советского Союза Васильева, д. 75</t>
  </si>
  <si>
    <t>г. Бийск, ул. имени Героя Советского Союза Васильева, д. 30</t>
  </si>
  <si>
    <t>Шелаболихинский район, с. Крутишка, ул. Совхозная, д. 10</t>
  </si>
  <si>
    <t>Родинский район, с. Степное, мкр. Черемушки, д. 2</t>
  </si>
  <si>
    <t>Родинский район, с. Родино, ул. Шевченко, д. 51</t>
  </si>
  <si>
    <t>Краснощековский район, с. Краснощёково, ул. Калинина, д. 50</t>
  </si>
  <si>
    <t>Красногорский район, с. Усть-Кажа, ул. Центральная, д. 53</t>
  </si>
  <si>
    <t>Поспелихинский район, с. Поспелиха, ул. Тельмана, д. 4Б</t>
  </si>
  <si>
    <t xml:space="preserve">Благовещенский район, р.п. Степное Озеро, ул. Р.Зорге, д. 12 </t>
  </si>
  <si>
    <t xml:space="preserve">Благовещенский район, р.п. Благовещекна, 
пер. Чапаевский, д. 80 </t>
  </si>
  <si>
    <t>Благовещенский район, р.п Благовещенка, ул. Кольцевая, д. 4</t>
  </si>
  <si>
    <t xml:space="preserve">Благовещенский район, р.п. Благовещенка,
ул. Социалистическая, д. 7 </t>
  </si>
  <si>
    <t>Бурлинский район, с. Бурла, ул. Почтовая, д. 19А</t>
  </si>
  <si>
    <t>Итого по Бурлинскому району 2017 год</t>
  </si>
  <si>
    <t>Итого по Бурлинскому району 2018 год</t>
  </si>
  <si>
    <t>Итого по Бурлинскому району 2019 год</t>
  </si>
  <si>
    <t>Итого по Кулундинскому району 2019 год</t>
  </si>
  <si>
    <t>Каменский район, г. Камень-на-Оби, 
пер. Осипенко, д. 2а</t>
  </si>
  <si>
    <t>Каменский район, г. Камень-на-Оби, 
ул. К.Маркса, д. 112а</t>
  </si>
  <si>
    <t>Каменский район, г. Камень-на-Оби, 
ул. Красноармейская, д. 67</t>
  </si>
  <si>
    <t>Каменский район, г. Камень-на-Оби, 
ул. Стройотрядовская, д. 7</t>
  </si>
  <si>
    <t>Итого по Заринскому району за 2019 год</t>
  </si>
  <si>
    <t>Итого по Ребрихинскому району 2019 год</t>
  </si>
  <si>
    <t>Шелаболихинский район, с. Шелаболиха, 
ул. Строительная, д. 1</t>
  </si>
  <si>
    <t>Итого по Солонешенскому району 2019 год</t>
  </si>
  <si>
    <t>Солонешенский район, с. Солонешное, 
ул. Береговая, д. 5А</t>
  </si>
  <si>
    <t>Итого по ЗАТО Сибирский</t>
  </si>
  <si>
    <t>Итого по ЗАТО Сибирский 2017 год</t>
  </si>
  <si>
    <t>Итого по ЗАТО Сибирский 2018 год</t>
  </si>
  <si>
    <t>Итого по ЗАТО Сибирский 2019 год</t>
  </si>
  <si>
    <t>г. Рубцовск, ул. Алтайская, 39</t>
  </si>
  <si>
    <t>г. Рубцовск, ул. Калинина, 18</t>
  </si>
  <si>
    <t>Итого по г. Рубцовску 2017 год</t>
  </si>
  <si>
    <t>г. Барнаул, просп. Коммунаров, д. 122б</t>
  </si>
  <si>
    <t>г. Барнаул, просп. Красноармейский, д. 104</t>
  </si>
  <si>
    <t>г. Барнаул, просп. Красноармейский, д. 67</t>
  </si>
  <si>
    <t>г. Барнаул, просп. Ленина, д. 171</t>
  </si>
  <si>
    <t>г. Барнаул, просп. Ленина, д. 173</t>
  </si>
  <si>
    <t>г. Барнаул, просп. Ленина, д. 45б</t>
  </si>
  <si>
    <t>г. Барнаул, просп. Ленина, д. 189</t>
  </si>
  <si>
    <t>г. Барнаул, просп. Ленина, д. 43</t>
  </si>
  <si>
    <t>г. Барнаул, просп. Ленина, д. 82</t>
  </si>
  <si>
    <t>г. Барнаул, р.п. Южный, просп. Дзержинского, д. 21</t>
  </si>
  <si>
    <t>г. Барнаул, просп. Красноармейский, д. 106</t>
  </si>
  <si>
    <t>г. Барнаул, просп. Красноармейский, д. 69</t>
  </si>
  <si>
    <t>г. Барнаул, просп. Красноармейский, д. 96а</t>
  </si>
  <si>
    <t>г. Барнаул, просп. Ленина, д. 107</t>
  </si>
  <si>
    <t>г. Барнаул, просп. Ленина, д. 112</t>
  </si>
  <si>
    <t>г. Барнаул, просп. Ленина, д. 139</t>
  </si>
  <si>
    <t>г. Барнаул, просп. Социалистический, д. 105</t>
  </si>
  <si>
    <t>г. Барнаул, просп. Социалистический, д. 118</t>
  </si>
  <si>
    <t>г. Барнаул, просп. Социалистический, д. 130</t>
  </si>
  <si>
    <t>г. Заринск, просп. Строителей, д. 10</t>
  </si>
  <si>
    <t>г. Заринск, просп. Строителей, д. 24</t>
  </si>
  <si>
    <t>г. Заринск, просп. Строителей, д. 26</t>
  </si>
  <si>
    <t>г. Заринск, просп. Строителей, д. 13/1</t>
  </si>
  <si>
    <t>г. Заринск, просп. Строителей, д. 15</t>
  </si>
  <si>
    <t>г. Заринск, просп. Строителей, д. 33</t>
  </si>
  <si>
    <t>г. Заринск, просп. Строителей, д. 35</t>
  </si>
  <si>
    <t>г. Заринск, просп. Строителей, д. 35/1</t>
  </si>
  <si>
    <t>г. Заринск, просп. Строителей, д. 14/2</t>
  </si>
  <si>
    <t>г. Заринск, просп. Строителей, д. 21</t>
  </si>
  <si>
    <t>г. Заринск, просп. Строителей, д. 31/1</t>
  </si>
  <si>
    <t>г. Рубцовск, просп. Ленина, д. 21</t>
  </si>
  <si>
    <t>г. Рубцовск, просп. Ленина, д. 54</t>
  </si>
  <si>
    <t>г. Рубцовск, просп. Ленина, д. 178</t>
  </si>
  <si>
    <t>г. Рубцовск, просп. Ленина, д. 179</t>
  </si>
  <si>
    <t>г. Рубцовск, просп. Ленина, д. 182</t>
  </si>
  <si>
    <t>г. Рубцовск, просп. Ленина, д. 183</t>
  </si>
  <si>
    <t>г. Рубцовск, просп. Ленина, д. 189</t>
  </si>
  <si>
    <t>г. Рубцовск, просп. Ленина, д. 191</t>
  </si>
  <si>
    <t>г. Рубцовск, просп. Ленина, д. 192</t>
  </si>
  <si>
    <t>г. Рубцовск, просп. Ленина, д. 193</t>
  </si>
  <si>
    <t>г. Рубцовск, просп. Ленина, д. 194</t>
  </si>
  <si>
    <t>г. Рубцовск, просп. Ленина, д. 195</t>
  </si>
  <si>
    <t>г. Рубцовск, просп. Ленина, д. 26</t>
  </si>
  <si>
    <t>г. Рубцовск, просп. Ленина, д. 23</t>
  </si>
  <si>
    <t>г. Рубцовск, просп. Ленина, д. 40</t>
  </si>
  <si>
    <t>г. Рубцовск, просп. Ленина, д. 46</t>
  </si>
  <si>
    <t>г. Рубцовск, просп. Ленина, д. 53</t>
  </si>
  <si>
    <t>г. Рубцовск, просп. Рубцовский, д. 17</t>
  </si>
  <si>
    <t>г. Рубцовск, просп. Рубцовский, д. 30</t>
  </si>
  <si>
    <t>г. Рубцовск, просп. Рубцовский, д. 33</t>
  </si>
  <si>
    <t>г. Рубцовск, просп. Рубцовский, д. 38</t>
  </si>
  <si>
    <t>г. Рубцовск, просп. Рубцовский, д. 51</t>
  </si>
  <si>
    <t>г. Рубцовск, просп. Рубцовский, д. 53</t>
  </si>
  <si>
    <t>г. Рубцовск, просп. Рубцовский, д. 7</t>
  </si>
  <si>
    <t>г. Рубцовск, просп. Ленина, д. 127</t>
  </si>
  <si>
    <t>г. Рубцовск, просп. Ленина, д. 139</t>
  </si>
  <si>
    <t>г. Рубцовск, просп. Ленина, д. 16</t>
  </si>
  <si>
    <t>г. Рубцовск, просп. Ленина, д. 19</t>
  </si>
  <si>
    <t>г. Рубцовск, просп. Ленина, д. 22</t>
  </si>
  <si>
    <t>г. Рубцовск, просп. Ленина, д. 24</t>
  </si>
  <si>
    <t>г. Рубцовск, просп. Ленина, д. 35</t>
  </si>
  <si>
    <t>г. Рубцовск, просп. Ленина, д. 38</t>
  </si>
  <si>
    <t>г. Рубцовск, просп. Ленина, д. 50</t>
  </si>
  <si>
    <t>г. Рубцовск, просп. Ленина, д. 52</t>
  </si>
  <si>
    <t>г. Рубцовск, просп. Ленина, д. 57</t>
  </si>
  <si>
    <t>г. Рубцовск, просп. Ленина, д. 59</t>
  </si>
  <si>
    <t>г. Рубцовск, просп. Рубцовский, д. 31</t>
  </si>
  <si>
    <t>г. Рубцовск, просп. Ленина, д. 20</t>
  </si>
  <si>
    <t>г. Рубцовск, просп. Ленина, д. 31</t>
  </si>
  <si>
    <t>г. Рубцовск, просп. Ленина, д. 32</t>
  </si>
  <si>
    <t>г. Рубцовск, просп. Ленина, д. 176</t>
  </si>
  <si>
    <t>г. Рубцовск, просп. Рубцовский, д. 11</t>
  </si>
  <si>
    <t>г. Рубцовск, просп. Рубцовский, д. 19</t>
  </si>
  <si>
    <t>г. Рубцовск, просп. Рубцовский, д. 35</t>
  </si>
  <si>
    <t>Ребрихинский район, с. Ребриха, просп. Победы, д. 29</t>
  </si>
  <si>
    <t>Шипуновский район, с. Шипуново, 
просп. Комсомольский, д. 68</t>
  </si>
  <si>
    <t>Шипуновский район, с. Шипуново, 
просп. Комсомольский, д. 109</t>
  </si>
  <si>
    <t>Михайловский район, с. Михайловское, 
ул. Карла Маркса, д. 24</t>
  </si>
  <si>
    <t>Итого по городу Рубцовску 2019 год</t>
  </si>
  <si>
    <t>Благовещенский район, с. Леньки, ул. Центральная, д. 2</t>
  </si>
  <si>
    <t xml:space="preserve">Благовещенский район, р.п. Благовещенка, 
пер. Чапаевский, д. 80 </t>
  </si>
  <si>
    <t>Итого по Ельцовскому району за 2019 год</t>
  </si>
  <si>
    <t>Итого по г. Белокуриха 2019 год</t>
  </si>
  <si>
    <t>Виды, установленные ч.1 ст.166 Жилищного Кодекса РФ</t>
  </si>
  <si>
    <t>Ремонт внутридомовых инженерных систем</t>
  </si>
  <si>
    <t>Ремонт или замена лифтового оборудования</t>
  </si>
  <si>
    <t>Ремонт крыши</t>
  </si>
  <si>
    <t>Ремонт подвальных помещений</t>
  </si>
  <si>
    <t>Ремонт фасада</t>
  </si>
  <si>
    <t>Ремонт фундамента</t>
  </si>
  <si>
    <t>Утепление фасадов</t>
  </si>
  <si>
    <t>Переустройство невентилируемой крыши на вентилируемую крышу, устройство выходов на кровлю</t>
  </si>
  <si>
    <t>Виды, установленные нормативным правовым актом Алтайского края</t>
  </si>
  <si>
    <t>ПРИЛОЖЕНИЕ 2</t>
  </si>
  <si>
    <t>Реестр многоквартирных домов по видам капитального ремонта</t>
  </si>
  <si>
    <t>Змеиногорский район, г. Змеиногорск, ул. Свердлова, д. 3</t>
  </si>
  <si>
    <t>Табунский район, с. Сереброполь, ул. Кирова, д. 22</t>
  </si>
  <si>
    <t>Бурлинский район, с. Бурла, ул. Восточная, д. 11</t>
  </si>
  <si>
    <t>ЗАТО Сибирский, ул. Кедровая, д. 6</t>
  </si>
  <si>
    <t>ЗАТО Сибирский, ул. Кедровая, д. 10</t>
  </si>
  <si>
    <t>ЗАТО Сибирский, ул. Кедровая, д. 12 а</t>
  </si>
  <si>
    <t xml:space="preserve">ЗАТО Сибирский, ул. Кедровая, д. 12 </t>
  </si>
  <si>
    <t>ЗАТО Сибирский, ул. Кедровая, д. 15</t>
  </si>
  <si>
    <t>ЗАТО Сибирский, ул. Кедровая, д. 9</t>
  </si>
  <si>
    <t>ЗАТО Сибирский, ул. Кедровая, д. 13</t>
  </si>
  <si>
    <t>Бийский район, с. Светлоозерское, пер. Первомайский, д. 1</t>
  </si>
  <si>
    <t>Бийский район, с. Светлоозерское, пер. Первомайский, д. 2</t>
  </si>
  <si>
    <t>Тальменский район, с. Забродино, мкр. Черемушки, д. 3</t>
  </si>
  <si>
    <t>Тальменский район, п. Среднесибирский, 
ул. Центральная, д. 22</t>
  </si>
  <si>
    <t>Тальменский район, п. Среднесибирский, 
ул. Центральная, д. 13</t>
  </si>
  <si>
    <t>Бийский район, с. Усятское, ул. Советская, д. 8</t>
  </si>
  <si>
    <t>Первомайский район, c. Берёзовка, ул. 40 лет Победы, д. 41</t>
  </si>
  <si>
    <t>Тальменский район, п. Среднесибирский, 
ул. Юбилейная, д. 4</t>
  </si>
  <si>
    <t>оставляю</t>
  </si>
  <si>
    <t>Михайловский район, р.п. Малиновое Озеро, 
пер. Заводской, д. 2</t>
  </si>
  <si>
    <t>Михайловский район, р.п. Малиновое Озеро, 
ул. Центральная, д. 27</t>
  </si>
  <si>
    <t>Михайловский район, р.п. Малиновое Озеро, 
ул. Центральная, д. 23</t>
  </si>
  <si>
    <t>Михайловский район, р.п. Малиновое Озеро, 
ул. Центральная, д. 25</t>
  </si>
  <si>
    <t>Михайловский район, р.п. Малиновое Озеро, 
ул. Центральная, д. 33</t>
  </si>
  <si>
    <t>Михайловский район, р. п. Малиновое Озеро, 
ул. Мамонтова, д. 41</t>
  </si>
  <si>
    <t>г. Заринск, пер. 3-й Железнодорожный, д. 10</t>
  </si>
  <si>
    <t>г. Новоалтайск, ул. 7 Микрорайон, д. 15</t>
  </si>
  <si>
    <t>г. Новоалтайск, ул. 8 Микрорайон, д. 5</t>
  </si>
  <si>
    <t>г. Новоалтайск, ул. 8 Микрорайон, д. 25</t>
  </si>
  <si>
    <t>г. Новоалтайск, ул. 8 Микрорайон, д. 32</t>
  </si>
  <si>
    <t>г. Новоалтайск, ул. 7 Микрорайон, д. 16</t>
  </si>
  <si>
    <t>г. Новоалтайск, ул. 7 Микрорайон, д. 17</t>
  </si>
  <si>
    <t>г. Новоалтайск, ул. 8 Микрорайон, д. 3а</t>
  </si>
  <si>
    <t>г. Новоалтайск, ул. 8 Микрорайон, д. 28</t>
  </si>
  <si>
    <t>г. Новоалтайск, ул. 7 Микрорайон, д. 5</t>
  </si>
  <si>
    <t>г. Новоалтайск, ул. 8 Микрорайон, д. 1/2</t>
  </si>
  <si>
    <t>г. Рубцовск, Новоегорьевский тракт, д. 10</t>
  </si>
  <si>
    <t>г. Рубцовск, Новоегорьевский тракт, д. 10А</t>
  </si>
  <si>
    <t>г. Рубцовск, Новоегорьевский тракт, д. 12</t>
  </si>
  <si>
    <t>г. Рубцовск, туп. Промывочный, д. 12</t>
  </si>
  <si>
    <t>Алтайский район, с. Алтайское, ул. Целинная, д. 18</t>
  </si>
  <si>
    <t>Алтайский район, с. Сараса, ул. Кузьмина, д. 52</t>
  </si>
  <si>
    <t>Алтайский район, с. Сараса, ул. Кузьмина, д. 59</t>
  </si>
  <si>
    <r>
      <t>Крутихинский район, с. Крутиха</t>
    </r>
    <r>
      <rPr>
        <sz val="14"/>
        <rFont val="Times New Roman"/>
        <family val="1"/>
        <charset val="204"/>
      </rPr>
      <t>, ул.</t>
    </r>
    <r>
      <rPr>
        <sz val="14"/>
        <color indexed="8"/>
        <rFont val="Times New Roman"/>
        <family val="1"/>
        <charset val="204"/>
      </rPr>
      <t xml:space="preserve"> Ленинградская, д. 20</t>
    </r>
  </si>
  <si>
    <t>Итого по Тальменскому району</t>
  </si>
  <si>
    <t>г. Барнаул, ул. 80 Гвардейской Дивизии, д. 4А/2</t>
  </si>
  <si>
    <t>к приказу Министерства строительства,</t>
  </si>
  <si>
    <t>хозяйства Алтайского края</t>
  </si>
  <si>
    <t xml:space="preserve">транспорта, жилищно - коммунального  </t>
  </si>
  <si>
    <r>
      <t xml:space="preserve">от   </t>
    </r>
    <r>
      <rPr>
        <u/>
        <sz val="26"/>
        <rFont val="Times New Roman"/>
        <family val="1"/>
        <charset val="204"/>
      </rPr>
      <t xml:space="preserve">  10 марта  </t>
    </r>
    <r>
      <rPr>
        <sz val="26"/>
        <rFont val="Times New Roman"/>
        <family val="1"/>
        <charset val="204"/>
      </rPr>
      <t xml:space="preserve"> 2017   № </t>
    </r>
    <r>
      <rPr>
        <u/>
        <sz val="26"/>
        <rFont val="Times New Roman"/>
        <family val="1"/>
        <charset val="204"/>
      </rPr>
      <t xml:space="preserve"> 146 </t>
    </r>
  </si>
</sst>
</file>

<file path=xl/styles.xml><?xml version="1.0" encoding="utf-8"?>
<styleSheet xmlns="http://schemas.openxmlformats.org/spreadsheetml/2006/main">
  <numFmts count="1">
    <numFmt numFmtId="43" formatCode="_-* #,##0.00_р_._-;\-* #,##0.00_р_._-;_-* &quot;-&quot;??_р_._-;_-@_-"/>
  </numFmts>
  <fonts count="40">
    <font>
      <sz val="10"/>
      <name val="Arial"/>
    </font>
    <font>
      <sz val="10"/>
      <name val="Arial"/>
      <family val="2"/>
      <charset val="204"/>
    </font>
    <font>
      <sz val="10"/>
      <name val="Arial"/>
      <family val="2"/>
      <charset val="204"/>
    </font>
    <font>
      <sz val="14"/>
      <color indexed="8"/>
      <name val="Times New Roman"/>
      <family val="1"/>
      <charset val="204"/>
    </font>
    <font>
      <sz val="14"/>
      <name val="Times New Roman"/>
      <family val="1"/>
      <charset val="204"/>
    </font>
    <font>
      <b/>
      <sz val="14"/>
      <color indexed="72"/>
      <name val="Times New Roman"/>
      <family val="1"/>
      <charset val="204"/>
    </font>
    <font>
      <sz val="14"/>
      <color indexed="72"/>
      <name val="Times New Roman"/>
      <family val="1"/>
      <charset val="204"/>
    </font>
    <font>
      <b/>
      <sz val="14"/>
      <name val="Times New Roman"/>
      <family val="1"/>
      <charset val="204"/>
    </font>
    <font>
      <b/>
      <sz val="14"/>
      <color indexed="8"/>
      <name val="Times New Roman"/>
      <family val="1"/>
      <charset val="204"/>
    </font>
    <font>
      <sz val="14"/>
      <color indexed="8"/>
      <name val="Calibri"/>
      <family val="2"/>
      <charset val="204"/>
    </font>
    <font>
      <sz val="8"/>
      <color indexed="8"/>
      <name val="Times New Roman"/>
      <family val="1"/>
      <charset val="204"/>
    </font>
    <font>
      <sz val="11"/>
      <name val="Times New Roman"/>
      <family val="1"/>
      <charset val="204"/>
    </font>
    <font>
      <sz val="12"/>
      <name val="Times New Roman"/>
      <family val="1"/>
      <charset val="204"/>
    </font>
    <font>
      <sz val="14"/>
      <color indexed="55"/>
      <name val="Times New Roman"/>
      <family val="1"/>
      <charset val="204"/>
    </font>
    <font>
      <b/>
      <sz val="14"/>
      <color indexed="8"/>
      <name val="Calibri"/>
      <family val="2"/>
      <charset val="204"/>
    </font>
    <font>
      <sz val="8"/>
      <color indexed="8"/>
      <name val="Calibri"/>
      <family val="2"/>
      <charset val="204"/>
    </font>
    <font>
      <b/>
      <sz val="11"/>
      <name val="Times New Roman"/>
      <family val="1"/>
      <charset val="204"/>
    </font>
    <font>
      <b/>
      <sz val="8"/>
      <color indexed="8"/>
      <name val="Times New Roman"/>
      <family val="1"/>
      <charset val="204"/>
    </font>
    <font>
      <b/>
      <sz val="8"/>
      <color indexed="8"/>
      <name val="Calibri"/>
      <family val="2"/>
      <charset val="204"/>
    </font>
    <font>
      <sz val="11"/>
      <color indexed="55"/>
      <name val="Times New Roman"/>
      <family val="1"/>
      <charset val="204"/>
    </font>
    <font>
      <sz val="10"/>
      <name val="Times New Roman"/>
      <family val="1"/>
      <charset val="204"/>
    </font>
    <font>
      <sz val="10"/>
      <color indexed="8"/>
      <name val="Calibri"/>
      <family val="2"/>
      <charset val="204"/>
    </font>
    <font>
      <sz val="10"/>
      <color indexed="8"/>
      <name val="Times New Roman"/>
      <family val="1"/>
      <charset val="204"/>
    </font>
    <font>
      <sz val="14"/>
      <color indexed="8"/>
      <name val="Times New Roman"/>
      <family val="1"/>
      <charset val="1"/>
    </font>
    <font>
      <b/>
      <sz val="10"/>
      <name val="Arial"/>
      <family val="2"/>
      <charset val="204"/>
    </font>
    <font>
      <b/>
      <sz val="14"/>
      <name val="Arial"/>
      <family val="2"/>
      <charset val="204"/>
    </font>
    <font>
      <sz val="14"/>
      <name val="Arial"/>
      <family val="2"/>
      <charset val="204"/>
    </font>
    <font>
      <sz val="14"/>
      <color theme="1"/>
      <name val="Times New Roman"/>
      <family val="1"/>
      <charset val="204"/>
    </font>
    <font>
      <sz val="14"/>
      <color rgb="FF000000"/>
      <name val="Times New Roman"/>
      <family val="1"/>
      <charset val="204"/>
    </font>
    <font>
      <b/>
      <sz val="14"/>
      <color theme="1"/>
      <name val="Times New Roman"/>
      <family val="1"/>
      <charset val="204"/>
    </font>
    <font>
      <sz val="14"/>
      <color rgb="FFFF0000"/>
      <name val="Times New Roman"/>
      <family val="1"/>
      <charset val="204"/>
    </font>
    <font>
      <sz val="14"/>
      <color theme="7" tint="-0.249977111117893"/>
      <name val="Times New Roman"/>
      <family val="1"/>
      <charset val="204"/>
    </font>
    <font>
      <b/>
      <sz val="14"/>
      <color rgb="FFFF0000"/>
      <name val="Times New Roman"/>
      <family val="1"/>
      <charset val="204"/>
    </font>
    <font>
      <b/>
      <sz val="14"/>
      <color rgb="FF000000"/>
      <name val="Times New Roman"/>
      <family val="1"/>
      <charset val="204"/>
    </font>
    <font>
      <sz val="14"/>
      <color indexed="10"/>
      <name val="Times New Roman"/>
      <family val="1"/>
      <charset val="204"/>
    </font>
    <font>
      <b/>
      <sz val="12"/>
      <color indexed="8"/>
      <name val="Times New Roman"/>
      <family val="1"/>
      <charset val="204"/>
    </font>
    <font>
      <sz val="12"/>
      <color indexed="8"/>
      <name val="Times New Roman"/>
      <family val="1"/>
      <charset val="204"/>
    </font>
    <font>
      <sz val="26"/>
      <name val="Times New Roman"/>
      <family val="1"/>
      <charset val="204"/>
    </font>
    <font>
      <b/>
      <sz val="26"/>
      <name val="Times New Roman"/>
      <family val="1"/>
      <charset val="204"/>
    </font>
    <font>
      <u/>
      <sz val="26"/>
      <name val="Times New Roman"/>
      <family val="1"/>
      <charset val="204"/>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top/>
      <bottom style="thin">
        <color indexed="64"/>
      </bottom>
      <diagonal/>
    </border>
    <border>
      <left style="thin">
        <color indexed="64"/>
      </left>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right/>
      <top style="thin">
        <color indexed="8"/>
      </top>
      <bottom/>
      <diagonal/>
    </border>
    <border>
      <left style="thin">
        <color indexed="64"/>
      </left>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64"/>
      </left>
      <right/>
      <top/>
      <bottom style="thin">
        <color indexed="8"/>
      </bottom>
      <diagonal/>
    </border>
  </borders>
  <cellStyleXfs count="4">
    <xf numFmtId="0" fontId="0" fillId="0" borderId="0" applyNumberFormat="0" applyFont="0" applyFill="0" applyBorder="0" applyAlignment="0" applyProtection="0"/>
    <xf numFmtId="0" fontId="2" fillId="0" borderId="0"/>
    <xf numFmtId="0" fontId="12" fillId="0" borderId="0" applyNumberFormat="0" applyBorder="0" applyProtection="0">
      <alignment horizontal="left" vertical="center"/>
    </xf>
    <xf numFmtId="43" fontId="1" fillId="0" borderId="0" applyNumberFormat="0" applyFont="0" applyFill="0" applyBorder="0" applyAlignment="0" applyProtection="0"/>
  </cellStyleXfs>
  <cellXfs count="405">
    <xf numFmtId="0" fontId="0" fillId="0" borderId="0" xfId="0" applyNumberFormat="1" applyFont="1" applyFill="1" applyBorder="1" applyAlignment="1"/>
    <xf numFmtId="0" fontId="4" fillId="0" borderId="0" xfId="0" applyNumberFormat="1" applyFont="1" applyFill="1" applyBorder="1" applyAlignment="1"/>
    <xf numFmtId="0" fontId="4" fillId="2" borderId="3" xfId="0" applyFont="1" applyFill="1" applyBorder="1" applyAlignment="1">
      <alignment vertical="center" wrapText="1"/>
    </xf>
    <xf numFmtId="0" fontId="0" fillId="0" borderId="0" xfId="0" applyFill="1"/>
    <xf numFmtId="0" fontId="3" fillId="2" borderId="3" xfId="0" applyFont="1" applyFill="1" applyBorder="1" applyAlignment="1">
      <alignment horizontal="center" vertical="top" wrapText="1"/>
    </xf>
    <xf numFmtId="0" fontId="3" fillId="2" borderId="3" xfId="0" applyFont="1" applyFill="1" applyBorder="1" applyAlignment="1">
      <alignment horizontal="left" vertical="top" wrapText="1"/>
    </xf>
    <xf numFmtId="0" fontId="7" fillId="2" borderId="3" xfId="0" applyNumberFormat="1" applyFont="1" applyFill="1" applyBorder="1" applyAlignment="1">
      <alignment horizontal="center"/>
    </xf>
    <xf numFmtId="4" fontId="3" fillId="2" borderId="3" xfId="0" applyNumberFormat="1" applyFont="1" applyFill="1" applyBorder="1" applyAlignment="1">
      <alignment horizontal="right" vertical="top"/>
    </xf>
    <xf numFmtId="0" fontId="9" fillId="0" borderId="0" xfId="0" applyFont="1" applyFill="1" applyAlignment="1">
      <alignment vertical="top"/>
    </xf>
    <xf numFmtId="0" fontId="28" fillId="2" borderId="3" xfId="0" applyFont="1" applyFill="1" applyBorder="1" applyAlignment="1">
      <alignment vertical="top" wrapText="1"/>
    </xf>
    <xf numFmtId="0" fontId="4" fillId="2" borderId="3" xfId="0" applyNumberFormat="1" applyFont="1" applyFill="1" applyBorder="1" applyAlignment="1">
      <alignment horizontal="center" vertical="top"/>
    </xf>
    <xf numFmtId="0" fontId="3" fillId="2" borderId="5" xfId="0" applyFont="1" applyFill="1" applyBorder="1" applyAlignment="1">
      <alignment horizontal="center" vertical="top" wrapText="1"/>
    </xf>
    <xf numFmtId="0" fontId="7" fillId="2" borderId="5" xfId="0" applyNumberFormat="1" applyFont="1" applyFill="1" applyBorder="1" applyAlignment="1"/>
    <xf numFmtId="0" fontId="7" fillId="2" borderId="3" xfId="0" applyNumberFormat="1" applyFont="1" applyFill="1" applyBorder="1" applyAlignment="1"/>
    <xf numFmtId="4" fontId="7" fillId="2" borderId="3" xfId="0" applyNumberFormat="1" applyFont="1" applyFill="1" applyBorder="1" applyAlignment="1">
      <alignment horizontal="right" vertical="top"/>
    </xf>
    <xf numFmtId="0" fontId="4" fillId="2" borderId="3" xfId="0" applyFont="1" applyFill="1" applyBorder="1" applyAlignment="1">
      <alignment horizontal="left" vertical="top" wrapText="1"/>
    </xf>
    <xf numFmtId="0" fontId="27" fillId="2" borderId="3" xfId="0" applyNumberFormat="1" applyFont="1" applyFill="1" applyBorder="1" applyAlignment="1" applyProtection="1">
      <alignment horizontal="left" vertical="top" wrapText="1" readingOrder="1"/>
    </xf>
    <xf numFmtId="0" fontId="3" fillId="2" borderId="3" xfId="0" applyFont="1" applyFill="1" applyBorder="1" applyAlignment="1">
      <alignment horizontal="left" vertical="top" wrapText="1" readingOrder="1"/>
    </xf>
    <xf numFmtId="0" fontId="4" fillId="2" borderId="3" xfId="0" applyFont="1" applyFill="1" applyBorder="1" applyAlignment="1">
      <alignment horizontal="left" vertical="top" wrapText="1" readingOrder="1"/>
    </xf>
    <xf numFmtId="0" fontId="4" fillId="2" borderId="3" xfId="0" applyFont="1" applyFill="1" applyBorder="1" applyAlignment="1">
      <alignment horizontal="center" vertical="top" wrapText="1"/>
    </xf>
    <xf numFmtId="4" fontId="4" fillId="2" borderId="3" xfId="0" applyNumberFormat="1" applyFont="1" applyFill="1" applyBorder="1" applyAlignment="1">
      <alignment horizontal="right" vertical="top" wrapText="1"/>
    </xf>
    <xf numFmtId="4" fontId="27" fillId="2" borderId="3" xfId="0" applyNumberFormat="1" applyFont="1" applyFill="1" applyBorder="1" applyAlignment="1">
      <alignment horizontal="right" vertical="top"/>
    </xf>
    <xf numFmtId="0" fontId="15" fillId="0" borderId="0" xfId="0" applyFont="1" applyFill="1" applyAlignment="1">
      <alignment vertical="top"/>
    </xf>
    <xf numFmtId="0" fontId="16" fillId="0" borderId="0" xfId="1" applyFont="1" applyFill="1" applyBorder="1" applyAlignment="1">
      <alignment horizontal="left" vertical="center"/>
    </xf>
    <xf numFmtId="0" fontId="11" fillId="0" borderId="0" xfId="1" applyFont="1" applyFill="1" applyBorder="1" applyAlignment="1">
      <alignment horizontal="left" vertical="center"/>
    </xf>
    <xf numFmtId="3" fontId="12" fillId="0" borderId="0" xfId="1" applyNumberFormat="1" applyFont="1" applyFill="1" applyBorder="1" applyAlignment="1">
      <alignment horizontal="right" vertical="center"/>
    </xf>
    <xf numFmtId="3" fontId="11" fillId="0" borderId="0" xfId="1" applyNumberFormat="1" applyFont="1" applyFill="1" applyBorder="1" applyAlignment="1">
      <alignment horizontal="left" vertical="center"/>
    </xf>
    <xf numFmtId="0" fontId="16" fillId="0" borderId="0" xfId="1" applyFont="1" applyFill="1" applyBorder="1" applyAlignment="1">
      <alignment horizontal="left"/>
    </xf>
    <xf numFmtId="0" fontId="27" fillId="2" borderId="3" xfId="0" applyFont="1" applyFill="1" applyBorder="1" applyAlignment="1">
      <alignment horizontal="left" wrapText="1" readingOrder="1"/>
    </xf>
    <xf numFmtId="0" fontId="27" fillId="2" borderId="3" xfId="0" applyNumberFormat="1" applyFont="1" applyFill="1" applyBorder="1" applyAlignment="1" applyProtection="1">
      <alignment horizontal="left" wrapText="1" readingOrder="1"/>
    </xf>
    <xf numFmtId="0" fontId="27" fillId="2" borderId="3" xfId="0" applyFont="1" applyFill="1" applyBorder="1" applyAlignment="1">
      <alignment horizontal="left" vertical="top" wrapText="1" readingOrder="1"/>
    </xf>
    <xf numFmtId="0" fontId="18" fillId="0" borderId="0" xfId="0" applyFont="1" applyFill="1" applyAlignment="1">
      <alignment vertical="top"/>
    </xf>
    <xf numFmtId="0" fontId="7" fillId="2" borderId="3" xfId="0" applyNumberFormat="1" applyFont="1" applyFill="1" applyBorder="1" applyAlignment="1">
      <alignment wrapText="1"/>
    </xf>
    <xf numFmtId="0" fontId="3" fillId="0" borderId="0" xfId="0" applyFont="1" applyFill="1" applyAlignment="1">
      <alignment horizontal="left"/>
    </xf>
    <xf numFmtId="0" fontId="7" fillId="0" borderId="0" xfId="0" applyNumberFormat="1" applyFont="1" applyFill="1" applyBorder="1" applyAlignment="1"/>
    <xf numFmtId="0" fontId="3" fillId="2" borderId="1" xfId="0" applyFont="1" applyFill="1" applyBorder="1" applyAlignment="1">
      <alignment vertical="top" wrapText="1"/>
    </xf>
    <xf numFmtId="0" fontId="0" fillId="2" borderId="0" xfId="0" applyFill="1"/>
    <xf numFmtId="0" fontId="24" fillId="2" borderId="0" xfId="0" applyFont="1" applyFill="1"/>
    <xf numFmtId="0" fontId="3" fillId="0" borderId="0" xfId="0" applyFont="1" applyFill="1" applyAlignment="1">
      <alignment vertical="top"/>
    </xf>
    <xf numFmtId="0" fontId="30" fillId="0" borderId="0" xfId="0" applyFont="1" applyFill="1" applyAlignment="1">
      <alignment vertical="top"/>
    </xf>
    <xf numFmtId="0" fontId="4" fillId="0" borderId="0" xfId="0" applyFont="1" applyFill="1" applyAlignment="1">
      <alignment vertical="top"/>
    </xf>
    <xf numFmtId="0" fontId="31" fillId="0" borderId="0" xfId="0" applyFont="1" applyFill="1" applyAlignment="1">
      <alignment vertical="top"/>
    </xf>
    <xf numFmtId="0" fontId="26" fillId="0" borderId="0" xfId="0" applyFont="1" applyFill="1"/>
    <xf numFmtId="0" fontId="0" fillId="0" borderId="0" xfId="0" applyFill="1" applyBorder="1"/>
    <xf numFmtId="0" fontId="14" fillId="0" borderId="0" xfId="0" applyFont="1" applyFill="1" applyAlignment="1">
      <alignment vertical="top"/>
    </xf>
    <xf numFmtId="0" fontId="4" fillId="2" borderId="5" xfId="0" applyNumberFormat="1" applyFont="1" applyFill="1" applyBorder="1" applyAlignment="1">
      <alignment vertical="top"/>
    </xf>
    <xf numFmtId="0" fontId="9" fillId="0" borderId="0" xfId="0" applyFont="1" applyFill="1" applyBorder="1" applyAlignment="1">
      <alignment vertical="top"/>
    </xf>
    <xf numFmtId="2" fontId="30" fillId="2" borderId="0" xfId="0" applyNumberFormat="1" applyFont="1" applyFill="1" applyBorder="1" applyAlignment="1">
      <alignment horizontal="right" vertical="center"/>
    </xf>
    <xf numFmtId="4" fontId="4" fillId="2" borderId="3" xfId="0" applyNumberFormat="1" applyFont="1" applyFill="1" applyBorder="1" applyAlignment="1">
      <alignment horizontal="right" vertical="top"/>
    </xf>
    <xf numFmtId="4" fontId="8" fillId="2" borderId="3" xfId="0" applyNumberFormat="1" applyFont="1" applyFill="1" applyBorder="1" applyAlignment="1">
      <alignment horizontal="right"/>
    </xf>
    <xf numFmtId="0" fontId="8" fillId="2" borderId="5" xfId="0" applyFont="1" applyFill="1" applyBorder="1" applyAlignment="1">
      <alignment horizontal="left"/>
    </xf>
    <xf numFmtId="0" fontId="24" fillId="0" borderId="0" xfId="0" applyFont="1" applyFill="1" applyAlignment="1"/>
    <xf numFmtId="0" fontId="25" fillId="0" borderId="0" xfId="0" applyFont="1" applyFill="1" applyAlignment="1"/>
    <xf numFmtId="0" fontId="9" fillId="0" borderId="0" xfId="0" applyFont="1" applyFill="1" applyAlignment="1"/>
    <xf numFmtId="0" fontId="15" fillId="0" borderId="0" xfId="0" applyFont="1" applyFill="1" applyAlignment="1"/>
    <xf numFmtId="0" fontId="8" fillId="2" borderId="3" xfId="0" applyFont="1" applyFill="1" applyBorder="1" applyAlignment="1">
      <alignment horizontal="left"/>
    </xf>
    <xf numFmtId="2" fontId="8" fillId="2" borderId="0" xfId="0" applyNumberFormat="1" applyFont="1" applyFill="1" applyBorder="1" applyAlignment="1"/>
    <xf numFmtId="0" fontId="8" fillId="2" borderId="0" xfId="0" applyFont="1" applyFill="1" applyAlignment="1"/>
    <xf numFmtId="0" fontId="8" fillId="2" borderId="0" xfId="0" applyFont="1" applyFill="1" applyBorder="1" applyAlignment="1"/>
    <xf numFmtId="0" fontId="32" fillId="2" borderId="0" xfId="0" applyFont="1" applyFill="1" applyAlignment="1"/>
    <xf numFmtId="0" fontId="4" fillId="2" borderId="0" xfId="0" applyNumberFormat="1" applyFont="1" applyFill="1" applyBorder="1" applyAlignment="1"/>
    <xf numFmtId="4" fontId="7" fillId="2" borderId="3" xfId="0" applyNumberFormat="1" applyFont="1" applyFill="1" applyBorder="1" applyAlignment="1">
      <alignment horizontal="right"/>
    </xf>
    <xf numFmtId="4" fontId="4" fillId="2" borderId="3" xfId="0" applyNumberFormat="1" applyFont="1" applyFill="1" applyBorder="1" applyAlignment="1">
      <alignment horizontal="right"/>
    </xf>
    <xf numFmtId="4" fontId="4" fillId="2" borderId="0" xfId="0" applyNumberFormat="1" applyFont="1" applyFill="1" applyBorder="1" applyAlignment="1"/>
    <xf numFmtId="4" fontId="8" fillId="2" borderId="3" xfId="0" applyNumberFormat="1" applyFont="1" applyFill="1" applyBorder="1" applyAlignment="1">
      <alignment horizontal="right" vertical="top" wrapText="1"/>
    </xf>
    <xf numFmtId="4" fontId="3" fillId="2" borderId="3" xfId="0" applyNumberFormat="1" applyFont="1" applyFill="1" applyBorder="1" applyAlignment="1">
      <alignment horizontal="right" vertical="top" wrapText="1"/>
    </xf>
    <xf numFmtId="4" fontId="27" fillId="2" borderId="3" xfId="3" applyNumberFormat="1" applyFont="1" applyFill="1" applyBorder="1" applyAlignment="1">
      <alignment horizontal="right" vertical="top"/>
    </xf>
    <xf numFmtId="0" fontId="4" fillId="2" borderId="3" xfId="0" applyNumberFormat="1" applyFont="1" applyFill="1" applyBorder="1" applyAlignment="1">
      <alignment horizontal="left" vertical="top" wrapText="1"/>
    </xf>
    <xf numFmtId="4" fontId="3" fillId="2" borderId="3" xfId="0" applyNumberFormat="1" applyFont="1" applyFill="1" applyBorder="1" applyAlignment="1">
      <alignment horizontal="right"/>
    </xf>
    <xf numFmtId="0" fontId="18" fillId="0" borderId="0" xfId="0" applyFont="1" applyFill="1" applyAlignment="1"/>
    <xf numFmtId="0" fontId="24" fillId="0" borderId="0" xfId="0" applyFont="1" applyFill="1"/>
    <xf numFmtId="4" fontId="7" fillId="2" borderId="3" xfId="3" applyNumberFormat="1" applyFont="1" applyFill="1" applyBorder="1" applyAlignment="1">
      <alignment horizontal="right"/>
    </xf>
    <xf numFmtId="4" fontId="4" fillId="2" borderId="3" xfId="3" applyNumberFormat="1" applyFont="1" applyFill="1" applyBorder="1" applyAlignment="1">
      <alignment horizontal="right" vertical="top"/>
    </xf>
    <xf numFmtId="4" fontId="8" fillId="2" borderId="3" xfId="0" applyNumberFormat="1" applyFont="1" applyFill="1" applyBorder="1" applyAlignment="1">
      <alignment horizontal="right" vertical="top"/>
    </xf>
    <xf numFmtId="0" fontId="30" fillId="2" borderId="0" xfId="0" applyNumberFormat="1" applyFont="1" applyFill="1" applyBorder="1" applyAlignment="1"/>
    <xf numFmtId="0" fontId="28" fillId="0" borderId="0" xfId="0" applyNumberFormat="1" applyFont="1" applyFill="1" applyBorder="1" applyAlignment="1">
      <alignment vertical="top" wrapText="1"/>
    </xf>
    <xf numFmtId="0" fontId="0" fillId="0" borderId="0" xfId="0" applyFill="1" applyAlignment="1"/>
    <xf numFmtId="0" fontId="24" fillId="0" borderId="0" xfId="0" applyFont="1" applyFill="1" applyBorder="1" applyAlignment="1"/>
    <xf numFmtId="0" fontId="33" fillId="0" borderId="0" xfId="0" applyNumberFormat="1" applyFont="1" applyFill="1" applyBorder="1" applyAlignment="1">
      <alignment horizontal="center" wrapText="1"/>
    </xf>
    <xf numFmtId="0" fontId="33" fillId="0" borderId="0" xfId="0" applyNumberFormat="1" applyFont="1" applyFill="1" applyBorder="1" applyAlignment="1">
      <alignment wrapText="1"/>
    </xf>
    <xf numFmtId="0" fontId="28" fillId="0" borderId="0" xfId="0" applyNumberFormat="1" applyFont="1" applyFill="1" applyBorder="1" applyAlignment="1">
      <alignment horizontal="center" vertical="top" wrapText="1"/>
    </xf>
    <xf numFmtId="0" fontId="28" fillId="0" borderId="0" xfId="0" applyNumberFormat="1" applyFont="1" applyFill="1" applyBorder="1" applyAlignment="1">
      <alignment wrapText="1"/>
    </xf>
    <xf numFmtId="0" fontId="28" fillId="0" borderId="0" xfId="0" applyNumberFormat="1" applyFont="1" applyFill="1" applyBorder="1" applyAlignment="1">
      <alignment horizontal="right" vertical="top" wrapText="1"/>
    </xf>
    <xf numFmtId="0" fontId="24" fillId="0" borderId="0" xfId="0" applyFont="1" applyFill="1" applyBorder="1"/>
    <xf numFmtId="0" fontId="28" fillId="0" borderId="0" xfId="0" applyNumberFormat="1" applyFont="1" applyFill="1" applyBorder="1" applyAlignment="1">
      <alignment horizontal="center" wrapText="1"/>
    </xf>
    <xf numFmtId="0" fontId="0" fillId="0" borderId="0" xfId="0" applyFill="1" applyBorder="1" applyAlignment="1"/>
    <xf numFmtId="0" fontId="4" fillId="0" borderId="0" xfId="0" applyNumberFormat="1" applyFont="1" applyFill="1" applyBorder="1" applyAlignment="1">
      <alignment wrapText="1"/>
    </xf>
    <xf numFmtId="0" fontId="28" fillId="0" borderId="0" xfId="0" applyNumberFormat="1" applyFont="1" applyFill="1" applyBorder="1" applyAlignment="1">
      <alignment horizontal="center" vertical="top" wrapText="1"/>
    </xf>
    <xf numFmtId="0" fontId="28" fillId="0" borderId="0" xfId="0" applyNumberFormat="1" applyFont="1" applyFill="1" applyBorder="1" applyAlignment="1">
      <alignment horizontal="right" vertical="top" wrapText="1"/>
    </xf>
    <xf numFmtId="0" fontId="28" fillId="0" borderId="0" xfId="0" applyNumberFormat="1" applyFont="1" applyFill="1" applyBorder="1" applyAlignment="1">
      <alignment vertical="top" wrapText="1"/>
    </xf>
    <xf numFmtId="4" fontId="28" fillId="2" borderId="3" xfId="0" applyNumberFormat="1" applyFont="1" applyFill="1" applyBorder="1" applyAlignment="1">
      <alignment horizontal="right" vertical="top" wrapText="1"/>
    </xf>
    <xf numFmtId="4" fontId="29" fillId="2" borderId="3" xfId="0" applyNumberFormat="1" applyFont="1" applyFill="1" applyBorder="1" applyAlignment="1">
      <alignment horizontal="right" wrapText="1"/>
    </xf>
    <xf numFmtId="3" fontId="4" fillId="2" borderId="0" xfId="0" applyNumberFormat="1" applyFont="1" applyFill="1" applyBorder="1" applyAlignment="1">
      <alignment horizontal="right" vertical="top"/>
    </xf>
    <xf numFmtId="3" fontId="3" fillId="2" borderId="0" xfId="0" applyNumberFormat="1" applyFont="1" applyFill="1" applyBorder="1" applyAlignment="1">
      <alignment horizontal="right" vertical="top"/>
    </xf>
    <xf numFmtId="0" fontId="9" fillId="0" borderId="3" xfId="0" applyFont="1" applyFill="1" applyBorder="1" applyAlignment="1">
      <alignment vertical="top"/>
    </xf>
    <xf numFmtId="0" fontId="0" fillId="2" borderId="0" xfId="0" applyFill="1" applyAlignment="1"/>
    <xf numFmtId="0" fontId="0" fillId="2" borderId="0" xfId="0" applyFill="1" applyAlignment="1">
      <alignment vertical="top"/>
    </xf>
    <xf numFmtId="0" fontId="7" fillId="2" borderId="0" xfId="0" applyNumberFormat="1" applyFont="1" applyFill="1" applyBorder="1" applyAlignment="1"/>
    <xf numFmtId="0" fontId="33" fillId="2" borderId="3" xfId="0" applyNumberFormat="1" applyFont="1" applyFill="1" applyBorder="1" applyAlignment="1">
      <alignment horizontal="left"/>
    </xf>
    <xf numFmtId="0" fontId="33" fillId="2" borderId="3" xfId="0" applyNumberFormat="1" applyFont="1" applyFill="1" applyBorder="1" applyAlignment="1">
      <alignment wrapText="1"/>
    </xf>
    <xf numFmtId="4" fontId="33" fillId="2" borderId="3" xfId="0" applyNumberFormat="1" applyFont="1" applyFill="1" applyBorder="1" applyAlignment="1">
      <alignment horizontal="right" wrapText="1"/>
    </xf>
    <xf numFmtId="0" fontId="28" fillId="2" borderId="3" xfId="0" applyNumberFormat="1" applyFont="1" applyFill="1" applyBorder="1" applyAlignment="1">
      <alignment horizontal="center" vertical="top" wrapText="1"/>
    </xf>
    <xf numFmtId="0" fontId="28" fillId="2" borderId="3" xfId="0" applyNumberFormat="1" applyFont="1" applyFill="1" applyBorder="1" applyAlignment="1">
      <alignment vertical="top" wrapText="1"/>
    </xf>
    <xf numFmtId="0" fontId="4" fillId="2" borderId="3" xfId="0" applyNumberFormat="1" applyFont="1" applyFill="1" applyBorder="1" applyAlignment="1">
      <alignment vertical="top" wrapText="1"/>
    </xf>
    <xf numFmtId="4" fontId="4" fillId="2" borderId="3" xfId="1" applyNumberFormat="1" applyFont="1" applyFill="1" applyBorder="1" applyAlignment="1">
      <alignment horizontal="right" vertical="top"/>
    </xf>
    <xf numFmtId="0" fontId="27" fillId="2" borderId="3" xfId="0" applyFont="1" applyFill="1" applyBorder="1" applyAlignment="1">
      <alignment horizontal="center" vertical="top" wrapText="1"/>
    </xf>
    <xf numFmtId="0" fontId="27" fillId="2" borderId="3" xfId="0" applyNumberFormat="1" applyFont="1" applyFill="1" applyBorder="1" applyAlignment="1" applyProtection="1">
      <alignment horizontal="left" vertical="top" wrapText="1"/>
    </xf>
    <xf numFmtId="0" fontId="0" fillId="0" borderId="0" xfId="0" applyFill="1" applyAlignment="1">
      <alignment vertical="top"/>
    </xf>
    <xf numFmtId="0" fontId="27" fillId="2" borderId="3" xfId="0" applyFont="1" applyFill="1" applyBorder="1" applyAlignment="1">
      <alignment horizontal="left" vertical="top" wrapText="1"/>
    </xf>
    <xf numFmtId="0" fontId="10" fillId="0" borderId="0" xfId="0" applyFont="1" applyFill="1" applyAlignment="1">
      <alignment horizontal="left" vertical="top"/>
    </xf>
    <xf numFmtId="4" fontId="13" fillId="2" borderId="3" xfId="0" applyNumberFormat="1" applyFont="1" applyFill="1" applyBorder="1" applyAlignment="1">
      <alignment horizontal="right" vertical="top"/>
    </xf>
    <xf numFmtId="4" fontId="11" fillId="2" borderId="3" xfId="0" applyNumberFormat="1" applyFont="1" applyFill="1" applyBorder="1" applyAlignment="1">
      <alignment horizontal="right" vertical="top"/>
    </xf>
    <xf numFmtId="4" fontId="20" fillId="2" borderId="3" xfId="0" applyNumberFormat="1" applyFont="1" applyFill="1" applyBorder="1" applyAlignment="1">
      <alignment horizontal="right" vertical="top"/>
    </xf>
    <xf numFmtId="0" fontId="3" fillId="2" borderId="5" xfId="0" applyFont="1" applyFill="1" applyBorder="1" applyAlignment="1">
      <alignment horizontal="left" vertical="top" wrapText="1"/>
    </xf>
    <xf numFmtId="0" fontId="3" fillId="2" borderId="3" xfId="0" applyFont="1" applyFill="1" applyBorder="1" applyAlignment="1">
      <alignment horizontal="left" vertical="top"/>
    </xf>
    <xf numFmtId="0" fontId="4" fillId="2" borderId="3" xfId="0" applyFont="1" applyFill="1" applyBorder="1" applyAlignment="1">
      <alignment horizontal="center"/>
    </xf>
    <xf numFmtId="0" fontId="4" fillId="2" borderId="3" xfId="0" applyFont="1" applyFill="1" applyBorder="1" applyAlignment="1">
      <alignment horizontal="left" vertical="top"/>
    </xf>
    <xf numFmtId="0" fontId="8" fillId="2" borderId="5" xfId="0" applyFont="1" applyFill="1" applyBorder="1" applyAlignment="1">
      <alignment horizontal="left" vertical="top"/>
    </xf>
    <xf numFmtId="0" fontId="5" fillId="2" borderId="3" xfId="0" applyNumberFormat="1" applyFont="1" applyFill="1" applyBorder="1" applyAlignment="1" applyProtection="1">
      <alignment horizontal="left" wrapText="1"/>
    </xf>
    <xf numFmtId="4" fontId="7" fillId="2" borderId="3" xfId="0" applyNumberFormat="1" applyFont="1" applyFill="1" applyBorder="1" applyAlignment="1">
      <alignment horizontal="right" wrapText="1"/>
    </xf>
    <xf numFmtId="4" fontId="6" fillId="2" borderId="3" xfId="0" applyNumberFormat="1" applyFont="1" applyFill="1" applyBorder="1" applyAlignment="1" applyProtection="1">
      <alignment horizontal="right" vertical="top" wrapText="1"/>
    </xf>
    <xf numFmtId="0" fontId="3" fillId="2" borderId="3" xfId="0" applyFont="1" applyFill="1" applyBorder="1" applyAlignment="1">
      <alignment horizontal="center" vertical="center" wrapText="1"/>
    </xf>
    <xf numFmtId="4" fontId="7" fillId="2" borderId="3" xfId="0" applyNumberFormat="1" applyFont="1" applyFill="1" applyBorder="1" applyAlignment="1" applyProtection="1">
      <alignment horizontal="right" wrapText="1"/>
    </xf>
    <xf numFmtId="4" fontId="27" fillId="2" borderId="5" xfId="0" applyNumberFormat="1" applyFont="1" applyFill="1" applyBorder="1" applyAlignment="1">
      <alignment horizontal="right" vertical="top"/>
    </xf>
    <xf numFmtId="4" fontId="3" fillId="2" borderId="5" xfId="0" applyNumberFormat="1" applyFont="1" applyFill="1" applyBorder="1" applyAlignment="1">
      <alignment horizontal="right" vertical="top"/>
    </xf>
    <xf numFmtId="0" fontId="27" fillId="2" borderId="3" xfId="0" applyFont="1" applyFill="1" applyBorder="1" applyAlignment="1">
      <alignment vertical="top"/>
    </xf>
    <xf numFmtId="4" fontId="29" fillId="2" borderId="3" xfId="0" applyNumberFormat="1" applyFont="1" applyFill="1" applyBorder="1" applyAlignment="1">
      <alignment horizontal="right"/>
    </xf>
    <xf numFmtId="0" fontId="27" fillId="2" borderId="3" xfId="0" applyFont="1" applyFill="1" applyBorder="1" applyAlignment="1">
      <alignment horizontal="center" vertical="top"/>
    </xf>
    <xf numFmtId="4" fontId="27" fillId="2" borderId="3" xfId="0" applyNumberFormat="1" applyFont="1" applyFill="1" applyBorder="1" applyAlignment="1">
      <alignment horizontal="right" vertical="center"/>
    </xf>
    <xf numFmtId="0" fontId="3" fillId="2" borderId="6" xfId="0" applyFont="1" applyFill="1" applyBorder="1" applyAlignment="1">
      <alignment horizontal="left" vertical="top" wrapText="1"/>
    </xf>
    <xf numFmtId="4" fontId="9" fillId="2" borderId="3" xfId="0" applyNumberFormat="1" applyFont="1" applyFill="1" applyBorder="1" applyAlignment="1">
      <alignment horizontal="right" vertical="top"/>
    </xf>
    <xf numFmtId="0" fontId="3" fillId="2" borderId="7" xfId="0" applyFont="1" applyFill="1" applyBorder="1" applyAlignment="1">
      <alignment horizontal="left" vertical="top" wrapText="1"/>
    </xf>
    <xf numFmtId="0" fontId="3" fillId="2" borderId="3" xfId="0" applyFont="1" applyFill="1" applyBorder="1" applyAlignment="1">
      <alignment horizontal="center"/>
    </xf>
    <xf numFmtId="4" fontId="7" fillId="2" borderId="5" xfId="0" applyNumberFormat="1" applyFont="1" applyFill="1" applyBorder="1" applyAlignment="1">
      <alignment horizontal="right"/>
    </xf>
    <xf numFmtId="4" fontId="7" fillId="2" borderId="3" xfId="1" applyNumberFormat="1" applyFont="1" applyFill="1" applyBorder="1" applyAlignment="1">
      <alignment horizontal="right" vertical="top"/>
    </xf>
    <xf numFmtId="0" fontId="16" fillId="2" borderId="0" xfId="1" applyFont="1" applyFill="1" applyBorder="1" applyAlignment="1">
      <alignment horizontal="left" vertical="center"/>
    </xf>
    <xf numFmtId="0" fontId="11" fillId="2" borderId="0" xfId="1" applyFont="1" applyFill="1" applyBorder="1" applyAlignment="1">
      <alignment horizontal="left" vertical="center"/>
    </xf>
    <xf numFmtId="0" fontId="4" fillId="2" borderId="3" xfId="0" applyFont="1" applyFill="1" applyBorder="1" applyAlignment="1">
      <alignment vertical="top" wrapText="1"/>
    </xf>
    <xf numFmtId="0" fontId="16" fillId="2" borderId="0" xfId="1" applyFont="1" applyFill="1" applyBorder="1" applyAlignment="1">
      <alignment horizontal="left"/>
    </xf>
    <xf numFmtId="0" fontId="3" fillId="2" borderId="3" xfId="0" applyFont="1" applyFill="1" applyBorder="1" applyAlignment="1">
      <alignment vertical="top" wrapText="1"/>
    </xf>
    <xf numFmtId="0" fontId="3" fillId="2" borderId="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3" xfId="1" applyFont="1" applyFill="1" applyBorder="1" applyAlignment="1">
      <alignment horizontal="center" vertical="center"/>
    </xf>
    <xf numFmtId="1" fontId="4" fillId="2" borderId="3" xfId="0" applyNumberFormat="1" applyFont="1" applyFill="1" applyBorder="1" applyAlignment="1">
      <alignment horizontal="left" vertical="top" wrapText="1"/>
    </xf>
    <xf numFmtId="0" fontId="3" fillId="2" borderId="3" xfId="0" applyNumberFormat="1" applyFont="1" applyFill="1" applyBorder="1" applyAlignment="1" applyProtection="1">
      <alignment horizontal="left" vertical="top" wrapText="1" readingOrder="1"/>
    </xf>
    <xf numFmtId="0" fontId="27" fillId="2" borderId="3" xfId="0" applyFont="1" applyFill="1" applyBorder="1" applyAlignment="1">
      <alignment horizontal="left" vertical="center" wrapText="1"/>
    </xf>
    <xf numFmtId="0" fontId="27" fillId="2" borderId="6" xfId="0" applyFont="1" applyFill="1" applyBorder="1" applyAlignment="1">
      <alignment vertical="center" wrapText="1"/>
    </xf>
    <xf numFmtId="0" fontId="27" fillId="2" borderId="3" xfId="0" applyFont="1" applyFill="1" applyBorder="1" applyAlignment="1">
      <alignment vertical="center" wrapText="1"/>
    </xf>
    <xf numFmtId="2" fontId="3" fillId="2" borderId="0" xfId="0" applyNumberFormat="1" applyFont="1" applyFill="1" applyBorder="1" applyAlignment="1">
      <alignment vertical="top"/>
    </xf>
    <xf numFmtId="0" fontId="0" fillId="2" borderId="0" xfId="0" applyFill="1" applyBorder="1"/>
    <xf numFmtId="0" fontId="4" fillId="2" borderId="3" xfId="0" applyNumberFormat="1" applyFont="1" applyFill="1" applyBorder="1" applyAlignment="1"/>
    <xf numFmtId="4" fontId="3" fillId="2" borderId="3" xfId="0" applyNumberFormat="1" applyFont="1" applyFill="1" applyBorder="1" applyAlignment="1">
      <alignment horizontal="right" vertical="center"/>
    </xf>
    <xf numFmtId="4" fontId="4" fillId="2" borderId="3" xfId="1" applyNumberFormat="1" applyFont="1" applyFill="1" applyBorder="1" applyAlignment="1">
      <alignment horizontal="right" vertical="center"/>
    </xf>
    <xf numFmtId="4" fontId="4" fillId="2" borderId="5" xfId="0" applyNumberFormat="1" applyFont="1" applyFill="1" applyBorder="1" applyAlignment="1">
      <alignment horizontal="right" vertical="top"/>
    </xf>
    <xf numFmtId="0" fontId="4" fillId="2" borderId="8" xfId="0" applyFont="1" applyFill="1" applyBorder="1" applyAlignment="1">
      <alignment wrapText="1"/>
    </xf>
    <xf numFmtId="0" fontId="4" fillId="2" borderId="3" xfId="0" applyFont="1" applyFill="1" applyBorder="1" applyAlignment="1">
      <alignment wrapText="1"/>
    </xf>
    <xf numFmtId="0" fontId="4" fillId="2" borderId="9" xfId="0" applyFont="1" applyFill="1" applyBorder="1" applyAlignment="1">
      <alignment vertical="top" wrapText="1"/>
    </xf>
    <xf numFmtId="0" fontId="4" fillId="2" borderId="11" xfId="0" applyFont="1" applyFill="1" applyBorder="1" applyAlignment="1">
      <alignment vertical="top" wrapText="1"/>
    </xf>
    <xf numFmtId="0" fontId="4" fillId="2" borderId="9" xfId="0" applyFont="1" applyFill="1" applyBorder="1" applyAlignment="1">
      <alignment wrapText="1"/>
    </xf>
    <xf numFmtId="0" fontId="4" fillId="2" borderId="0" xfId="0" applyFont="1" applyFill="1" applyBorder="1" applyAlignment="1">
      <alignment wrapText="1"/>
    </xf>
    <xf numFmtId="0" fontId="4" fillId="2" borderId="8" xfId="0" applyFont="1" applyFill="1" applyBorder="1" applyAlignment="1">
      <alignment vertical="top" wrapText="1"/>
    </xf>
    <xf numFmtId="0" fontId="4" fillId="2" borderId="0" xfId="0" applyFont="1" applyFill="1" applyBorder="1" applyAlignment="1">
      <alignment vertical="top" wrapText="1"/>
    </xf>
    <xf numFmtId="0" fontId="24" fillId="2" borderId="0" xfId="0" applyFont="1" applyFill="1" applyBorder="1" applyAlignment="1"/>
    <xf numFmtId="4" fontId="0" fillId="2" borderId="3" xfId="0" applyNumberFormat="1" applyFill="1" applyBorder="1" applyAlignment="1">
      <alignment horizontal="right"/>
    </xf>
    <xf numFmtId="49" fontId="17" fillId="2" borderId="0"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0" fontId="3" fillId="2" borderId="2" xfId="0" applyFont="1" applyFill="1" applyBorder="1" applyAlignment="1">
      <alignment vertical="top" wrapText="1"/>
    </xf>
    <xf numFmtId="4" fontId="3" fillId="2" borderId="4" xfId="0" applyNumberFormat="1" applyFont="1" applyFill="1" applyBorder="1" applyAlignment="1">
      <alignment horizontal="right" vertical="top"/>
    </xf>
    <xf numFmtId="4" fontId="3" fillId="2" borderId="10" xfId="0" applyNumberFormat="1" applyFont="1" applyFill="1" applyBorder="1" applyAlignment="1">
      <alignment horizontal="right" vertical="top"/>
    </xf>
    <xf numFmtId="0" fontId="3" fillId="2" borderId="4" xfId="0" applyFont="1" applyFill="1" applyBorder="1" applyAlignment="1">
      <alignment vertical="top" wrapText="1"/>
    </xf>
    <xf numFmtId="49" fontId="15" fillId="2" borderId="0" xfId="0" applyNumberFormat="1" applyFont="1" applyFill="1" applyBorder="1" applyAlignment="1">
      <alignment horizontal="center" vertical="center"/>
    </xf>
    <xf numFmtId="0" fontId="4" fillId="2" borderId="1" xfId="0" applyFont="1" applyFill="1" applyBorder="1" applyAlignment="1">
      <alignment vertical="top" wrapText="1"/>
    </xf>
    <xf numFmtId="0" fontId="25" fillId="2" borderId="0" xfId="0" applyFont="1" applyFill="1" applyAlignment="1"/>
    <xf numFmtId="0" fontId="26" fillId="2" borderId="0" xfId="0" applyFont="1" applyFill="1"/>
    <xf numFmtId="0" fontId="24" fillId="2" borderId="0" xfId="0" applyFont="1" applyFill="1" applyAlignment="1"/>
    <xf numFmtId="0" fontId="29" fillId="2" borderId="3" xfId="0" applyNumberFormat="1" applyFont="1" applyFill="1" applyBorder="1" applyAlignment="1" applyProtection="1">
      <alignment horizontal="left"/>
    </xf>
    <xf numFmtId="1" fontId="4" fillId="2" borderId="3" xfId="0" applyNumberFormat="1" applyFont="1" applyFill="1" applyBorder="1" applyAlignment="1">
      <alignment horizontal="center" vertical="top" wrapText="1"/>
    </xf>
    <xf numFmtId="0" fontId="28" fillId="2" borderId="3" xfId="0" applyFont="1" applyFill="1" applyBorder="1" applyAlignment="1">
      <alignment horizontal="center" vertical="top"/>
    </xf>
    <xf numFmtId="0" fontId="3" fillId="2" borderId="0" xfId="0" applyFont="1" applyFill="1" applyBorder="1" applyAlignment="1">
      <alignment vertical="center" wrapText="1"/>
    </xf>
    <xf numFmtId="0" fontId="26" fillId="2" borderId="0" xfId="0" applyFont="1" applyFill="1" applyBorder="1"/>
    <xf numFmtId="4" fontId="20" fillId="2" borderId="3" xfId="0" applyNumberFormat="1" applyFont="1" applyFill="1" applyBorder="1" applyAlignment="1">
      <alignment horizontal="right"/>
    </xf>
    <xf numFmtId="3" fontId="17" fillId="2" borderId="0" xfId="0" applyNumberFormat="1" applyFont="1" applyFill="1" applyBorder="1" applyAlignment="1">
      <alignment horizontal="right"/>
    </xf>
    <xf numFmtId="2" fontId="3" fillId="2" borderId="0" xfId="0" applyNumberFormat="1" applyFont="1" applyFill="1" applyBorder="1" applyAlignment="1">
      <alignment horizontal="right" vertical="top"/>
    </xf>
    <xf numFmtId="2" fontId="17" fillId="2" borderId="0" xfId="0" applyNumberFormat="1" applyFont="1" applyFill="1" applyBorder="1" applyAlignment="1">
      <alignment horizontal="right"/>
    </xf>
    <xf numFmtId="2" fontId="10" fillId="2" borderId="0" xfId="0" applyNumberFormat="1" applyFont="1" applyFill="1" applyBorder="1" applyAlignment="1">
      <alignment horizontal="right" vertical="top"/>
    </xf>
    <xf numFmtId="0" fontId="10" fillId="2" borderId="0" xfId="0" applyFont="1" applyFill="1" applyBorder="1" applyAlignment="1">
      <alignment horizontal="left" vertical="top"/>
    </xf>
    <xf numFmtId="0" fontId="10" fillId="2" borderId="0" xfId="0" applyFont="1" applyFill="1" applyBorder="1" applyAlignment="1">
      <alignment horizontal="right" vertical="top"/>
    </xf>
    <xf numFmtId="0" fontId="0" fillId="2" borderId="0" xfId="0" applyFill="1" applyBorder="1" applyAlignment="1">
      <alignment vertical="top"/>
    </xf>
    <xf numFmtId="0" fontId="7" fillId="2" borderId="6" xfId="0" applyNumberFormat="1" applyFont="1" applyFill="1" applyBorder="1" applyAlignment="1"/>
    <xf numFmtId="0" fontId="27" fillId="2" borderId="7" xfId="0" applyFont="1" applyFill="1" applyBorder="1" applyAlignment="1">
      <alignment vertical="center" wrapText="1"/>
    </xf>
    <xf numFmtId="0" fontId="27" fillId="2" borderId="6" xfId="0" applyFont="1" applyFill="1" applyBorder="1" applyAlignment="1">
      <alignment vertical="top" wrapText="1"/>
    </xf>
    <xf numFmtId="0" fontId="27" fillId="2" borderId="6" xfId="0" applyFont="1" applyFill="1" applyBorder="1" applyAlignment="1">
      <alignment wrapText="1"/>
    </xf>
    <xf numFmtId="0" fontId="27" fillId="2" borderId="3" xfId="0" applyFont="1" applyFill="1" applyBorder="1" applyAlignment="1">
      <alignment vertical="top" wrapText="1"/>
    </xf>
    <xf numFmtId="0" fontId="9" fillId="2" borderId="0" xfId="0" applyFont="1" applyFill="1" applyAlignment="1">
      <alignment vertical="top"/>
    </xf>
    <xf numFmtId="49" fontId="4" fillId="2" borderId="3" xfId="0" applyNumberFormat="1" applyFont="1" applyFill="1" applyBorder="1" applyAlignment="1">
      <alignment vertical="center" wrapText="1"/>
    </xf>
    <xf numFmtId="0" fontId="4" fillId="2" borderId="7" xfId="0" applyFont="1" applyFill="1" applyBorder="1" applyAlignment="1">
      <alignment horizontal="left" vertical="top" wrapText="1"/>
    </xf>
    <xf numFmtId="0" fontId="7" fillId="2" borderId="6" xfId="0" applyNumberFormat="1" applyFont="1" applyFill="1" applyBorder="1" applyAlignment="1">
      <alignment horizontal="center"/>
    </xf>
    <xf numFmtId="0" fontId="4" fillId="2" borderId="6" xfId="0" applyNumberFormat="1" applyFont="1" applyFill="1" applyBorder="1" applyAlignment="1">
      <alignment horizontal="center" vertical="top"/>
    </xf>
    <xf numFmtId="0" fontId="3" fillId="2" borderId="5" xfId="0" applyFont="1" applyFill="1" applyBorder="1" applyAlignment="1">
      <alignment horizontal="left" vertical="top" wrapText="1" readingOrder="1"/>
    </xf>
    <xf numFmtId="4" fontId="7" fillId="2" borderId="3" xfId="0" applyNumberFormat="1" applyFont="1" applyFill="1" applyBorder="1" applyAlignment="1" applyProtection="1">
      <alignment horizontal="right" vertical="top" wrapText="1"/>
    </xf>
    <xf numFmtId="4" fontId="6" fillId="2" borderId="3" xfId="0" applyNumberFormat="1" applyFont="1" applyFill="1" applyBorder="1" applyAlignment="1">
      <alignment horizontal="right" vertical="top" wrapText="1"/>
    </xf>
    <xf numFmtId="0" fontId="4" fillId="2" borderId="5" xfId="0" applyNumberFormat="1" applyFont="1" applyFill="1" applyBorder="1" applyAlignment="1">
      <alignment horizontal="center" vertical="top"/>
    </xf>
    <xf numFmtId="4" fontId="4" fillId="2" borderId="8" xfId="0" applyNumberFormat="1" applyFont="1" applyFill="1" applyBorder="1" applyAlignment="1">
      <alignment horizontal="right" vertical="top"/>
    </xf>
    <xf numFmtId="0" fontId="4" fillId="2" borderId="13" xfId="0" applyNumberFormat="1" applyFont="1" applyFill="1" applyBorder="1" applyAlignment="1">
      <alignment vertical="top" wrapText="1"/>
    </xf>
    <xf numFmtId="0" fontId="5" fillId="2" borderId="19" xfId="0" applyNumberFormat="1" applyFont="1" applyFill="1" applyBorder="1" applyAlignment="1" applyProtection="1">
      <alignment horizontal="left" wrapText="1"/>
    </xf>
    <xf numFmtId="1" fontId="6" fillId="2" borderId="3" xfId="0" applyNumberFormat="1" applyFont="1" applyFill="1" applyBorder="1" applyAlignment="1" applyProtection="1">
      <alignment horizontal="center" vertical="top" wrapText="1"/>
    </xf>
    <xf numFmtId="0" fontId="6" fillId="2" borderId="3" xfId="0" applyNumberFormat="1" applyFont="1" applyFill="1" applyBorder="1" applyAlignment="1" applyProtection="1">
      <alignment horizontal="left" vertical="top" wrapText="1"/>
    </xf>
    <xf numFmtId="0" fontId="5" fillId="2" borderId="3" xfId="0" applyNumberFormat="1" applyFont="1" applyFill="1" applyBorder="1" applyAlignment="1" applyProtection="1">
      <alignment horizontal="left"/>
    </xf>
    <xf numFmtId="0" fontId="4" fillId="2" borderId="3" xfId="0" applyNumberFormat="1" applyFont="1" applyFill="1" applyBorder="1" applyAlignment="1" applyProtection="1">
      <alignment horizontal="left" vertical="top" wrapText="1"/>
    </xf>
    <xf numFmtId="3" fontId="7" fillId="2" borderId="0" xfId="0" applyNumberFormat="1" applyFont="1" applyFill="1" applyBorder="1" applyAlignment="1">
      <alignment horizontal="right" vertical="top"/>
    </xf>
    <xf numFmtId="3" fontId="10" fillId="2" borderId="0" xfId="0" applyNumberFormat="1" applyFont="1" applyFill="1" applyBorder="1" applyAlignment="1">
      <alignment horizontal="right" vertical="top"/>
    </xf>
    <xf numFmtId="0" fontId="24" fillId="2" borderId="0" xfId="0" applyFont="1" applyFill="1" applyBorder="1"/>
    <xf numFmtId="0" fontId="4" fillId="2" borderId="3" xfId="0" applyFont="1" applyFill="1" applyBorder="1" applyAlignment="1">
      <alignment horizontal="center" vertical="top"/>
    </xf>
    <xf numFmtId="0" fontId="4" fillId="2" borderId="3" xfId="0" applyFont="1" applyFill="1" applyBorder="1" applyAlignment="1">
      <alignment horizontal="left" vertical="top" readingOrder="1"/>
    </xf>
    <xf numFmtId="0" fontId="3" fillId="2" borderId="3" xfId="0" applyNumberFormat="1" applyFont="1" applyFill="1" applyBorder="1" applyAlignment="1" applyProtection="1">
      <alignment horizontal="left" vertical="top" readingOrder="1"/>
    </xf>
    <xf numFmtId="0" fontId="3" fillId="2" borderId="3" xfId="0" applyFont="1" applyFill="1" applyBorder="1" applyAlignment="1">
      <alignment horizontal="left" vertical="top" readingOrder="1"/>
    </xf>
    <xf numFmtId="0" fontId="3" fillId="2" borderId="5" xfId="0" applyFont="1" applyFill="1" applyBorder="1" applyAlignment="1">
      <alignment horizontal="left" vertical="top" wrapText="1" indent="1"/>
    </xf>
    <xf numFmtId="0" fontId="9" fillId="2" borderId="0" xfId="0" applyFont="1" applyFill="1" applyAlignment="1"/>
    <xf numFmtId="0" fontId="4" fillId="2" borderId="0" xfId="0" applyFont="1" applyFill="1"/>
    <xf numFmtId="0" fontId="8" fillId="2" borderId="13" xfId="0" applyFont="1" applyFill="1" applyBorder="1" applyAlignment="1">
      <alignment horizontal="left"/>
    </xf>
    <xf numFmtId="0" fontId="15" fillId="2" borderId="0" xfId="0" applyFont="1" applyFill="1" applyAlignment="1">
      <alignment vertical="top"/>
    </xf>
    <xf numFmtId="0" fontId="27" fillId="2" borderId="5" xfId="0" applyNumberFormat="1" applyFont="1" applyFill="1" applyBorder="1" applyAlignment="1" applyProtection="1">
      <alignment horizontal="left" wrapText="1" readingOrder="1"/>
    </xf>
    <xf numFmtId="0" fontId="15" fillId="2" borderId="0" xfId="0" applyFont="1" applyFill="1" applyAlignment="1"/>
    <xf numFmtId="3" fontId="10" fillId="2" borderId="0" xfId="0" applyNumberFormat="1" applyFont="1" applyFill="1" applyBorder="1" applyAlignment="1"/>
    <xf numFmtId="4" fontId="8" fillId="2" borderId="0" xfId="0" applyNumberFormat="1" applyFont="1" applyFill="1" applyBorder="1" applyAlignment="1"/>
    <xf numFmtId="0" fontId="3" fillId="2" borderId="5" xfId="0" applyFont="1" applyFill="1" applyBorder="1" applyAlignment="1">
      <alignment horizontal="center" vertical="top"/>
    </xf>
    <xf numFmtId="4" fontId="3" fillId="2" borderId="0" xfId="0" applyNumberFormat="1" applyFont="1" applyFill="1" applyBorder="1" applyAlignment="1">
      <alignment vertical="top"/>
    </xf>
    <xf numFmtId="4" fontId="8" fillId="2" borderId="0" xfId="0" applyNumberFormat="1" applyFont="1" applyFill="1" applyBorder="1" applyAlignment="1">
      <alignment vertical="top"/>
    </xf>
    <xf numFmtId="0" fontId="7" fillId="2" borderId="5" xfId="0" applyFont="1" applyFill="1" applyBorder="1" applyAlignment="1">
      <alignment horizontal="left"/>
    </xf>
    <xf numFmtId="3" fontId="8" fillId="2" borderId="0" xfId="0" applyNumberFormat="1" applyFont="1" applyFill="1" applyBorder="1" applyAlignment="1">
      <alignment horizontal="right" vertical="top"/>
    </xf>
    <xf numFmtId="0" fontId="3" fillId="2" borderId="3" xfId="0" applyFont="1" applyFill="1" applyBorder="1" applyAlignment="1">
      <alignment horizontal="center" vertical="top"/>
    </xf>
    <xf numFmtId="0" fontId="3" fillId="2" borderId="5" xfId="0" applyFont="1" applyFill="1" applyBorder="1" applyAlignment="1">
      <alignment vertical="top" wrapText="1"/>
    </xf>
    <xf numFmtId="4" fontId="8" fillId="2" borderId="3" xfId="0" applyNumberFormat="1" applyFont="1" applyFill="1" applyBorder="1" applyAlignment="1">
      <alignment horizontal="right" wrapText="1"/>
    </xf>
    <xf numFmtId="3" fontId="10" fillId="2" borderId="0" xfId="0" applyNumberFormat="1" applyFont="1" applyFill="1" applyBorder="1" applyAlignment="1">
      <alignment horizontal="right"/>
    </xf>
    <xf numFmtId="0" fontId="29" fillId="2" borderId="3" xfId="0" applyNumberFormat="1" applyFont="1" applyFill="1" applyBorder="1" applyAlignment="1" applyProtection="1">
      <alignment horizontal="left" vertical="top" wrapText="1" readingOrder="1"/>
    </xf>
    <xf numFmtId="0" fontId="29" fillId="2" borderId="3" xfId="0" applyNumberFormat="1" applyFont="1" applyFill="1" applyBorder="1" applyAlignment="1">
      <alignment horizontal="center"/>
    </xf>
    <xf numFmtId="0" fontId="29" fillId="2" borderId="5" xfId="0" applyNumberFormat="1" applyFont="1" applyFill="1" applyBorder="1" applyAlignment="1"/>
    <xf numFmtId="0" fontId="4" fillId="2" borderId="3" xfId="2" applyFont="1" applyFill="1" applyBorder="1" applyAlignment="1">
      <alignment horizontal="center" vertical="top" wrapText="1"/>
    </xf>
    <xf numFmtId="4" fontId="28" fillId="2" borderId="5" xfId="0" applyNumberFormat="1" applyFont="1" applyFill="1" applyBorder="1" applyAlignment="1">
      <alignment horizontal="right" vertical="top" wrapText="1"/>
    </xf>
    <xf numFmtId="3" fontId="35" fillId="2" borderId="0" xfId="0" applyNumberFormat="1" applyFont="1" applyFill="1" applyBorder="1" applyAlignment="1">
      <alignment horizontal="right"/>
    </xf>
    <xf numFmtId="3" fontId="36" fillId="2" borderId="0" xfId="0" applyNumberFormat="1" applyFont="1" applyFill="1" applyBorder="1" applyAlignment="1">
      <alignment horizontal="right" vertical="top"/>
    </xf>
    <xf numFmtId="0" fontId="7" fillId="2" borderId="12" xfId="0" applyNumberFormat="1" applyFont="1" applyFill="1" applyBorder="1" applyAlignment="1"/>
    <xf numFmtId="0" fontId="4" fillId="2" borderId="0" xfId="0" applyNumberFormat="1" applyFont="1" applyFill="1" applyBorder="1" applyAlignment="1">
      <alignment horizontal="center"/>
    </xf>
    <xf numFmtId="0" fontId="4" fillId="2" borderId="0" xfId="0" applyNumberFormat="1" applyFont="1" applyFill="1" applyBorder="1" applyAlignment="1">
      <alignment horizontal="right"/>
    </xf>
    <xf numFmtId="4" fontId="4" fillId="2" borderId="5" xfId="1" applyNumberFormat="1" applyFont="1" applyFill="1" applyBorder="1" applyAlignment="1">
      <alignment horizontal="right" vertical="top"/>
    </xf>
    <xf numFmtId="4" fontId="3" fillId="2" borderId="16" xfId="0" applyNumberFormat="1" applyFont="1" applyFill="1" applyBorder="1" applyAlignment="1">
      <alignment horizontal="right" vertical="top"/>
    </xf>
    <xf numFmtId="4" fontId="4" fillId="2" borderId="5" xfId="0" applyNumberFormat="1" applyFont="1" applyFill="1" applyBorder="1" applyAlignment="1">
      <alignment horizontal="right"/>
    </xf>
    <xf numFmtId="4" fontId="13" fillId="2" borderId="3" xfId="0" applyNumberFormat="1" applyFont="1" applyFill="1" applyBorder="1" applyAlignment="1">
      <alignment horizontal="right"/>
    </xf>
    <xf numFmtId="4" fontId="19" fillId="2" borderId="3" xfId="0" applyNumberFormat="1" applyFont="1" applyFill="1" applyBorder="1" applyAlignment="1">
      <alignment horizontal="right"/>
    </xf>
    <xf numFmtId="4" fontId="10" fillId="2" borderId="3" xfId="0" applyNumberFormat="1" applyFont="1" applyFill="1" applyBorder="1" applyAlignment="1">
      <alignment horizontal="right" vertical="top"/>
    </xf>
    <xf numFmtId="4" fontId="28" fillId="2" borderId="3" xfId="0" applyNumberFormat="1" applyFont="1" applyFill="1" applyBorder="1" applyAlignment="1">
      <alignment horizontal="right" vertical="center" wrapText="1"/>
    </xf>
    <xf numFmtId="4" fontId="30" fillId="2" borderId="3" xfId="0" applyNumberFormat="1" applyFont="1" applyFill="1" applyBorder="1" applyAlignment="1">
      <alignment horizontal="right" vertical="top"/>
    </xf>
    <xf numFmtId="0" fontId="7" fillId="2" borderId="14" xfId="0" applyNumberFormat="1" applyFont="1" applyFill="1" applyBorder="1" applyAlignment="1"/>
    <xf numFmtId="4" fontId="7" fillId="2" borderId="5" xfId="0" applyNumberFormat="1" applyFont="1" applyFill="1" applyBorder="1" applyAlignment="1">
      <alignment horizontal="right" wrapText="1"/>
    </xf>
    <xf numFmtId="4" fontId="4" fillId="2" borderId="5" xfId="0" applyNumberFormat="1" applyFont="1" applyFill="1" applyBorder="1" applyAlignment="1">
      <alignment horizontal="right" vertical="top" wrapText="1"/>
    </xf>
    <xf numFmtId="4" fontId="7" fillId="2" borderId="5" xfId="0" applyNumberFormat="1" applyFont="1" applyFill="1" applyBorder="1" applyAlignment="1" applyProtection="1">
      <alignment horizontal="right" wrapText="1"/>
    </xf>
    <xf numFmtId="4" fontId="27" fillId="2" borderId="5" xfId="0" applyNumberFormat="1" applyFont="1" applyFill="1" applyBorder="1" applyAlignment="1">
      <alignment horizontal="right" vertical="top" wrapText="1"/>
    </xf>
    <xf numFmtId="4" fontId="29" fillId="2" borderId="5" xfId="0" applyNumberFormat="1" applyFont="1" applyFill="1" applyBorder="1" applyAlignment="1">
      <alignment horizontal="right" wrapText="1"/>
    </xf>
    <xf numFmtId="4" fontId="29" fillId="2" borderId="5" xfId="0" applyNumberFormat="1" applyFont="1" applyFill="1" applyBorder="1" applyAlignment="1">
      <alignment horizontal="right"/>
    </xf>
    <xf numFmtId="4" fontId="3" fillId="2" borderId="5" xfId="0" applyNumberFormat="1" applyFont="1" applyFill="1" applyBorder="1" applyAlignment="1">
      <alignment horizontal="right" vertical="top" wrapText="1"/>
    </xf>
    <xf numFmtId="4" fontId="4" fillId="2" borderId="16" xfId="1" applyNumberFormat="1" applyFont="1" applyFill="1" applyBorder="1" applyAlignment="1">
      <alignment horizontal="right" vertical="top"/>
    </xf>
    <xf numFmtId="4" fontId="3" fillId="2" borderId="5" xfId="0" applyNumberFormat="1" applyFont="1" applyFill="1" applyBorder="1" applyAlignment="1">
      <alignment horizontal="right" vertical="center"/>
    </xf>
    <xf numFmtId="4" fontId="8" fillId="2" borderId="5" xfId="0" applyNumberFormat="1" applyFont="1" applyFill="1" applyBorder="1" applyAlignment="1">
      <alignment horizontal="right"/>
    </xf>
    <xf numFmtId="4" fontId="8" fillId="2" borderId="4" xfId="0" applyNumberFormat="1" applyFont="1" applyFill="1" applyBorder="1" applyAlignment="1">
      <alignment horizontal="right"/>
    </xf>
    <xf numFmtId="4" fontId="7" fillId="2" borderId="5" xfId="3" applyNumberFormat="1" applyFont="1" applyFill="1" applyBorder="1" applyAlignment="1">
      <alignment horizontal="right"/>
    </xf>
    <xf numFmtId="4" fontId="7" fillId="2" borderId="12" xfId="0" applyNumberFormat="1" applyFont="1" applyFill="1" applyBorder="1" applyAlignment="1">
      <alignment horizontal="right"/>
    </xf>
    <xf numFmtId="4" fontId="7" fillId="2" borderId="16" xfId="0" applyNumberFormat="1" applyFont="1" applyFill="1" applyBorder="1" applyAlignment="1">
      <alignment horizontal="right"/>
    </xf>
    <xf numFmtId="4" fontId="4" fillId="2" borderId="16" xfId="0" applyNumberFormat="1" applyFont="1" applyFill="1" applyBorder="1" applyAlignment="1">
      <alignment horizontal="right" vertical="top"/>
    </xf>
    <xf numFmtId="4" fontId="6" fillId="2" borderId="5" xfId="0" applyNumberFormat="1" applyFont="1" applyFill="1" applyBorder="1" applyAlignment="1" applyProtection="1">
      <alignment horizontal="right" vertical="top" wrapText="1"/>
    </xf>
    <xf numFmtId="4" fontId="33" fillId="2" borderId="5" xfId="0" applyNumberFormat="1" applyFont="1" applyFill="1" applyBorder="1" applyAlignment="1">
      <alignment horizontal="right" wrapText="1"/>
    </xf>
    <xf numFmtId="4" fontId="4" fillId="2" borderId="5" xfId="0" applyNumberFormat="1" applyFont="1" applyFill="1" applyBorder="1" applyAlignment="1" applyProtection="1">
      <alignment horizontal="right" vertical="top" wrapText="1"/>
      <protection hidden="1"/>
    </xf>
    <xf numFmtId="4" fontId="8" fillId="2" borderId="5" xfId="0" applyNumberFormat="1" applyFont="1" applyFill="1" applyBorder="1" applyAlignment="1">
      <alignment horizontal="right" vertical="top" wrapText="1"/>
    </xf>
    <xf numFmtId="4" fontId="8" fillId="2" borderId="5" xfId="0" applyNumberFormat="1" applyFont="1" applyFill="1" applyBorder="1" applyAlignment="1">
      <alignment horizontal="right" wrapText="1"/>
    </xf>
    <xf numFmtId="0" fontId="15" fillId="2" borderId="0" xfId="0" applyFont="1" applyFill="1" applyBorder="1" applyAlignment="1"/>
    <xf numFmtId="4" fontId="23" fillId="2" borderId="3" xfId="0" applyNumberFormat="1" applyFont="1" applyFill="1" applyBorder="1" applyAlignment="1">
      <alignment horizontal="right" vertical="top"/>
    </xf>
    <xf numFmtId="0" fontId="7" fillId="2" borderId="17" xfId="0" applyNumberFormat="1" applyFont="1" applyFill="1" applyBorder="1" applyAlignment="1">
      <alignment horizontal="center"/>
    </xf>
    <xf numFmtId="0" fontId="8" fillId="2" borderId="33" xfId="0" applyFont="1" applyFill="1" applyBorder="1" applyAlignment="1">
      <alignment horizontal="left"/>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0" fillId="2" borderId="0" xfId="0" applyFill="1" applyBorder="1" applyAlignment="1"/>
    <xf numFmtId="0" fontId="5" fillId="2" borderId="36" xfId="0" applyNumberFormat="1" applyFont="1" applyFill="1" applyBorder="1" applyAlignment="1" applyProtection="1">
      <alignment horizontal="left"/>
    </xf>
    <xf numFmtId="0" fontId="6" fillId="2" borderId="33" xfId="0" applyNumberFormat="1" applyFont="1" applyFill="1" applyBorder="1" applyAlignment="1" applyProtection="1">
      <alignment horizontal="center" vertical="top" wrapText="1"/>
    </xf>
    <xf numFmtId="0" fontId="5" fillId="2" borderId="35" xfId="0" applyNumberFormat="1" applyFont="1" applyFill="1" applyBorder="1" applyAlignment="1" applyProtection="1">
      <alignment horizontal="left"/>
    </xf>
    <xf numFmtId="0" fontId="3" fillId="2" borderId="17" xfId="0" applyFont="1" applyFill="1" applyBorder="1" applyAlignment="1">
      <alignment horizontal="center" vertical="center"/>
    </xf>
    <xf numFmtId="0" fontId="7" fillId="2" borderId="3" xfId="0" applyNumberFormat="1" applyFont="1" applyFill="1" applyBorder="1" applyAlignment="1" applyProtection="1">
      <alignment horizontal="center" wrapText="1"/>
    </xf>
    <xf numFmtId="4" fontId="4" fillId="2" borderId="3" xfId="0" applyNumberFormat="1" applyFont="1" applyFill="1" applyBorder="1" applyAlignment="1" applyProtection="1">
      <alignment horizontal="right" vertical="top" wrapText="1"/>
    </xf>
    <xf numFmtId="0" fontId="4" fillId="2" borderId="3" xfId="0" applyFont="1" applyFill="1" applyBorder="1" applyAlignment="1">
      <alignment horizontal="center" vertical="center" wrapText="1"/>
    </xf>
    <xf numFmtId="0" fontId="7" fillId="2" borderId="3" xfId="0" applyNumberFormat="1" applyFont="1" applyFill="1" applyBorder="1" applyAlignment="1" applyProtection="1">
      <alignment wrapText="1"/>
    </xf>
    <xf numFmtId="0" fontId="1" fillId="2" borderId="0" xfId="0" applyFont="1" applyFill="1" applyBorder="1"/>
    <xf numFmtId="0" fontId="1" fillId="2" borderId="0" xfId="0" applyFont="1" applyFill="1"/>
    <xf numFmtId="4" fontId="3" fillId="2" borderId="5" xfId="0" applyNumberFormat="1" applyFont="1" applyFill="1" applyBorder="1" applyAlignment="1" applyProtection="1">
      <alignment horizontal="right" vertical="top"/>
      <protection hidden="1"/>
    </xf>
    <xf numFmtId="4" fontId="3" fillId="2" borderId="3" xfId="0" applyNumberFormat="1" applyFont="1" applyFill="1" applyBorder="1" applyAlignment="1" applyProtection="1">
      <alignment horizontal="right" vertical="top"/>
      <protection hidden="1"/>
    </xf>
    <xf numFmtId="0" fontId="0" fillId="2" borderId="3" xfId="0" applyFill="1" applyBorder="1" applyAlignment="1">
      <alignment vertical="top"/>
    </xf>
    <xf numFmtId="0" fontId="8" fillId="2" borderId="13" xfId="0" applyFont="1" applyFill="1" applyBorder="1" applyAlignment="1">
      <alignment horizontal="center" wrapText="1"/>
    </xf>
    <xf numFmtId="0" fontId="3" fillId="2" borderId="13" xfId="0" applyFont="1" applyFill="1" applyBorder="1" applyAlignment="1">
      <alignment horizontal="left" wrapText="1"/>
    </xf>
    <xf numFmtId="0" fontId="3" fillId="2" borderId="3" xfId="0" applyFont="1" applyFill="1" applyBorder="1" applyAlignment="1">
      <alignment horizontal="left"/>
    </xf>
    <xf numFmtId="0" fontId="7" fillId="2" borderId="25" xfId="0" applyNumberFormat="1" applyFont="1" applyFill="1" applyBorder="1" applyAlignment="1" applyProtection="1"/>
    <xf numFmtId="4" fontId="5" fillId="2" borderId="5" xfId="0" applyNumberFormat="1" applyFont="1" applyFill="1" applyBorder="1" applyAlignment="1" applyProtection="1">
      <alignment horizontal="right"/>
    </xf>
    <xf numFmtId="4" fontId="5" fillId="2" borderId="3" xfId="0" applyNumberFormat="1" applyFont="1" applyFill="1" applyBorder="1" applyAlignment="1" applyProtection="1">
      <alignment horizontal="right"/>
    </xf>
    <xf numFmtId="0" fontId="7" fillId="2" borderId="5" xfId="0" applyNumberFormat="1" applyFont="1" applyFill="1" applyBorder="1" applyAlignment="1" applyProtection="1"/>
    <xf numFmtId="0" fontId="7" fillId="2" borderId="13" xfId="0" applyNumberFormat="1" applyFont="1" applyFill="1" applyBorder="1" applyAlignment="1" applyProtection="1"/>
    <xf numFmtId="4" fontId="7" fillId="2" borderId="5" xfId="0" applyNumberFormat="1" applyFont="1" applyFill="1" applyBorder="1" applyAlignment="1" applyProtection="1">
      <alignment horizontal="right"/>
    </xf>
    <xf numFmtId="4" fontId="7" fillId="2" borderId="3" xfId="0" applyNumberFormat="1" applyFont="1" applyFill="1" applyBorder="1" applyAlignment="1" applyProtection="1">
      <alignment horizontal="right"/>
    </xf>
    <xf numFmtId="0" fontId="28" fillId="0" borderId="0" xfId="0" applyNumberFormat="1" applyFont="1" applyFill="1" applyBorder="1" applyAlignment="1">
      <alignment horizontal="center" vertical="top" wrapText="1"/>
    </xf>
    <xf numFmtId="0" fontId="28" fillId="0" borderId="0" xfId="0" applyNumberFormat="1" applyFont="1" applyFill="1" applyBorder="1" applyAlignment="1">
      <alignment horizontal="right" vertical="top" wrapText="1"/>
    </xf>
    <xf numFmtId="0" fontId="28" fillId="0" borderId="0" xfId="0" applyNumberFormat="1" applyFont="1" applyFill="1" applyBorder="1" applyAlignment="1">
      <alignment vertical="top" wrapText="1"/>
    </xf>
    <xf numFmtId="0" fontId="7" fillId="2" borderId="3" xfId="0" applyNumberFormat="1" applyFont="1" applyFill="1" applyBorder="1" applyAlignment="1">
      <alignment horizontal="left"/>
    </xf>
    <xf numFmtId="0" fontId="7" fillId="2" borderId="5" xfId="0" applyNumberFormat="1" applyFont="1" applyFill="1" applyBorder="1" applyAlignment="1">
      <alignment horizontal="left"/>
    </xf>
    <xf numFmtId="0" fontId="7" fillId="2" borderId="8" xfId="0" applyNumberFormat="1" applyFont="1" applyFill="1" applyBorder="1" applyAlignment="1">
      <alignment horizontal="left"/>
    </xf>
    <xf numFmtId="0" fontId="8" fillId="2" borderId="13" xfId="0" applyFont="1" applyFill="1" applyBorder="1" applyAlignment="1">
      <alignment horizontal="left" wrapText="1"/>
    </xf>
    <xf numFmtId="0" fontId="7" fillId="2" borderId="13" xfId="0" applyNumberFormat="1" applyFont="1" applyFill="1" applyBorder="1" applyAlignment="1">
      <alignment horizontal="left"/>
    </xf>
    <xf numFmtId="0" fontId="7" fillId="2" borderId="16" xfId="0" applyNumberFormat="1" applyFont="1" applyFill="1" applyBorder="1" applyAlignment="1">
      <alignment horizontal="left"/>
    </xf>
    <xf numFmtId="0" fontId="7" fillId="2" borderId="9" xfId="0" applyNumberFormat="1" applyFont="1" applyFill="1" applyBorder="1" applyAlignment="1">
      <alignment horizontal="left"/>
    </xf>
    <xf numFmtId="0" fontId="7" fillId="2" borderId="3" xfId="0" applyNumberFormat="1" applyFont="1" applyFill="1" applyBorder="1" applyAlignment="1" applyProtection="1">
      <alignment horizontal="left" wrapText="1"/>
    </xf>
    <xf numFmtId="0" fontId="7" fillId="2" borderId="13" xfId="0" applyFont="1" applyFill="1" applyBorder="1" applyAlignment="1">
      <alignment horizontal="left" wrapText="1"/>
    </xf>
    <xf numFmtId="0" fontId="7" fillId="2" borderId="12" xfId="0" applyNumberFormat="1" applyFont="1" applyFill="1" applyBorder="1" applyAlignment="1">
      <alignment horizontal="left"/>
    </xf>
    <xf numFmtId="0" fontId="4" fillId="2" borderId="0" xfId="0" applyNumberFormat="1" applyFont="1" applyFill="1" applyBorder="1" applyAlignment="1" applyProtection="1">
      <alignment horizontal="center" vertical="top" wrapText="1"/>
    </xf>
    <xf numFmtId="0" fontId="4" fillId="2" borderId="0" xfId="0" applyNumberFormat="1" applyFont="1" applyFill="1" applyBorder="1" applyAlignment="1" applyProtection="1">
      <alignment horizontal="left" vertical="top" wrapText="1"/>
    </xf>
    <xf numFmtId="0" fontId="4" fillId="2" borderId="0" xfId="0" applyNumberFormat="1" applyFont="1" applyFill="1" applyBorder="1" applyAlignment="1" applyProtection="1">
      <alignment horizontal="right" vertical="top" wrapText="1"/>
    </xf>
    <xf numFmtId="0" fontId="7" fillId="2" borderId="0"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right" vertical="center" wrapText="1"/>
    </xf>
    <xf numFmtId="0" fontId="4" fillId="2" borderId="4" xfId="0" applyFont="1" applyFill="1" applyBorder="1" applyAlignment="1">
      <alignment horizontal="center" vertical="center" wrapText="1"/>
    </xf>
    <xf numFmtId="0" fontId="4" fillId="2" borderId="3"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right" vertical="center" wrapText="1"/>
    </xf>
    <xf numFmtId="0" fontId="4" fillId="2" borderId="10" xfId="0" applyNumberFormat="1" applyFont="1" applyFill="1" applyBorder="1" applyAlignment="1" applyProtection="1">
      <alignment horizontal="center" vertical="center" wrapText="1"/>
    </xf>
    <xf numFmtId="4" fontId="7" fillId="2" borderId="5" xfId="1" applyNumberFormat="1" applyFont="1" applyFill="1" applyBorder="1" applyAlignment="1">
      <alignment horizontal="right"/>
    </xf>
    <xf numFmtId="0" fontId="3" fillId="2" borderId="3" xfId="0" applyNumberFormat="1" applyFont="1" applyFill="1" applyBorder="1" applyAlignment="1">
      <alignment horizontal="left" vertical="top" wrapText="1"/>
    </xf>
    <xf numFmtId="0" fontId="3" fillId="2" borderId="3" xfId="0" applyNumberFormat="1" applyFont="1" applyFill="1" applyBorder="1" applyAlignment="1">
      <alignment vertical="top" wrapText="1"/>
    </xf>
    <xf numFmtId="3" fontId="27" fillId="2" borderId="3" xfId="0" applyNumberFormat="1" applyFont="1" applyFill="1" applyBorder="1" applyAlignment="1">
      <alignment horizontal="center"/>
    </xf>
    <xf numFmtId="0" fontId="28" fillId="2" borderId="3" xfId="0" applyFont="1" applyFill="1" applyBorder="1" applyAlignment="1">
      <alignment horizontal="left" vertical="top"/>
    </xf>
    <xf numFmtId="4" fontId="26" fillId="2" borderId="3" xfId="0" applyNumberFormat="1" applyFont="1" applyFill="1" applyBorder="1" applyAlignment="1">
      <alignment horizontal="right" vertical="top"/>
    </xf>
    <xf numFmtId="0" fontId="7" fillId="2" borderId="6" xfId="0" applyNumberFormat="1" applyFont="1" applyFill="1" applyBorder="1" applyAlignment="1">
      <alignment horizontal="left"/>
    </xf>
    <xf numFmtId="0" fontId="28" fillId="2" borderId="3" xfId="0" applyFont="1" applyFill="1" applyBorder="1" applyAlignment="1">
      <alignment horizontal="center" wrapText="1"/>
    </xf>
    <xf numFmtId="0" fontId="8" fillId="2" borderId="3" xfId="0" applyFont="1" applyFill="1" applyBorder="1" applyAlignment="1">
      <alignment horizontal="center" vertical="center" wrapText="1"/>
    </xf>
    <xf numFmtId="1" fontId="7" fillId="2" borderId="3" xfId="0" applyNumberFormat="1" applyFont="1" applyFill="1" applyBorder="1"/>
    <xf numFmtId="1" fontId="3" fillId="2" borderId="3" xfId="0" applyNumberFormat="1" applyFont="1" applyFill="1" applyBorder="1" applyAlignment="1">
      <alignment horizontal="center" vertical="center" wrapText="1"/>
    </xf>
    <xf numFmtId="1" fontId="4" fillId="2" borderId="3" xfId="0" applyNumberFormat="1" applyFont="1" applyFill="1" applyBorder="1" applyAlignment="1">
      <alignment horizontal="left" vertical="center" wrapText="1"/>
    </xf>
    <xf numFmtId="4" fontId="7" fillId="2" borderId="3" xfId="0" applyNumberFormat="1" applyFont="1" applyFill="1" applyBorder="1" applyAlignment="1">
      <alignment horizontal="right" vertical="top" wrapText="1"/>
    </xf>
    <xf numFmtId="1" fontId="4" fillId="2" borderId="3" xfId="0" applyNumberFormat="1" applyFont="1" applyFill="1" applyBorder="1" applyAlignment="1"/>
    <xf numFmtId="1" fontId="7" fillId="2" borderId="3" xfId="0" applyNumberFormat="1" applyFont="1" applyFill="1" applyBorder="1" applyAlignment="1"/>
    <xf numFmtId="4" fontId="4" fillId="2" borderId="0" xfId="0" applyNumberFormat="1" applyFont="1" applyFill="1" applyAlignment="1">
      <alignment horizontal="right" vertical="center"/>
    </xf>
    <xf numFmtId="0" fontId="3" fillId="2" borderId="0" xfId="0" applyFont="1" applyFill="1" applyAlignment="1">
      <alignment vertical="top"/>
    </xf>
    <xf numFmtId="0" fontId="3" fillId="2" borderId="3" xfId="0" applyFont="1" applyFill="1" applyBorder="1" applyAlignment="1">
      <alignment horizontal="left" vertical="center" wrapText="1"/>
    </xf>
    <xf numFmtId="0" fontId="18" fillId="2" borderId="0" xfId="0" applyFont="1" applyFill="1" applyAlignment="1">
      <alignment vertical="top"/>
    </xf>
    <xf numFmtId="0" fontId="21" fillId="2" borderId="0" xfId="0" applyFont="1" applyFill="1" applyAlignment="1">
      <alignment vertical="top"/>
    </xf>
    <xf numFmtId="0" fontId="22" fillId="2" borderId="0" xfId="0" applyFont="1" applyFill="1" applyAlignment="1">
      <alignment horizontal="left"/>
    </xf>
    <xf numFmtId="4" fontId="8" fillId="2" borderId="16" xfId="0" applyNumberFormat="1" applyFont="1" applyFill="1" applyBorder="1" applyAlignment="1">
      <alignment horizontal="right"/>
    </xf>
    <xf numFmtId="0" fontId="18" fillId="2" borderId="0" xfId="0" applyFont="1" applyFill="1" applyAlignment="1"/>
    <xf numFmtId="0" fontId="10" fillId="2" borderId="0" xfId="0" applyFont="1" applyFill="1" applyAlignment="1">
      <alignment horizontal="left" vertical="top"/>
    </xf>
    <xf numFmtId="0" fontId="33" fillId="2" borderId="0" xfId="0" applyNumberFormat="1" applyFont="1" applyFill="1" applyBorder="1" applyAlignment="1">
      <alignment horizontal="center" wrapText="1"/>
    </xf>
    <xf numFmtId="0" fontId="28" fillId="2" borderId="0" xfId="0" applyNumberFormat="1" applyFont="1" applyFill="1" applyBorder="1" applyAlignment="1">
      <alignment horizontal="center" vertical="top" wrapText="1"/>
    </xf>
    <xf numFmtId="0" fontId="28" fillId="2" borderId="0" xfId="0" applyNumberFormat="1" applyFont="1" applyFill="1" applyBorder="1" applyAlignment="1">
      <alignment horizontal="center" wrapText="1"/>
    </xf>
    <xf numFmtId="0" fontId="0" fillId="2" borderId="3" xfId="0" applyFill="1" applyBorder="1"/>
    <xf numFmtId="0" fontId="14" fillId="2" borderId="0" xfId="0" applyFont="1" applyFill="1" applyAlignment="1">
      <alignment vertical="top"/>
    </xf>
    <xf numFmtId="0" fontId="8" fillId="2" borderId="5" xfId="0" applyFont="1" applyFill="1" applyBorder="1" applyAlignment="1">
      <alignment horizontal="left" wrapText="1"/>
    </xf>
    <xf numFmtId="0" fontId="8" fillId="2" borderId="13" xfId="0" applyFont="1" applyFill="1" applyBorder="1" applyAlignment="1">
      <alignment horizontal="left" wrapText="1"/>
    </xf>
    <xf numFmtId="0" fontId="7" fillId="2" borderId="5" xfId="0" applyNumberFormat="1" applyFont="1" applyFill="1" applyBorder="1" applyAlignment="1">
      <alignment horizontal="left"/>
    </xf>
    <xf numFmtId="0" fontId="7" fillId="2" borderId="13" xfId="0" applyNumberFormat="1" applyFont="1" applyFill="1" applyBorder="1" applyAlignment="1">
      <alignment horizontal="left"/>
    </xf>
    <xf numFmtId="0" fontId="7" fillId="2" borderId="8" xfId="0" applyNumberFormat="1" applyFont="1" applyFill="1" applyBorder="1" applyAlignment="1">
      <alignment horizontal="left"/>
    </xf>
    <xf numFmtId="0" fontId="7" fillId="2" borderId="3" xfId="0" applyNumberFormat="1" applyFont="1" applyFill="1" applyBorder="1" applyAlignment="1" applyProtection="1">
      <alignment horizontal="left" vertical="center" wrapText="1"/>
    </xf>
    <xf numFmtId="0" fontId="7" fillId="2" borderId="12" xfId="0" applyNumberFormat="1" applyFont="1" applyFill="1" applyBorder="1" applyAlignment="1" applyProtection="1">
      <alignment horizontal="left" vertical="center" wrapText="1"/>
    </xf>
    <xf numFmtId="0" fontId="7" fillId="2" borderId="3" xfId="0" applyNumberFormat="1" applyFont="1" applyFill="1" applyBorder="1" applyAlignment="1">
      <alignment horizontal="left"/>
    </xf>
    <xf numFmtId="0" fontId="7" fillId="2" borderId="6" xfId="0" applyNumberFormat="1" applyFont="1" applyFill="1" applyBorder="1" applyAlignment="1">
      <alignment horizontal="left"/>
    </xf>
    <xf numFmtId="0" fontId="7" fillId="2" borderId="16" xfId="0" applyNumberFormat="1" applyFont="1" applyFill="1" applyBorder="1" applyAlignment="1">
      <alignment horizontal="left"/>
    </xf>
    <xf numFmtId="0" fontId="7" fillId="2" borderId="9" xfId="0" applyNumberFormat="1" applyFont="1" applyFill="1" applyBorder="1" applyAlignment="1">
      <alignment horizontal="left"/>
    </xf>
    <xf numFmtId="0" fontId="7" fillId="2" borderId="12" xfId="0" applyNumberFormat="1" applyFont="1" applyFill="1" applyBorder="1" applyAlignment="1">
      <alignment horizontal="left"/>
    </xf>
    <xf numFmtId="0" fontId="7" fillId="2" borderId="11" xfId="0" applyNumberFormat="1" applyFont="1" applyFill="1" applyBorder="1" applyAlignment="1">
      <alignment horizontal="left"/>
    </xf>
    <xf numFmtId="0" fontId="7" fillId="2" borderId="5" xfId="0" applyFont="1" applyFill="1" applyBorder="1" applyAlignment="1">
      <alignment horizontal="left" wrapText="1"/>
    </xf>
    <xf numFmtId="0" fontId="7" fillId="2" borderId="13" xfId="0" applyFont="1" applyFill="1" applyBorder="1" applyAlignment="1">
      <alignment horizontal="left" wrapText="1"/>
    </xf>
    <xf numFmtId="0" fontId="37" fillId="2" borderId="0" xfId="0" applyNumberFormat="1" applyFont="1" applyFill="1" applyBorder="1" applyAlignment="1">
      <alignment horizontal="left" vertical="center"/>
    </xf>
    <xf numFmtId="0" fontId="4" fillId="2" borderId="1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0" xfId="0" applyNumberFormat="1" applyFont="1" applyFill="1" applyBorder="1" applyAlignment="1" applyProtection="1">
      <alignment horizontal="center" vertical="top" wrapText="1"/>
    </xf>
    <xf numFmtId="0" fontId="37" fillId="2" borderId="0" xfId="0" applyNumberFormat="1" applyFont="1" applyFill="1" applyBorder="1" applyAlignment="1"/>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2" borderId="0" xfId="0" applyNumberFormat="1" applyFont="1" applyFill="1" applyBorder="1" applyAlignment="1" applyProtection="1">
      <alignment horizontal="left" vertical="top" wrapText="1"/>
    </xf>
    <xf numFmtId="0" fontId="4" fillId="2" borderId="3" xfId="0" applyFont="1" applyFill="1" applyBorder="1" applyAlignment="1">
      <alignment horizontal="center" vertical="center" wrapText="1"/>
    </xf>
    <xf numFmtId="0" fontId="7" fillId="2" borderId="35" xfId="0" applyNumberFormat="1" applyFont="1" applyFill="1" applyBorder="1" applyAlignment="1" applyProtection="1">
      <alignment horizontal="left" wrapText="1"/>
    </xf>
    <xf numFmtId="0" fontId="7" fillId="2" borderId="24" xfId="0" applyNumberFormat="1" applyFont="1" applyFill="1" applyBorder="1" applyAlignment="1" applyProtection="1">
      <alignment horizontal="left" wrapText="1"/>
    </xf>
    <xf numFmtId="0" fontId="7" fillId="2" borderId="34" xfId="0" applyNumberFormat="1" applyFont="1" applyFill="1" applyBorder="1" applyAlignment="1" applyProtection="1">
      <alignment horizontal="left" wrapText="1"/>
    </xf>
    <xf numFmtId="0" fontId="7" fillId="2" borderId="21" xfId="0" applyNumberFormat="1" applyFont="1" applyFill="1" applyBorder="1" applyAlignment="1" applyProtection="1">
      <alignment horizontal="left" wrapText="1"/>
    </xf>
    <xf numFmtId="0" fontId="7" fillId="2" borderId="3" xfId="0" applyNumberFormat="1" applyFont="1" applyFill="1" applyBorder="1" applyAlignment="1" applyProtection="1">
      <alignment horizontal="left" wrapText="1"/>
    </xf>
    <xf numFmtId="0" fontId="7" fillId="2" borderId="12" xfId="0" applyNumberFormat="1" applyFont="1" applyFill="1" applyBorder="1" applyAlignment="1" applyProtection="1">
      <alignment horizontal="left" wrapText="1"/>
    </xf>
    <xf numFmtId="0" fontId="7" fillId="2" borderId="5" xfId="0" applyNumberFormat="1" applyFont="1" applyFill="1" applyBorder="1" applyAlignment="1" applyProtection="1">
      <alignment horizontal="left" wrapText="1"/>
    </xf>
    <xf numFmtId="0" fontId="7" fillId="2" borderId="13" xfId="0" applyNumberFormat="1" applyFont="1" applyFill="1" applyBorder="1" applyAlignment="1" applyProtection="1">
      <alignment horizontal="left" wrapText="1"/>
    </xf>
    <xf numFmtId="0" fontId="28" fillId="0" borderId="0" xfId="0" applyNumberFormat="1" applyFont="1" applyFill="1" applyBorder="1" applyAlignment="1">
      <alignment horizontal="center" wrapText="1"/>
    </xf>
    <xf numFmtId="0" fontId="28" fillId="2" borderId="0" xfId="0" applyNumberFormat="1" applyFont="1" applyFill="1" applyBorder="1" applyAlignment="1">
      <alignment horizontal="center" vertical="top" wrapText="1"/>
    </xf>
    <xf numFmtId="0" fontId="4" fillId="0" borderId="0" xfId="0" applyNumberFormat="1" applyFont="1" applyFill="1" applyBorder="1" applyAlignment="1">
      <alignment wrapText="1"/>
    </xf>
    <xf numFmtId="0" fontId="28" fillId="0" borderId="0" xfId="0" applyNumberFormat="1" applyFont="1" applyFill="1" applyBorder="1" applyAlignment="1">
      <alignment horizontal="right" vertical="top" wrapText="1"/>
    </xf>
    <xf numFmtId="0" fontId="28" fillId="0" borderId="0" xfId="0" applyNumberFormat="1" applyFont="1" applyFill="1" applyBorder="1" applyAlignment="1">
      <alignment vertical="top" wrapText="1"/>
    </xf>
    <xf numFmtId="0" fontId="33" fillId="0" borderId="0" xfId="0" applyNumberFormat="1" applyFont="1" applyFill="1" applyBorder="1" applyAlignment="1">
      <alignment horizontal="center" wrapText="1"/>
    </xf>
  </cellXfs>
  <cellStyles count="4">
    <cellStyle name="Обычный" xfId="0" builtinId="0"/>
    <cellStyle name="Обычный 2 4" xfId="1"/>
    <cellStyle name="Обычный 3" xfId="2"/>
    <cellStyle name="Финансовый"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11.xml"/><Relationship Id="rId117" Type="http://schemas.openxmlformats.org/officeDocument/2006/relationships/revisionLog" Target="revisionLog12.xml"/><Relationship Id="rId68" Type="http://schemas.openxmlformats.org/officeDocument/2006/relationships/revisionLog" Target="revisionLog131.xml"/><Relationship Id="rId63" Type="http://schemas.openxmlformats.org/officeDocument/2006/relationships/revisionLog" Target="revisionLog121.xml"/><Relationship Id="rId76" Type="http://schemas.openxmlformats.org/officeDocument/2006/relationships/revisionLog" Target="revisionLog17.xml"/><Relationship Id="rId84" Type="http://schemas.openxmlformats.org/officeDocument/2006/relationships/revisionLog" Target="revisionLog141.xml"/><Relationship Id="rId89" Type="http://schemas.openxmlformats.org/officeDocument/2006/relationships/revisionLog" Target="revisionLog151.xml"/><Relationship Id="rId97" Type="http://schemas.openxmlformats.org/officeDocument/2006/relationships/revisionLog" Target="revisionLog16.xml"/><Relationship Id="rId104" Type="http://schemas.openxmlformats.org/officeDocument/2006/relationships/revisionLog" Target="revisionLog111.xml"/><Relationship Id="rId112" Type="http://schemas.openxmlformats.org/officeDocument/2006/relationships/revisionLog" Target="revisionLog122.xml"/><Relationship Id="rId120" Type="http://schemas.openxmlformats.org/officeDocument/2006/relationships/revisionLog" Target="revisionLog13.xml"/><Relationship Id="rId125" Type="http://schemas.openxmlformats.org/officeDocument/2006/relationships/revisionLog" Target="revisionLog14.xml"/><Relationship Id="rId133" Type="http://schemas.openxmlformats.org/officeDocument/2006/relationships/revisionLog" Target="revisionLog15.xml"/><Relationship Id="rId71" Type="http://schemas.openxmlformats.org/officeDocument/2006/relationships/revisionLog" Target="revisionLog18.xml"/><Relationship Id="rId92" Type="http://schemas.openxmlformats.org/officeDocument/2006/relationships/revisionLog" Target="revisionLog161.xml"/><Relationship Id="rId107" Type="http://schemas.openxmlformats.org/officeDocument/2006/relationships/revisionLog" Target="revisionLog1221.xml"/><Relationship Id="rId79" Type="http://schemas.openxmlformats.org/officeDocument/2006/relationships/revisionLog" Target="revisionLog1111.xml"/><Relationship Id="rId74" Type="http://schemas.openxmlformats.org/officeDocument/2006/relationships/revisionLog" Target="revisionLog112.xml"/><Relationship Id="rId66" Type="http://schemas.openxmlformats.org/officeDocument/2006/relationships/revisionLog" Target="revisionLog1811.xml"/><Relationship Id="rId58" Type="http://schemas.openxmlformats.org/officeDocument/2006/relationships/revisionLog" Target="revisionLog13111.xml"/><Relationship Id="rId87" Type="http://schemas.openxmlformats.org/officeDocument/2006/relationships/revisionLog" Target="revisionLog15111.xml"/><Relationship Id="rId102" Type="http://schemas.openxmlformats.org/officeDocument/2006/relationships/revisionLog" Target="revisionLog113.xml"/><Relationship Id="rId110" Type="http://schemas.openxmlformats.org/officeDocument/2006/relationships/revisionLog" Target="revisionLog1321.xml"/><Relationship Id="rId115" Type="http://schemas.openxmlformats.org/officeDocument/2006/relationships/revisionLog" Target="revisionLog142.xml"/><Relationship Id="rId123" Type="http://schemas.openxmlformats.org/officeDocument/2006/relationships/revisionLog" Target="revisionLog152.xml"/><Relationship Id="rId128" Type="http://schemas.openxmlformats.org/officeDocument/2006/relationships/revisionLog" Target="revisionLog19.xml"/><Relationship Id="rId131" Type="http://schemas.openxmlformats.org/officeDocument/2006/relationships/revisionLog" Target="revisionLog110.xml"/><Relationship Id="rId136" Type="http://schemas.openxmlformats.org/officeDocument/2006/relationships/revisionLog" Target="revisionLog1.xml"/><Relationship Id="rId61" Type="http://schemas.openxmlformats.org/officeDocument/2006/relationships/revisionLog" Target="revisionLog17111.xml"/><Relationship Id="rId82" Type="http://schemas.openxmlformats.org/officeDocument/2006/relationships/revisionLog" Target="revisionLog14111.xml"/><Relationship Id="rId90" Type="http://schemas.openxmlformats.org/officeDocument/2006/relationships/revisionLog" Target="revisionLog16111.xml"/><Relationship Id="rId95" Type="http://schemas.openxmlformats.org/officeDocument/2006/relationships/revisionLog" Target="revisionLog1911.xml"/><Relationship Id="rId78" Type="http://schemas.openxmlformats.org/officeDocument/2006/relationships/revisionLog" Target="revisionLog11111.xml"/><Relationship Id="rId60" Type="http://schemas.openxmlformats.org/officeDocument/2006/relationships/revisionLog" Target="revisionLog171111.xml"/><Relationship Id="rId73" Type="http://schemas.openxmlformats.org/officeDocument/2006/relationships/revisionLog" Target="revisionLog1131.xml"/><Relationship Id="rId81" Type="http://schemas.openxmlformats.org/officeDocument/2006/relationships/revisionLog" Target="revisionLog141111.xml"/><Relationship Id="rId65" Type="http://schemas.openxmlformats.org/officeDocument/2006/relationships/revisionLog" Target="revisionLog18111.xml"/><Relationship Id="rId86" Type="http://schemas.openxmlformats.org/officeDocument/2006/relationships/revisionLog" Target="revisionLog151111.xml"/><Relationship Id="rId94" Type="http://schemas.openxmlformats.org/officeDocument/2006/relationships/revisionLog" Target="revisionLog19111.xml"/><Relationship Id="rId99" Type="http://schemas.openxmlformats.org/officeDocument/2006/relationships/revisionLog" Target="revisionLog114.xml"/><Relationship Id="rId101" Type="http://schemas.openxmlformats.org/officeDocument/2006/relationships/revisionLog" Target="revisionLog115.xml"/><Relationship Id="rId122" Type="http://schemas.openxmlformats.org/officeDocument/2006/relationships/revisionLog" Target="revisionLog1912.xml"/><Relationship Id="rId130" Type="http://schemas.openxmlformats.org/officeDocument/2006/relationships/revisionLog" Target="revisionLog1101.xml"/><Relationship Id="rId135" Type="http://schemas.openxmlformats.org/officeDocument/2006/relationships/revisionLog" Target="revisionLog116.xml"/><Relationship Id="rId64" Type="http://schemas.openxmlformats.org/officeDocument/2006/relationships/revisionLog" Target="revisionLog181111.xml"/><Relationship Id="rId56" Type="http://schemas.openxmlformats.org/officeDocument/2006/relationships/revisionLog" Target="revisionLog1311111.xml"/><Relationship Id="rId69" Type="http://schemas.openxmlformats.org/officeDocument/2006/relationships/revisionLog" Target="revisionLog1151.xml"/><Relationship Id="rId77" Type="http://schemas.openxmlformats.org/officeDocument/2006/relationships/revisionLog" Target="revisionLog111111.xml"/><Relationship Id="rId100" Type="http://schemas.openxmlformats.org/officeDocument/2006/relationships/revisionLog" Target="revisionLog1161.xml"/><Relationship Id="rId105" Type="http://schemas.openxmlformats.org/officeDocument/2006/relationships/revisionLog" Target="revisionLog122111.xml"/><Relationship Id="rId113" Type="http://schemas.openxmlformats.org/officeDocument/2006/relationships/revisionLog" Target="revisionLog14211.xml"/><Relationship Id="rId118" Type="http://schemas.openxmlformats.org/officeDocument/2006/relationships/revisionLog" Target="revisionLog15211.xml"/><Relationship Id="rId126" Type="http://schemas.openxmlformats.org/officeDocument/2006/relationships/revisionLog" Target="revisionLog11011.xml"/><Relationship Id="rId134" Type="http://schemas.openxmlformats.org/officeDocument/2006/relationships/revisionLog" Target="revisionLog117.xml"/><Relationship Id="rId80" Type="http://schemas.openxmlformats.org/officeDocument/2006/relationships/revisionLog" Target="revisionLog1171.xml"/><Relationship Id="rId72" Type="http://schemas.openxmlformats.org/officeDocument/2006/relationships/revisionLog" Target="revisionLog1221111.xml"/><Relationship Id="rId85" Type="http://schemas.openxmlformats.org/officeDocument/2006/relationships/revisionLog" Target="revisionLog13211.xml"/><Relationship Id="rId93" Type="http://schemas.openxmlformats.org/officeDocument/2006/relationships/revisionLog" Target="revisionLog142111.xml"/><Relationship Id="rId98" Type="http://schemas.openxmlformats.org/officeDocument/2006/relationships/revisionLog" Target="revisionLog152111.xml"/><Relationship Id="rId121" Type="http://schemas.openxmlformats.org/officeDocument/2006/relationships/revisionLog" Target="revisionLog19121.xml"/><Relationship Id="rId67" Type="http://schemas.openxmlformats.org/officeDocument/2006/relationships/revisionLog" Target="revisionLog171.xml"/><Relationship Id="rId59" Type="http://schemas.openxmlformats.org/officeDocument/2006/relationships/revisionLog" Target="revisionLog1311.xml"/><Relationship Id="rId103" Type="http://schemas.openxmlformats.org/officeDocument/2006/relationships/revisionLog" Target="revisionLog192.xml"/><Relationship Id="rId108" Type="http://schemas.openxmlformats.org/officeDocument/2006/relationships/revisionLog" Target="revisionLog1222.xml"/><Relationship Id="rId116" Type="http://schemas.openxmlformats.org/officeDocument/2006/relationships/revisionLog" Target="revisionLog118.xml"/><Relationship Id="rId124" Type="http://schemas.openxmlformats.org/officeDocument/2006/relationships/revisionLog" Target="revisionLog110111.xml"/><Relationship Id="rId129" Type="http://schemas.openxmlformats.org/officeDocument/2006/relationships/revisionLog" Target="revisionLog119.xml"/><Relationship Id="rId75" Type="http://schemas.openxmlformats.org/officeDocument/2006/relationships/revisionLog" Target="revisionLog1101111.xml"/><Relationship Id="rId70" Type="http://schemas.openxmlformats.org/officeDocument/2006/relationships/revisionLog" Target="revisionLog181.xml"/><Relationship Id="rId62" Type="http://schemas.openxmlformats.org/officeDocument/2006/relationships/revisionLog" Target="revisionLog1711.xml"/><Relationship Id="rId83" Type="http://schemas.openxmlformats.org/officeDocument/2006/relationships/revisionLog" Target="revisionLog1411.xml"/><Relationship Id="rId88" Type="http://schemas.openxmlformats.org/officeDocument/2006/relationships/revisionLog" Target="revisionLog1511.xml"/><Relationship Id="rId91" Type="http://schemas.openxmlformats.org/officeDocument/2006/relationships/revisionLog" Target="revisionLog1611.xml"/><Relationship Id="rId96" Type="http://schemas.openxmlformats.org/officeDocument/2006/relationships/revisionLog" Target="revisionLog191211.xml"/><Relationship Id="rId111" Type="http://schemas.openxmlformats.org/officeDocument/2006/relationships/revisionLog" Target="revisionLog132.xml"/><Relationship Id="rId132" Type="http://schemas.openxmlformats.org/officeDocument/2006/relationships/revisionLog" Target="revisionLog120.xml"/><Relationship Id="rId57" Type="http://schemas.openxmlformats.org/officeDocument/2006/relationships/revisionLog" Target="revisionLog131111.xml"/><Relationship Id="rId106" Type="http://schemas.openxmlformats.org/officeDocument/2006/relationships/revisionLog" Target="revisionLog12211.xml"/><Relationship Id="rId114" Type="http://schemas.openxmlformats.org/officeDocument/2006/relationships/revisionLog" Target="revisionLog1421.xml"/><Relationship Id="rId119" Type="http://schemas.openxmlformats.org/officeDocument/2006/relationships/revisionLog" Target="revisionLog1521.xml"/><Relationship Id="rId127" Type="http://schemas.openxmlformats.org/officeDocument/2006/relationships/revisionLog" Target="revisionLog191.xml"/></Relationships>
</file>

<file path=xl/revisions/revisionHeaders.xml><?xml version="1.0" encoding="utf-8"?>
<headers xmlns="http://schemas.openxmlformats.org/spreadsheetml/2006/main" xmlns:r="http://schemas.openxmlformats.org/officeDocument/2006/relationships" guid="{225F76B5-7BDC-4A8D-BA32-3906879D7015}" diskRevisions="1" revisionId="31629" version="98">
  <header guid="{88D926DE-0D32-48F0-9720-BB782EFEB947}" dateTime="2016-09-14T17:29:32" maxSheetId="2" userName="Pinyaskin" r:id="rId56" minRId="16490" maxRId="16497">
    <sheetIdMap count="1">
      <sheetId val="1"/>
    </sheetIdMap>
  </header>
  <header guid="{59BBF745-D8D8-43C7-9150-F002B3AB55DE}" dateTime="2016-09-20T09:43:31" maxSheetId="2" userName="Pinyaskin" r:id="rId57" minRId="16498" maxRId="16758">
    <sheetIdMap count="1">
      <sheetId val="1"/>
    </sheetIdMap>
  </header>
  <header guid="{0229B823-BA17-45E3-B158-B67E5EEB5A64}" dateTime="2016-09-20T10:45:33" maxSheetId="2" userName="Pinyaskin" r:id="rId58" minRId="16761">
    <sheetIdMap count="1">
      <sheetId val="1"/>
    </sheetIdMap>
  </header>
  <header guid="{F0A370D6-4C81-4B0A-86AB-E180A531EE6F}" dateTime="2016-09-20T10:47:17" maxSheetId="2" userName="Pinyaskin" r:id="rId59">
    <sheetIdMap count="1">
      <sheetId val="1"/>
    </sheetIdMap>
  </header>
  <header guid="{463BD295-B8EC-4130-88C7-09DBE670FF69}" dateTime="2016-09-20T17:57:44" maxSheetId="2" userName="Pinyaskin" r:id="rId60" minRId="16766">
    <sheetIdMap count="1">
      <sheetId val="1"/>
    </sheetIdMap>
  </header>
  <header guid="{0EDA00D3-B1CD-407A-B84F-C2145F5A3F19}" dateTime="2016-09-21T16:02:21" maxSheetId="2" userName="Pinyaskin" r:id="rId61" minRId="16769" maxRId="16909">
    <sheetIdMap count="1">
      <sheetId val="1"/>
    </sheetIdMap>
  </header>
  <header guid="{64C1CA4D-1487-4272-B62B-BC370CDE3003}" dateTime="2016-09-21T17:54:18" maxSheetId="2" userName="Pinyaskin" r:id="rId62">
    <sheetIdMap count="1">
      <sheetId val="1"/>
    </sheetIdMap>
  </header>
  <header guid="{FADDCFD1-8EC2-476E-81C9-E358A6FC17B5}" dateTime="2016-09-22T20:00:06" maxSheetId="2" userName="Pinyaskin" r:id="rId63" minRId="16914" maxRId="16920">
    <sheetIdMap count="1">
      <sheetId val="1"/>
    </sheetIdMap>
  </header>
  <header guid="{02BE9336-F364-49F8-823B-0E809941D919}" dateTime="2016-09-23T11:29:57" maxSheetId="2" userName="Pinyaskin" r:id="rId64" minRId="16921" maxRId="16985">
    <sheetIdMap count="1">
      <sheetId val="1"/>
    </sheetIdMap>
  </header>
  <header guid="{F7A21F1C-17AD-4432-81ED-21DD107CC08F}" dateTime="2016-09-23T13:00:31" maxSheetId="2" userName="Pinyaskin" r:id="rId65" minRId="16988" maxRId="17374">
    <sheetIdMap count="1">
      <sheetId val="1"/>
    </sheetIdMap>
  </header>
  <header guid="{CE368632-07F1-4020-BD75-D0136EB51F1B}" dateTime="2016-09-23T16:44:58" maxSheetId="2" userName="Pinyaskin" r:id="rId66" minRId="17377" maxRId="17707">
    <sheetIdMap count="1">
      <sheetId val="1"/>
    </sheetIdMap>
  </header>
  <header guid="{FA33ED30-037C-4EE0-96A5-F8CF324D21FB}" dateTime="2016-09-23T16:53:03" maxSheetId="2" userName="Pinyaskin" r:id="rId67" minRId="17710" maxRId="17713">
    <sheetIdMap count="1">
      <sheetId val="1"/>
    </sheetIdMap>
  </header>
  <header guid="{543E9025-043E-46BE-9F1D-0B31E9127EB1}" dateTime="2016-09-26T18:06:14" maxSheetId="2" userName="Pinyaskin" r:id="rId68" minRId="17716" maxRId="21662">
    <sheetIdMap count="1">
      <sheetId val="1"/>
    </sheetIdMap>
  </header>
  <header guid="{B51723C2-3CAA-422B-AE96-E22767C93C5B}" dateTime="2016-09-27T10:54:19" maxSheetId="2" userName="Pinyaskin" r:id="rId69" minRId="21663" maxRId="21772">
    <sheetIdMap count="1">
      <sheetId val="1"/>
    </sheetIdMap>
  </header>
  <header guid="{48F91FE0-28A1-4E61-BFA2-63468FF8D89E}" dateTime="2016-09-27T10:56:04" maxSheetId="2" userName="Pinyaskin" r:id="rId70">
    <sheetIdMap count="1">
      <sheetId val="1"/>
    </sheetIdMap>
  </header>
  <header guid="{34E64F4F-6261-4261-92D8-09A9725AA628}" dateTime="2016-09-27T17:52:27" maxSheetId="2" userName="Pinyaskin" r:id="rId71" minRId="21777" maxRId="21835">
    <sheetIdMap count="1">
      <sheetId val="1"/>
    </sheetIdMap>
  </header>
  <header guid="{6577BA06-D6E2-4556-8757-CAE9FE600E29}" dateTime="2016-09-28T10:27:35" maxSheetId="2" userName="Pinyaskin" r:id="rId72" minRId="21839" maxRId="22375">
    <sheetIdMap count="1">
      <sheetId val="1"/>
    </sheetIdMap>
  </header>
  <header guid="{6D23E374-9DB8-46DF-8F3E-4DD771114826}" dateTime="2016-09-28T13:13:06" maxSheetId="2" userName="Pinyaskin" r:id="rId73" minRId="22379" maxRId="24702">
    <sheetIdMap count="1">
      <sheetId val="1"/>
    </sheetIdMap>
  </header>
  <header guid="{F2265362-FE24-4FE1-BFD0-2BD7B16AE430}" dateTime="2016-09-28T13:14:29" maxSheetId="2" userName="Pinyaskin" r:id="rId74">
    <sheetIdMap count="1">
      <sheetId val="1"/>
    </sheetIdMap>
  </header>
  <header guid="{3D0FE2A7-B957-4D0C-B69B-35A710B3B551}" dateTime="2016-09-28T17:49:22" maxSheetId="2" userName="Pinyaskin" r:id="rId75" minRId="24709" maxRId="24895">
    <sheetIdMap count="1">
      <sheetId val="1"/>
    </sheetIdMap>
  </header>
  <header guid="{0B522A3C-BC04-4EEA-B003-6665BC4231D5}" dateTime="2016-09-28T18:00:02" maxSheetId="2" userName="Pinyaskin" r:id="rId76" minRId="24899" maxRId="28938">
    <sheetIdMap count="1">
      <sheetId val="1"/>
    </sheetIdMap>
  </header>
  <header guid="{955C821A-3230-4B82-88A7-144F5F512451}" dateTime="2016-09-29T11:56:26" maxSheetId="2" userName="Pinyaskin" r:id="rId77" minRId="28942" maxRId="29537">
    <sheetIdMap count="1">
      <sheetId val="1"/>
    </sheetIdMap>
  </header>
  <header guid="{DFEDE8F5-F961-43BF-87B3-0B3061B10CD3}" dateTime="2016-10-04T17:08:03" maxSheetId="2" userName="Pinyaskin" r:id="rId78" minRId="29541" maxRId="29550">
    <sheetIdMap count="1">
      <sheetId val="1"/>
    </sheetIdMap>
  </header>
  <header guid="{D369C68C-EE89-486C-A451-C89F0F39E6E0}" dateTime="2016-10-05T15:11:16" maxSheetId="2" userName="Pinyaskin" r:id="rId79" minRId="29554" maxRId="29555">
    <sheetIdMap count="1">
      <sheetId val="1"/>
    </sheetIdMap>
  </header>
  <header guid="{B165637C-4617-4C82-B2D5-F467F2DBB888}" dateTime="2016-10-11T15:50:19" maxSheetId="2" userName="Pinyaskin" r:id="rId80" minRId="29559" maxRId="29576">
    <sheetIdMap count="1">
      <sheetId val="1"/>
    </sheetIdMap>
  </header>
  <header guid="{649671A0-3CCC-4CFA-ADE2-1A05673F79A0}" dateTime="2016-10-11T16:28:07" maxSheetId="2" userName="Pinyaskin" r:id="rId81">
    <sheetIdMap count="1">
      <sheetId val="1"/>
    </sheetIdMap>
  </header>
  <header guid="{58057B25-899E-45C5-AE79-D5946AC8F6DB}" dateTime="2016-10-19T09:54:45" maxSheetId="2" userName="Pinyaskin" r:id="rId82" minRId="29583">
    <sheetIdMap count="1">
      <sheetId val="1"/>
    </sheetIdMap>
  </header>
  <header guid="{606801A4-B940-43DD-A9D0-7170887AC465}" dateTime="2016-10-19T12:38:19" maxSheetId="2" userName="Юля" r:id="rId83">
    <sheetIdMap count="1">
      <sheetId val="1"/>
    </sheetIdMap>
  </header>
  <header guid="{67792B33-F4DD-4C46-AF8A-D44B57C27AC8}" dateTime="2016-11-14T12:17:42" maxSheetId="2" userName="Pinyaskin" r:id="rId84" minRId="29587" maxRId="29599">
    <sheetIdMap count="1">
      <sheetId val="1"/>
    </sheetIdMap>
  </header>
  <header guid="{3453495A-1A51-4FE1-9FDA-D73C358101C7}" dateTime="2016-11-14T18:18:54" maxSheetId="2" userName="Pinyaskin" r:id="rId85" minRId="29603" maxRId="29610">
    <sheetIdMap count="1">
      <sheetId val="1"/>
    </sheetIdMap>
  </header>
  <header guid="{C63F1934-EABA-4D6E-9666-BC3C24FE7BFE}" dateTime="2016-11-15T12:43:32" maxSheetId="2" userName="Pinyaskin" r:id="rId86" minRId="29611" maxRId="30100">
    <sheetIdMap count="1">
      <sheetId val="1"/>
    </sheetIdMap>
  </header>
  <header guid="{3AFDB309-C2CA-40E0-A9B3-9A307B10DD1B}" dateTime="2016-11-15T15:49:02" maxSheetId="2" userName="Pinyaskin" r:id="rId87">
    <sheetIdMap count="1">
      <sheetId val="1"/>
    </sheetIdMap>
  </header>
  <header guid="{F85191F2-38F0-49E5-AB92-DCBAE4408B57}" dateTime="2016-11-15T15:57:40" maxSheetId="2" userName="Pinyaskin" r:id="rId88">
    <sheetIdMap count="1">
      <sheetId val="1"/>
    </sheetIdMap>
  </header>
  <header guid="{28E2A7E3-E354-4D5A-A8FE-436036A04B67}" dateTime="2016-11-15T17:33:02" maxSheetId="2" userName="Pinyaskin" r:id="rId89" minRId="30110" maxRId="30114">
    <sheetIdMap count="1">
      <sheetId val="1"/>
    </sheetIdMap>
  </header>
  <header guid="{8D6404AD-331D-491D-9AAA-C20668F8B97F}" dateTime="2016-11-15T17:55:21" maxSheetId="2" userName="Pinyaskin" r:id="rId90" minRId="30118" maxRId="30648">
    <sheetIdMap count="1">
      <sheetId val="1"/>
    </sheetIdMap>
  </header>
  <header guid="{794516CC-9F25-44CA-88B8-FBD1E15EAB99}" dateTime="2016-11-16T10:19:47" maxSheetId="2" userName="Pinyaskin" r:id="rId91" minRId="30652" maxRId="31210">
    <sheetIdMap count="1">
      <sheetId val="1"/>
    </sheetIdMap>
  </header>
  <header guid="{F4D4E854-0E7F-4B77-A344-919DC43AF2F1}" dateTime="2016-11-16T17:16:38" maxSheetId="2" userName="Pinyaskin" r:id="rId92">
    <sheetIdMap count="1">
      <sheetId val="1"/>
    </sheetIdMap>
  </header>
  <header guid="{C2B41AD0-0C6F-49C3-B2B7-E8ADBB562E98}" dateTime="2016-11-17T17:14:54" maxSheetId="2" userName="Pinyaskin" r:id="rId93">
    <sheetIdMap count="1">
      <sheetId val="1"/>
    </sheetIdMap>
  </header>
  <header guid="{7CE7DE0C-A077-4974-8B26-FA7F640AA911}" dateTime="2016-11-18T12:06:45" maxSheetId="2" userName="Pinyaskin" r:id="rId94" minRId="31220" maxRId="31228">
    <sheetIdMap count="1">
      <sheetId val="1"/>
    </sheetIdMap>
  </header>
  <header guid="{3E0259BF-DBAB-4DCB-A89D-89EE4FEE489E}" dateTime="2016-11-18T13:13:08" maxSheetId="2" userName="Pinyaskin" r:id="rId95">
    <sheetIdMap count="1">
      <sheetId val="1"/>
    </sheetIdMap>
  </header>
  <header guid="{2DFC3980-30CC-4F61-BB1C-5F3D13CA3D04}" dateTime="2016-11-18T14:15:32" maxSheetId="2" userName="Pinyaskin" r:id="rId96">
    <sheetIdMap count="1">
      <sheetId val="1"/>
    </sheetIdMap>
  </header>
  <header guid="{62D3128A-C426-4322-81C8-001F04FDB8E4}" dateTime="2016-11-18T16:22:09" maxSheetId="2" userName="Pinyaskin" r:id="rId97">
    <sheetIdMap count="1">
      <sheetId val="1"/>
    </sheetIdMap>
  </header>
  <header guid="{1CC81B65-508A-4140-B8D0-32416453C923}" dateTime="2016-11-18T16:47:41" maxSheetId="2" userName="Pinyaskin" r:id="rId98">
    <sheetIdMap count="1">
      <sheetId val="1"/>
    </sheetIdMap>
  </header>
  <header guid="{763D7902-3AEB-45BE-84D4-757C3841A3CC}" dateTime="2016-11-21T17:32:25" maxSheetId="2" userName="Pinyaskin" r:id="rId99" minRId="31244" maxRId="31245">
    <sheetIdMap count="1">
      <sheetId val="1"/>
    </sheetIdMap>
  </header>
  <header guid="{DC66F6BD-4C78-4F28-9075-15C166EC33F5}" dateTime="2016-11-22T14:36:41" maxSheetId="2" userName="Pinyaskin" r:id="rId100" minRId="31246" maxRId="31254">
    <sheetIdMap count="1">
      <sheetId val="1"/>
    </sheetIdMap>
  </header>
  <header guid="{0D31C2B5-62F6-4819-B91E-69C433BF4FE8}" dateTime="2016-11-22T17:39:55" maxSheetId="2" userName="Pinyaskin" r:id="rId101" minRId="31255" maxRId="31276">
    <sheetIdMap count="1">
      <sheetId val="1"/>
    </sheetIdMap>
  </header>
  <header guid="{0F639EEA-242F-4ECA-8C75-8018019822D9}" dateTime="2016-11-23T17:22:33" maxSheetId="2" userName="Pinyaskin" r:id="rId102" minRId="31277" maxRId="31292">
    <sheetIdMap count="1">
      <sheetId val="1"/>
    </sheetIdMap>
  </header>
  <header guid="{F9293940-5AB7-400C-B5E9-AFA16753F456}" dateTime="2016-11-24T12:02:05" maxSheetId="2" userName="Pinyaskin" r:id="rId103" minRId="31293" maxRId="31301">
    <sheetIdMap count="1">
      <sheetId val="1"/>
    </sheetIdMap>
  </header>
  <header guid="{864FE65B-8702-4EA2-8E09-2F597694135A}" dateTime="2016-11-24T17:47:24" maxSheetId="2" userName="Pinyaskin" r:id="rId104">
    <sheetIdMap count="1">
      <sheetId val="1"/>
    </sheetIdMap>
  </header>
  <header guid="{07AA6C76-574D-4AA8-96E2-4EC6ED0B8A8B}" dateTime="2016-11-25T16:49:52" maxSheetId="2" userName="Pinyaskin" r:id="rId105" minRId="31302" maxRId="31306">
    <sheetIdMap count="1">
      <sheetId val="1"/>
    </sheetIdMap>
  </header>
  <header guid="{03A68266-E8AC-461D-B120-8F2765791D85}" dateTime="2016-12-01T15:05:03" maxSheetId="2" userName="Pinyaskin" r:id="rId106" minRId="31307" maxRId="31318">
    <sheetIdMap count="1">
      <sheetId val="1"/>
    </sheetIdMap>
  </header>
  <header guid="{F43E7FA6-6FC0-475E-A02B-73832A89EA62}" dateTime="2016-12-01T15:18:50" maxSheetId="2" userName="Pinyaskin" r:id="rId107">
    <sheetIdMap count="1">
      <sheetId val="1"/>
    </sheetIdMap>
  </header>
  <header guid="{8512EC9B-42C4-4570-A365-B7A5922F4390}" dateTime="2016-12-01T15:36:08" maxSheetId="2" userName="Pinyaskin" r:id="rId108">
    <sheetIdMap count="1">
      <sheetId val="1"/>
    </sheetIdMap>
  </header>
  <header guid="{5C56BFC5-610A-436D-9EC6-FF91D777BCB1}" dateTime="2016-12-01T15:36:54" maxSheetId="2" userName="Pinyaskin" r:id="rId109">
    <sheetIdMap count="1">
      <sheetId val="1"/>
    </sheetIdMap>
  </header>
  <header guid="{DC2C4CCC-5A32-49F7-AD4C-022ADB00426A}" dateTime="2016-12-01T17:16:24" maxSheetId="2" userName="Pinyaskin" r:id="rId110" minRId="31331" maxRId="31335">
    <sheetIdMap count="1">
      <sheetId val="1"/>
    </sheetIdMap>
  </header>
  <header guid="{C995570F-55E2-41C1-A198-5D510CD0EB05}" dateTime="2016-12-01T17:36:52" maxSheetId="2" userName="Pinyaskin" r:id="rId111" minRId="31339">
    <sheetIdMap count="1">
      <sheetId val="1"/>
    </sheetIdMap>
  </header>
  <header guid="{266B7FB8-8D6A-4A7A-8FDC-6FEA6B081F75}" dateTime="2016-12-05T17:46:54" maxSheetId="2" userName="Pinyaskin" r:id="rId112">
    <sheetIdMap count="1">
      <sheetId val="1"/>
    </sheetIdMap>
  </header>
  <header guid="{5833A318-1DB7-4942-8136-460EB4B99E2C}" dateTime="2016-12-06T17:45:45" maxSheetId="2" userName="Pinyaskin" r:id="rId113">
    <sheetIdMap count="1">
      <sheetId val="1"/>
    </sheetIdMap>
  </header>
  <header guid="{59352378-3A98-4960-BCC9-6293B48B8705}" dateTime="2016-12-08T17:10:06" maxSheetId="2" userName="Pinyaskin" r:id="rId114">
    <sheetIdMap count="1">
      <sheetId val="1"/>
    </sheetIdMap>
  </header>
  <header guid="{80CBA447-C0CC-442D-975B-4F11755593F9}" dateTime="2016-12-08T17:34:26" maxSheetId="2" userName="Pinyaskin" r:id="rId115" minRId="31352" maxRId="31367">
    <sheetIdMap count="1">
      <sheetId val="1"/>
    </sheetIdMap>
  </header>
  <header guid="{0B12CF65-B017-430B-BDE1-FBF6A8F44B57}" dateTime="2016-12-08T17:47:50" maxSheetId="2" userName="Pinyaskin" r:id="rId116">
    <sheetIdMap count="1">
      <sheetId val="1"/>
    </sheetIdMap>
  </header>
  <header guid="{8C8F2EFE-C3FD-4F86-9BD3-04BEB01D3CDC}" dateTime="2016-12-09T15:33:28" maxSheetId="2" userName="Pinyaskin" r:id="rId117">
    <sheetIdMap count="1">
      <sheetId val="1"/>
    </sheetIdMap>
  </header>
  <header guid="{4B480958-1275-42D8-8220-7491FC0911AF}" dateTime="2016-12-09T15:34:56" maxSheetId="2" userName="Pinyaskin" r:id="rId118">
    <sheetIdMap count="1">
      <sheetId val="1"/>
    </sheetIdMap>
  </header>
  <header guid="{EE55B6D4-8EE9-40BC-8159-478A2C530A1F}" dateTime="2016-12-19T12:45:11" maxSheetId="2" userName="Pinyaskin" r:id="rId119" minRId="31377">
    <sheetIdMap count="1">
      <sheetId val="1"/>
    </sheetIdMap>
  </header>
  <header guid="{46715DFA-2314-4989-A852-5AD2CA4940A1}" dateTime="2016-12-27T16:57:15" maxSheetId="2" userName="Pinyaskin" r:id="rId120" minRId="31381" maxRId="31386">
    <sheetIdMap count="1">
      <sheetId val="1"/>
    </sheetIdMap>
  </header>
  <header guid="{3B188459-7B59-416B-A08B-62F639EA40B3}" dateTime="2016-12-28T11:48:15" maxSheetId="2" userName="Pinyaskin" r:id="rId121" minRId="31387" maxRId="31407">
    <sheetIdMap count="1">
      <sheetId val="1"/>
    </sheetIdMap>
  </header>
  <header guid="{F6571AAF-FF95-4D23-961C-CAA0B433F618}" dateTime="2016-12-28T15:16:35" maxSheetId="2" userName="Pinyaskin" r:id="rId122" minRId="31408" maxRId="31410">
    <sheetIdMap count="1">
      <sheetId val="1"/>
    </sheetIdMap>
  </header>
  <header guid="{2E027CEF-313B-43D9-8F42-7BE47260BB2D}" dateTime="2016-12-28T16:37:46" maxSheetId="2" userName="Pinyaskin" r:id="rId123" minRId="31411" maxRId="31419">
    <sheetIdMap count="1">
      <sheetId val="1"/>
    </sheetIdMap>
  </header>
  <header guid="{FC5CF768-A270-4800-8DC1-D32969E8B5BD}" dateTime="2016-12-28T17:51:58" maxSheetId="2" userName="Pinyaskin" r:id="rId124" minRId="31420" maxRId="31447">
    <sheetIdMap count="1">
      <sheetId val="1"/>
    </sheetIdMap>
  </header>
  <header guid="{4A8A6D35-19A4-49EF-B480-8D106C76F1A4}" dateTime="2017-01-16T09:51:40" maxSheetId="2" userName="Pinyaskin" r:id="rId125" minRId="31448">
    <sheetIdMap count="1">
      <sheetId val="1"/>
    </sheetIdMap>
  </header>
  <header guid="{DC489096-B17D-4EA7-9C38-50A0980E4A7A}" dateTime="2017-01-19T11:36:40" maxSheetId="2" userName="Pinyaskin" r:id="rId126" minRId="31449" maxRId="31568">
    <sheetIdMap count="1">
      <sheetId val="1"/>
    </sheetIdMap>
  </header>
  <header guid="{643DE9FE-DA6A-485C-A3C3-EC200CFDA946}" dateTime="2017-01-19T11:38:29" maxSheetId="2" userName="Pinyaskin" r:id="rId127" minRId="31572" maxRId="31575">
    <sheetIdMap count="1">
      <sheetId val="1"/>
    </sheetIdMap>
  </header>
  <header guid="{0B7AC44C-CCA3-4CE1-9EC2-12234754DB5F}" dateTime="2017-01-19T12:41:29" maxSheetId="2" userName="Pinyaskin" r:id="rId128" minRId="31579">
    <sheetIdMap count="1">
      <sheetId val="1"/>
    </sheetIdMap>
  </header>
  <header guid="{0B619911-A918-42A5-A964-723B2C452A4C}" dateTime="2017-01-23T12:39:26" maxSheetId="2" userName="Pinyaskin" r:id="rId129" minRId="31583" maxRId="31594">
    <sheetIdMap count="1">
      <sheetId val="1"/>
    </sheetIdMap>
  </header>
  <header guid="{952345EC-AD78-491C-AD7E-0C75BA0C05E2}" dateTime="2017-01-23T13:02:54" maxSheetId="2" userName="Pinyaskin" r:id="rId130">
    <sheetIdMap count="1">
      <sheetId val="1"/>
    </sheetIdMap>
  </header>
  <header guid="{8B15BA06-F996-4F85-A7D9-305AE619999B}" dateTime="2017-01-23T13:05:26" maxSheetId="2" userName="Pinyaskin" r:id="rId131">
    <sheetIdMap count="1">
      <sheetId val="1"/>
    </sheetIdMap>
  </header>
  <header guid="{287BA4C6-0337-4960-8D0F-F8C0FA595428}" dateTime="2017-01-23T15:51:00" maxSheetId="2" userName="Pinyaskin" r:id="rId132">
    <sheetIdMap count="1">
      <sheetId val="1"/>
    </sheetIdMap>
  </header>
  <header guid="{C01BA13E-483A-4D15-B2F9-807F23E72A35}" dateTime="2017-01-25T09:53:23" maxSheetId="2" userName="Pinyaskin" r:id="rId133">
    <sheetIdMap count="1">
      <sheetId val="1"/>
    </sheetIdMap>
  </header>
  <header guid="{4B89B8D9-B651-4D5A-A245-D2DD0F355135}" dateTime="2017-01-25T17:53:37" maxSheetId="2" userName="Pinyaskin" r:id="rId134">
    <sheetIdMap count="1">
      <sheetId val="1"/>
    </sheetIdMap>
  </header>
  <header guid="{0989745E-8AF3-4D06-A701-99711CA8E040}" dateTime="2017-02-06T10:00:44" maxSheetId="2" userName="Pinyaskin" r:id="rId135" minRId="31619" maxRId="31620">
    <sheetIdMap count="1">
      <sheetId val="1"/>
    </sheetIdMap>
  </header>
  <header guid="{225F76B5-7BDC-4A8D-BA32-3906879D7015}" dateTime="2017-03-10T13:58:13" maxSheetId="2" userName="Pinyaskin" r:id="rId136" minRId="31625">
    <sheetIdMap count="1">
      <sheetId val="1"/>
    </sheetIdMap>
  </header>
</headers>
</file>

<file path=xl/revisions/revisionLog1.xml><?xml version="1.0" encoding="utf-8"?>
<revisions xmlns="http://schemas.openxmlformats.org/spreadsheetml/2006/main" xmlns:r="http://schemas.openxmlformats.org/officeDocument/2006/relationships">
  <rcc rId="31625" sId="1">
    <oc r="M5" t="inlineStr">
      <is>
        <r>
          <t>от   __________</t>
        </r>
        <r>
          <rPr>
            <sz val="26"/>
            <rFont val="Times New Roman"/>
            <family val="1"/>
            <charset val="204"/>
          </rPr>
          <t xml:space="preserve"> 2017   № </t>
        </r>
        <r>
          <rPr>
            <u/>
            <sz val="26"/>
            <rFont val="Times New Roman"/>
            <family val="1"/>
            <charset val="204"/>
          </rPr>
          <t>_____</t>
        </r>
      </is>
    </oc>
    <nc r="M5" t="inlineStr">
      <is>
        <r>
          <t xml:space="preserve">от   </t>
        </r>
        <r>
          <rPr>
            <u/>
            <sz val="26"/>
            <rFont val="Times New Roman"/>
            <family val="1"/>
            <charset val="204"/>
          </rPr>
          <t xml:space="preserve">  10 марта  </t>
        </r>
        <r>
          <rPr>
            <sz val="26"/>
            <rFont val="Times New Roman"/>
            <family val="1"/>
            <charset val="204"/>
          </rPr>
          <t xml:space="preserve"> 2017   № </t>
        </r>
        <r>
          <rPr>
            <u/>
            <sz val="26"/>
            <rFont val="Times New Roman"/>
            <family val="1"/>
            <charset val="204"/>
          </rPr>
          <t xml:space="preserve"> 146 </t>
        </r>
      </is>
    </nc>
  </rcc>
  <rcv guid="{52C56C69-E76E-46A4-93DC-3FEF3C34E98B}" action="delete"/>
  <rdn rId="0" localSheetId="1" customView="1" name="Z_52C56C69_E76E_46A4_93DC_3FEF3C34E98B_.wvu.PrintArea" hidden="1" oldHidden="1">
    <formula>'Лист 1'!$A$1:$Q$1844</formula>
    <oldFormula>'Лист 1'!$A$1:$Q$1844</oldFormula>
  </rdn>
  <rdn rId="0" localSheetId="1" customView="1" name="Z_52C56C69_E76E_46A4_93DC_3FEF3C34E98B_.wvu.PrintTitles" hidden="1" oldHidden="1">
    <formula>'Лист 1'!$17:$17</formula>
    <oldFormula>'Лист 1'!$17:$17</oldFormula>
  </rdn>
  <rdn rId="0" localSheetId="1" customView="1" name="Z_52C56C69_E76E_46A4_93DC_3FEF3C34E98B_.wvu.Rows" hidden="1" oldHidden="1">
    <formula>'Лист 1'!$25:$29,'Лист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formula>
    <oldFormula>'Лист 1'!$25:$29,'Лист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10.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1'!$A$1:$Q$1844</formula>
    <oldFormula>'Лист 1'!$A$1:$Q$1844</oldFormula>
  </rdn>
  <rdn rId="0" localSheetId="1" customView="1" name="Z_52C56C69_E76E_46A4_93DC_3FEF3C34E98B_.wvu.PrintTitles" hidden="1" oldHidden="1">
    <formula>'Лист 1'!$17:$17</formula>
    <oldFormula>'Лист 1'!$17:$17</oldFormula>
  </rdn>
  <rdn rId="0" localSheetId="1" customView="1" name="Z_52C56C69_E76E_46A4_93DC_3FEF3C34E98B_.wvu.Rows" hidden="1" oldHidden="1">
    <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formula>
    <old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101.xml><?xml version="1.0" encoding="utf-8"?>
<revisions xmlns="http://schemas.openxmlformats.org/spreadsheetml/2006/main" xmlns:r="http://schemas.openxmlformats.org/officeDocument/2006/relationships">
  <rfmt sheetId="1" sqref="B1354">
    <dxf>
      <fill>
        <patternFill patternType="solid">
          <bgColor rgb="FFFFFF00"/>
        </patternFill>
      </fill>
    </dxf>
  </rfmt>
  <rcv guid="{52C56C69-E76E-46A4-93DC-3FEF3C34E98B}" action="delete"/>
  <rdn rId="0" localSheetId="1" customView="1" name="Z_52C56C69_E76E_46A4_93DC_3FEF3C34E98B_.wvu.PrintArea" hidden="1" oldHidden="1">
    <formula>'Лист 1'!$A$1:$Q$1844</formula>
    <oldFormula>'Лист 1'!$A$1:$Q$1844</oldFormula>
  </rdn>
  <rdn rId="0" localSheetId="1" customView="1" name="Z_52C56C69_E76E_46A4_93DC_3FEF3C34E98B_.wvu.PrintTitles" hidden="1" oldHidden="1">
    <formula>'Лист 1'!$17:$17</formula>
    <oldFormula>'Лист 1'!$17:$17</oldFormula>
  </rdn>
  <rdn rId="0" localSheetId="1" customView="1" name="Z_52C56C69_E76E_46A4_93DC_3FEF3C34E98B_.wvu.Rows" hidden="1" oldHidden="1">
    <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formula>
    <old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1'!$1326:$1354,'Лист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1011.xml><?xml version="1.0" encoding="utf-8"?>
<revisions xmlns="http://schemas.openxmlformats.org/spreadsheetml/2006/main" xmlns:r="http://schemas.openxmlformats.org/officeDocument/2006/relationships">
  <rrc rId="31449" sId="1" ref="A514:XFD514" action="deleteRow">
    <undo index="0" exp="area" dr="Q497:Q514" r="Q496" sId="1"/>
    <undo index="0" exp="area" dr="P497:P514" r="P496" sId="1"/>
    <undo index="0" exp="area" dr="O497:O514" r="O496" sId="1"/>
    <undo index="0" exp="area" dr="N497:N514" r="N496" sId="1"/>
    <undo index="0" exp="area" dr="M497:M514" r="M496" sId="1"/>
    <undo index="0" exp="area" dr="L497:L514" r="L496" sId="1"/>
    <undo index="0" exp="area" dr="K497:K514" r="K496" sId="1"/>
    <undo index="0" exp="area" dr="J497:J514" r="J496" sId="1"/>
    <undo index="0" exp="area" dr="I497:I514" r="I496" sId="1"/>
    <undo index="0" exp="area" dr="H497:H514" r="H496" sId="1"/>
    <undo index="0" exp="area" dr="G497:G514" r="G496" sId="1"/>
    <undo index="0" exp="area" dr="F497:F514" r="F496" sId="1"/>
    <undo index="0" exp="area" dr="E497:E514" r="E496" sId="1"/>
    <undo index="0" exp="area" dr="D497:D514" r="D496" sId="1"/>
    <undo index="0" exp="area" dr="C497:C514" r="C496" sId="1"/>
    <rfmt sheetId="1" xfDxf="1" sqref="A514:XFD514" start="0" length="0">
      <dxf>
        <font>
          <sz val="14"/>
          <name val="Times New Roman"/>
          <scheme val="none"/>
        </font>
      </dxf>
    </rfmt>
    <rcc rId="0" sId="1" dxf="1" numFmtId="4">
      <nc r="A514">
        <v>18</v>
      </nc>
      <n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14" t="inlineStr">
        <is>
          <t>г. Новоалтайск, ул. Ударника, д. 28</t>
        </is>
      </nc>
      <ndxf>
        <font>
          <sz val="14"/>
          <color rgb="FF000000"/>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ndxf>
    </rcc>
    <rcc rId="0" sId="1" dxf="1">
      <nc r="C514">
        <f>D514+F514+H514+J514+L514+N514+P514+Q514</f>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I514">
        <v>439.7</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J514">
        <v>533673</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K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14"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14"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14"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14" start="0" length="0">
      <dxf>
        <fill>
          <patternFill patternType="solid">
            <bgColor theme="0"/>
          </patternFill>
        </fill>
      </dxf>
    </rfmt>
  </rrc>
  <rm rId="31450" sheetId="1" source="I499:J499" destination="I548:J548" sourceSheetId="1">
    <undo index="5" exp="ref" v="1" dr="J548" r="C548" sId="1"/>
    <rfmt sheetId="1" sqref="I5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4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m>
  <rrc rId="31451" sId="1" ref="A500:XFD500" action="insertRow"/>
  <rm rId="31452" sheetId="1" source="A522:XFD522" destination="A500:XFD500" sourceSheetId="1">
    <rfmt sheetId="1" xfDxf="1" sqref="A500:XFD500" start="0" length="0">
      <dxf>
        <font>
          <sz val="14"/>
          <name val="Times New Roman"/>
          <scheme val="none"/>
        </font>
      </dxf>
    </rfmt>
    <rfmt sheetId="1" sqref="A500"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500" start="0" length="0">
      <dxf>
        <font>
          <sz val="14"/>
          <color rgb="FF000000"/>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00"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00"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00"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00" start="0" length="0">
      <dxf>
        <fill>
          <patternFill patternType="solid">
            <bgColor theme="0"/>
          </patternFill>
        </fill>
      </dxf>
    </rfmt>
  </rm>
  <rrc rId="31453" sId="1" ref="A522:XFD522" action="deleteRow">
    <rfmt sheetId="1" xfDxf="1" sqref="A522:XFD522" start="0" length="0">
      <dxf>
        <font>
          <sz val="14"/>
          <name val="Times New Roman"/>
          <scheme val="none"/>
        </font>
      </dxf>
    </rfmt>
    <rfmt sheetId="1" sqref="A522" start="0" length="0">
      <dxf>
        <alignment horizontal="center" readingOrder="0"/>
      </dxf>
    </rfmt>
    <rfmt sheetId="1" sqref="K522" start="0" length="0">
      <dxf>
        <alignment horizontal="right" readingOrder="0"/>
      </dxf>
    </rfmt>
  </rrc>
  <rrc rId="31454" sId="1" ref="A552:XFD552" action="insertRow"/>
  <rcc rId="31455" sId="1">
    <nc r="B552" t="inlineStr">
      <is>
        <t>г. Новоалтайск, ул. 8 Микрорайон, д. 3а</t>
      </is>
    </nc>
  </rcc>
  <rcc rId="31456" sId="1" numFmtId="4">
    <nc r="I552">
      <v>700</v>
    </nc>
  </rcc>
  <rcc rId="31457" sId="1" numFmtId="4">
    <nc r="J552">
      <v>322108</v>
    </nc>
  </rcc>
  <rcc rId="31458" sId="1" numFmtId="4">
    <oc r="J500">
      <v>322108</v>
    </oc>
    <nc r="J500"/>
  </rcc>
  <rcc rId="31459" sId="1" numFmtId="4">
    <oc r="I500">
      <v>700</v>
    </oc>
    <nc r="I500"/>
  </rcc>
  <rfmt sheetId="1" sqref="I499:Q499">
    <dxf>
      <border>
        <left style="thin">
          <color indexed="64"/>
        </left>
        <right style="thin">
          <color indexed="64"/>
        </right>
        <top style="thin">
          <color indexed="64"/>
        </top>
        <bottom style="thin">
          <color indexed="64"/>
        </bottom>
        <vertical style="thin">
          <color indexed="64"/>
        </vertical>
        <horizontal style="thin">
          <color indexed="64"/>
        </horizontal>
      </border>
    </dxf>
  </rfmt>
  <rrc rId="31460" sId="1" ref="A522:XFD522" action="insertRow"/>
  <rm rId="31461" sheetId="1" source="A502:XFD502" destination="A522:XFD522" sourceSheetId="1">
    <rfmt sheetId="1" xfDxf="1" sqref="A522:XFD522" start="0" length="0">
      <dxf>
        <font>
          <sz val="14"/>
          <name val="Times New Roman"/>
          <scheme val="none"/>
        </font>
      </dxf>
    </rfmt>
    <rfmt sheetId="1" sqref="A522" start="0" length="0">
      <dxf>
        <font>
          <sz val="14"/>
          <color theme="1"/>
          <name val="Times New Roman"/>
          <scheme val="none"/>
        </font>
        <numFmt numFmtId="3" formatCode="#,##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fmt sheetId="1" sqref="B522" start="0" length="0">
      <dxf>
        <font>
          <sz val="14"/>
          <color rgb="FF000000"/>
          <name val="Times New Roman"/>
          <scheme val="none"/>
        </font>
        <fill>
          <patternFill patternType="solid">
            <bgColor theme="0"/>
          </patternFill>
        </fill>
        <alignment horizontal="left" readingOrder="0"/>
        <border outline="0">
          <left style="thin">
            <color indexed="64"/>
          </left>
          <right style="thin">
            <color indexed="64"/>
          </right>
          <top style="thin">
            <color indexed="64"/>
          </top>
          <bottom style="thin">
            <color indexed="64"/>
          </bottom>
        </border>
      </dxf>
    </rfmt>
    <rfmt sheetId="1" sqref="C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dxf>
    </rfmt>
    <rfmt sheetId="1" sqref="D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22"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22" start="0" length="0">
      <dxf>
        <font>
          <sz val="14"/>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22"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22" start="0" length="0">
      <dxf>
        <fill>
          <patternFill patternType="solid">
            <bgColor theme="0"/>
          </patternFill>
        </fill>
      </dxf>
    </rfmt>
  </rm>
  <rrc rId="31462" sId="1" ref="A502:XFD502" action="deleteRow">
    <rfmt sheetId="1" xfDxf="1" sqref="A502:XFD502" start="0" length="0">
      <dxf>
        <font>
          <sz val="14"/>
          <name val="Times New Roman"/>
          <scheme val="none"/>
        </font>
      </dxf>
    </rfmt>
    <rfmt sheetId="1" sqref="A502" start="0" length="0">
      <dxf>
        <alignment horizontal="center" readingOrder="0"/>
      </dxf>
    </rfmt>
    <rfmt sheetId="1" sqref="K502" start="0" length="0">
      <dxf>
        <alignment horizontal="right" readingOrder="0"/>
      </dxf>
    </rfmt>
  </rrc>
  <rcc rId="31463" sId="1" numFmtId="4">
    <oc r="A500">
      <v>7</v>
    </oc>
    <nc r="A500">
      <v>4</v>
    </nc>
  </rcc>
  <rcc rId="31464" sId="1" numFmtId="4">
    <oc r="A501">
      <v>4</v>
    </oc>
    <nc r="A501">
      <v>5</v>
    </nc>
  </rcc>
  <rcc rId="31465" sId="1">
    <oc r="C499">
      <f>D499+F499+H499+J548+L499+N499+P499+Q499</f>
    </oc>
    <nc r="C499">
      <f>D499+F499+H499+J499+L499+N499+P499+Q499</f>
    </nc>
  </rcc>
  <rcc rId="31466" sId="1" numFmtId="4">
    <oc r="A521">
      <v>5</v>
    </oc>
    <nc r="A521">
      <v>7</v>
    </nc>
  </rcc>
  <rcc rId="31467" sId="1" numFmtId="4">
    <nc r="A552">
      <v>10</v>
    </nc>
  </rcc>
  <rcc rId="31468" sId="1" numFmtId="4">
    <oc r="A553">
      <v>10</v>
    </oc>
    <nc r="A553">
      <v>11</v>
    </nc>
  </rcc>
  <rcc rId="31469" sId="1" numFmtId="4">
    <oc r="A554">
      <v>11</v>
    </oc>
    <nc r="A554">
      <v>12</v>
    </nc>
  </rcc>
  <rcc rId="31470" sId="1" numFmtId="4">
    <oc r="A555">
      <v>12</v>
    </oc>
    <nc r="A555">
      <v>13</v>
    </nc>
  </rcc>
  <rcc rId="31471" sId="1" numFmtId="4">
    <oc r="A556">
      <v>13</v>
    </oc>
    <nc r="A556">
      <v>14</v>
    </nc>
  </rcc>
  <rcc rId="31472" sId="1" numFmtId="4">
    <oc r="A557">
      <v>14</v>
    </oc>
    <nc r="A557">
      <v>15</v>
    </nc>
  </rcc>
  <rcc rId="31473" sId="1" numFmtId="4">
    <oc r="A558">
      <v>15</v>
    </oc>
    <nc r="A558">
      <v>16</v>
    </nc>
  </rcc>
  <rcc rId="31474" sId="1" numFmtId="4">
    <oc r="A559">
      <v>16</v>
    </oc>
    <nc r="A559">
      <v>17</v>
    </nc>
  </rcc>
  <rcc rId="31475" sId="1" numFmtId="4">
    <oc r="A560">
      <v>17</v>
    </oc>
    <nc r="A560">
      <v>18</v>
    </nc>
  </rcc>
  <rcc rId="31476" sId="1" numFmtId="4">
    <oc r="A561">
      <v>18</v>
    </oc>
    <nc r="A561">
      <v>19</v>
    </nc>
  </rcc>
  <rcc rId="31477" sId="1" numFmtId="4">
    <oc r="A562">
      <v>19</v>
    </oc>
    <nc r="A562">
      <v>20</v>
    </nc>
  </rcc>
  <rcc rId="31478" sId="1" numFmtId="4">
    <oc r="A563">
      <v>20</v>
    </oc>
    <nc r="A563">
      <v>21</v>
    </nc>
  </rcc>
  <rcc rId="31479" sId="1" numFmtId="4">
    <oc r="A564">
      <v>21</v>
    </oc>
    <nc r="A564">
      <v>22</v>
    </nc>
  </rcc>
  <rcc rId="31480" sId="1" numFmtId="4">
    <oc r="A565">
      <v>22</v>
    </oc>
    <nc r="A565">
      <v>23</v>
    </nc>
  </rcc>
  <rcc rId="31481" sId="1" numFmtId="4">
    <oc r="A566">
      <v>23</v>
    </oc>
    <nc r="A566">
      <v>24</v>
    </nc>
  </rcc>
  <rcc rId="31482" sId="1" numFmtId="4">
    <oc r="A567">
      <v>24</v>
    </oc>
    <nc r="A567">
      <v>25</v>
    </nc>
  </rcc>
  <rcc rId="31483" sId="1" numFmtId="4">
    <oc r="A568">
      <v>25</v>
    </oc>
    <nc r="A568">
      <v>26</v>
    </nc>
  </rcc>
  <rcc rId="31484" sId="1" numFmtId="4">
    <oc r="A569">
      <v>26</v>
    </oc>
    <nc r="A569">
      <v>27</v>
    </nc>
  </rcc>
  <rcc rId="31485" sId="1" numFmtId="4">
    <oc r="A570">
      <v>27</v>
    </oc>
    <nc r="A570">
      <v>28</v>
    </nc>
  </rcc>
  <rcc rId="31486" sId="1" numFmtId="4">
    <oc r="A571">
      <v>28</v>
    </oc>
    <nc r="A571">
      <v>29</v>
    </nc>
  </rcc>
  <rcc rId="31487" sId="1" numFmtId="4">
    <oc r="A572">
      <v>29</v>
    </oc>
    <nc r="A572">
      <v>30</v>
    </nc>
  </rcc>
  <rcc rId="31488" sId="1" numFmtId="4">
    <oc r="A573">
      <v>30</v>
    </oc>
    <nc r="A573">
      <v>31</v>
    </nc>
  </rcc>
  <rcc rId="31489" sId="1" numFmtId="4">
    <oc r="A574">
      <v>31</v>
    </oc>
    <nc r="A574">
      <v>32</v>
    </nc>
  </rcc>
  <rcc rId="31490" sId="1" numFmtId="4">
    <oc r="A575">
      <v>32</v>
    </oc>
    <nc r="A575">
      <v>33</v>
    </nc>
  </rcc>
  <rcc rId="31491" sId="1" numFmtId="4">
    <oc r="A576">
      <v>33</v>
    </oc>
    <nc r="A576">
      <v>34</v>
    </nc>
  </rcc>
  <rcc rId="31492" sId="1" numFmtId="4">
    <oc r="A577">
      <v>34</v>
    </oc>
    <nc r="A577">
      <v>35</v>
    </nc>
  </rcc>
  <rcc rId="31493" sId="1" numFmtId="4">
    <oc r="A578">
      <v>35</v>
    </oc>
    <nc r="A578">
      <v>36</v>
    </nc>
  </rcc>
  <rcc rId="31494" sId="1" numFmtId="4">
    <oc r="A579">
      <v>36</v>
    </oc>
    <nc r="A579">
      <v>37</v>
    </nc>
  </rcc>
  <rcc rId="31495" sId="1" numFmtId="4">
    <oc r="A580">
      <v>37</v>
    </oc>
    <nc r="A580">
      <v>38</v>
    </nc>
  </rcc>
  <rcc rId="31496" sId="1" numFmtId="4">
    <oc r="A581">
      <v>38</v>
    </oc>
    <nc r="A581">
      <v>39</v>
    </nc>
  </rcc>
  <rcc rId="31497" sId="1" numFmtId="4">
    <oc r="A582">
      <v>39</v>
    </oc>
    <nc r="A582">
      <v>40</v>
    </nc>
  </rcc>
  <rcc rId="31498" sId="1" numFmtId="4">
    <oc r="A583">
      <v>40</v>
    </oc>
    <nc r="A583">
      <v>41</v>
    </nc>
  </rcc>
  <rcc rId="31499" sId="1" numFmtId="4">
    <oc r="A584">
      <v>41</v>
    </oc>
    <nc r="A584">
      <v>42</v>
    </nc>
  </rcc>
  <rcc rId="31500" sId="1" numFmtId="4">
    <oc r="A585">
      <v>42</v>
    </oc>
    <nc r="A585">
      <v>43</v>
    </nc>
  </rcc>
  <rcc rId="31501" sId="1" numFmtId="4">
    <oc r="A586">
      <v>43</v>
    </oc>
    <nc r="A586">
      <v>44</v>
    </nc>
  </rcc>
  <rcc rId="31502" sId="1" numFmtId="4">
    <oc r="A587">
      <v>44</v>
    </oc>
    <nc r="A587">
      <v>45</v>
    </nc>
  </rcc>
  <rcc rId="31503" sId="1" numFmtId="4">
    <oc r="A588">
      <v>45</v>
    </oc>
    <nc r="A588">
      <v>46</v>
    </nc>
  </rcc>
  <rcc rId="31504" sId="1" numFmtId="4">
    <oc r="A589">
      <v>46</v>
    </oc>
    <nc r="A589">
      <v>47</v>
    </nc>
  </rcc>
  <rcc rId="31505" sId="1" numFmtId="4">
    <oc r="A590">
      <v>47</v>
    </oc>
    <nc r="A590">
      <v>48</v>
    </nc>
  </rcc>
  <rcc rId="31506" sId="1" numFmtId="4">
    <oc r="A591">
      <v>48</v>
    </oc>
    <nc r="A591">
      <v>49</v>
    </nc>
  </rcc>
  <rcc rId="31507" sId="1" numFmtId="4">
    <oc r="A592">
      <v>49</v>
    </oc>
    <nc r="A592">
      <v>50</v>
    </nc>
  </rcc>
  <rcc rId="31508" sId="1" numFmtId="4">
    <oc r="A593">
      <v>50</v>
    </oc>
    <nc r="A593">
      <v>51</v>
    </nc>
  </rcc>
  <rcc rId="31509" sId="1" numFmtId="4">
    <oc r="A594">
      <v>51</v>
    </oc>
    <nc r="A594">
      <v>52</v>
    </nc>
  </rcc>
  <rcc rId="31510" sId="1" numFmtId="4">
    <oc r="A595">
      <v>52</v>
    </oc>
    <nc r="A595">
      <v>53</v>
    </nc>
  </rcc>
  <rcc rId="31511" sId="1" numFmtId="4">
    <oc r="A596">
      <v>53</v>
    </oc>
    <nc r="A596">
      <v>54</v>
    </nc>
  </rcc>
  <rcc rId="31512" sId="1" numFmtId="4">
    <oc r="A597">
      <v>54</v>
    </oc>
    <nc r="A597">
      <v>55</v>
    </nc>
  </rcc>
  <rcc rId="31513" sId="1">
    <oc r="C544">
      <f>D544+F544+H544+J544+L544+N544+P544+Q544</f>
    </oc>
    <nc r="C544">
      <f>D544+F544+H544+J544+L544+N544+P544+Q544</f>
    </nc>
  </rcc>
  <rcc rId="31514" sId="1">
    <oc r="C545">
      <f>D545+F545+H545+J545+L545+N545+P545+Q545</f>
    </oc>
    <nc r="C545">
      <f>D545+F545+H545+J545+L545+N545+P545+Q545</f>
    </nc>
  </rcc>
  <rcc rId="31515" sId="1">
    <oc r="C546">
      <f>D546+F546+H546+J546+L546+N546+P546+Q546</f>
    </oc>
    <nc r="C546">
      <f>D546+F546+H546+J546+L546+N546+P546+Q546</f>
    </nc>
  </rcc>
  <rcc rId="31516" sId="1">
    <oc r="C547">
      <f>D547+F547+H547+J547+L547+N547+P547+Q547</f>
    </oc>
    <nc r="C547">
      <f>D547+F547+H547+J547+L547+N547+P547+Q547</f>
    </nc>
  </rcc>
  <rcc rId="31517" sId="1">
    <oc r="C548">
      <f>D548+F548+H548+#REF!+L548+N548+P548+Q548</f>
    </oc>
    <nc r="C548">
      <f>D548+F548+H548+J548+L548+N548+P548+Q548</f>
    </nc>
  </rcc>
  <rcc rId="31518" sId="1">
    <oc r="C549">
      <f>D549+F549+H549+J549+L549+N549+P549+Q549</f>
    </oc>
    <nc r="C549">
      <f>D549+F549+H549+J549+L549+N549+P549+Q549</f>
    </nc>
  </rcc>
  <rcc rId="31519" sId="1">
    <oc r="C550">
      <f>D550+F550+H550+J550+L550+N550+P550+Q550</f>
    </oc>
    <nc r="C550">
      <f>D550+F550+H550+J550+L550+N550+P550+Q550</f>
    </nc>
  </rcc>
  <rcc rId="31520" sId="1">
    <oc r="C551">
      <f>D551+F551+H551+J551+L551+N551+P551+Q551</f>
    </oc>
    <nc r="C551">
      <f>D551+F551+H551+J551+L551+N551+P551+Q551</f>
    </nc>
  </rcc>
  <rcc rId="31521" sId="1">
    <nc r="C552">
      <f>D552+F552+H552+J552+L552+N552+P552+Q552</f>
    </nc>
  </rcc>
  <rcc rId="31522" sId="1">
    <oc r="C553">
      <f>D553+F553+H553+J553+L553+N553+P553+Q553</f>
    </oc>
    <nc r="C553">
      <f>D553+F553+H553+J553+L553+N553+P553+Q553</f>
    </nc>
  </rcc>
  <rcc rId="31523" sId="1">
    <oc r="C554">
      <f>D554+F554+H554+J554+L554+N554+P554+Q554</f>
    </oc>
    <nc r="C554">
      <f>D554+F554+H554+J554+L554+N554+P554+Q554</f>
    </nc>
  </rcc>
  <rcc rId="31524" sId="1">
    <oc r="C555">
      <f>D555+F555+H555+J555+L555+N555+P555+Q555</f>
    </oc>
    <nc r="C555">
      <f>D555+F555+H555+J555+L555+N555+P555+Q555</f>
    </nc>
  </rcc>
  <rcc rId="31525" sId="1">
    <oc r="C556">
      <f>D556+F556+H556+J556+L556+N556+P556+Q556</f>
    </oc>
    <nc r="C556">
      <f>D556+F556+H556+J556+L556+N556+P556+Q556</f>
    </nc>
  </rcc>
  <rcc rId="31526" sId="1">
    <oc r="C557">
      <f>D557+F557+H557+J557+L557+N557+P557+Q557</f>
    </oc>
    <nc r="C557">
      <f>D557+F557+H557+J557+L557+N557+P557+Q557</f>
    </nc>
  </rcc>
  <rcc rId="31527" sId="1">
    <oc r="C558">
      <f>D558+F558+H558+J558+L558+N558+P558+Q558</f>
    </oc>
    <nc r="C558">
      <f>D558+F558+H558+J558+L558+N558+P558+Q558</f>
    </nc>
  </rcc>
  <rcc rId="31528" sId="1">
    <oc r="C559">
      <f>D559+F559+H559+J559+L559+N559+P559+Q559</f>
    </oc>
    <nc r="C559">
      <f>D559+F559+H559+J559+L559+N559+P559+Q559</f>
    </nc>
  </rcc>
  <rcc rId="31529" sId="1">
    <oc r="C560">
      <f>D560+F560+H560+J560+L560+N560+P560+Q560</f>
    </oc>
    <nc r="C560">
      <f>D560+F560+H560+J560+L560+N560+P560+Q560</f>
    </nc>
  </rcc>
  <rcc rId="31530" sId="1">
    <oc r="C561">
      <f>D561+F561+H561+J561+L561+N561+P561+Q561</f>
    </oc>
    <nc r="C561">
      <f>D561+F561+H561+J561+L561+N561+P561+Q561</f>
    </nc>
  </rcc>
  <rcc rId="31531" sId="1">
    <oc r="C562">
      <f>D562+F562+H562+J562+L562+N562+P562+Q562</f>
    </oc>
    <nc r="C562">
      <f>D562+F562+H562+J562+L562+N562+P562+Q562</f>
    </nc>
  </rcc>
  <rcc rId="31532" sId="1">
    <oc r="C563">
      <f>D563+F563+H563+J563+L563+N563+P563+Q563</f>
    </oc>
    <nc r="C563">
      <f>D563+F563+H563+J563+L563+N563+P563+Q563</f>
    </nc>
  </rcc>
  <rcc rId="31533" sId="1">
    <oc r="C564">
      <f>D564+F564+H564+J564+L564+N564+P564+Q564</f>
    </oc>
    <nc r="C564">
      <f>D564+F564+H564+J564+L564+N564+P564+Q564</f>
    </nc>
  </rcc>
  <rcc rId="31534" sId="1">
    <oc r="C565">
      <f>D565+F565+H565+J565+L565+N565+P565+Q565</f>
    </oc>
    <nc r="C565">
      <f>D565+F565+H565+J565+L565+N565+P565+Q565</f>
    </nc>
  </rcc>
  <rcc rId="31535" sId="1">
    <oc r="C566">
      <f>D566+F566+H566+J566+L566+N566+P566+Q566</f>
    </oc>
    <nc r="C566">
      <f>D566+F566+H566+J566+L566+N566+P566+Q566</f>
    </nc>
  </rcc>
  <rcc rId="31536" sId="1">
    <oc r="C567">
      <f>D567+F567+H567+J567+L567+N567+P567+Q567</f>
    </oc>
    <nc r="C567">
      <f>D567+F567+H567+J567+L567+N567+P567+Q567</f>
    </nc>
  </rcc>
  <rcc rId="31537" sId="1">
    <oc r="C568">
      <f>D568+F568+H568+J568+L568+N568+P568+Q568</f>
    </oc>
    <nc r="C568">
      <f>D568+F568+H568+J568+L568+N568+P568+Q568</f>
    </nc>
  </rcc>
  <rcc rId="31538" sId="1">
    <oc r="C569">
      <f>D569+F569+H569+J569+L569+N569+P569+Q569</f>
    </oc>
    <nc r="C569">
      <f>D569+F569+H569+J569+L569+N569+P569+Q569</f>
    </nc>
  </rcc>
  <rcc rId="31539" sId="1">
    <oc r="C570">
      <f>D570+F570+H570+J570+L570+N570+P570+Q570</f>
    </oc>
    <nc r="C570">
      <f>D570+F570+H570+J570+L570+N570+P570+Q570</f>
    </nc>
  </rcc>
  <rcc rId="31540" sId="1">
    <oc r="C571">
      <f>D571+F571+H571+J571+L571+N571+P571+Q571</f>
    </oc>
    <nc r="C571">
      <f>D571+F571+H571+J571+L571+N571+P571+Q571</f>
    </nc>
  </rcc>
  <rcc rId="31541" sId="1">
    <oc r="C572">
      <f>D572+F572+H572+J572+L572+N572+P572+Q572</f>
    </oc>
    <nc r="C572">
      <f>D572+F572+H572+J572+L572+N572+P572+Q572</f>
    </nc>
  </rcc>
  <rcc rId="31542" sId="1">
    <oc r="C573">
      <f>D573+F573+H573+J573+L573+N573+P573+Q573</f>
    </oc>
    <nc r="C573">
      <f>D573+F573+H573+J573+L573+N573+P573+Q573</f>
    </nc>
  </rcc>
  <rcc rId="31543" sId="1">
    <oc r="C574">
      <f>D574+F574+H574+J574+L574+N574+P574+Q574</f>
    </oc>
    <nc r="C574">
      <f>D574+F574+H574+J574+L574+N574+P574+Q574</f>
    </nc>
  </rcc>
  <rcc rId="31544" sId="1">
    <oc r="C575">
      <f>D575+F575+H575+J575+L575+N575+P575+Q575</f>
    </oc>
    <nc r="C575">
      <f>D575+F575+H575+J575+L575+N575+P575+Q575</f>
    </nc>
  </rcc>
  <rcc rId="31545" sId="1">
    <oc r="C576">
      <f>D576+F576+H576+J576+L576+N576+P576+Q576</f>
    </oc>
    <nc r="C576">
      <f>D576+F576+H576+J576+L576+N576+P576+Q576</f>
    </nc>
  </rcc>
  <rcc rId="31546" sId="1">
    <oc r="C577">
      <f>D577+F577+H577+J577+L577+N577+P577+Q577</f>
    </oc>
    <nc r="C577">
      <f>D577+F577+H577+J577+L577+N577+P577+Q577</f>
    </nc>
  </rcc>
  <rcc rId="31547" sId="1">
    <oc r="C578">
      <f>D578+F578+H578+J578+L578+N578+P578+Q578</f>
    </oc>
    <nc r="C578">
      <f>D578+F578+H578+J578+L578+N578+P578+Q578</f>
    </nc>
  </rcc>
  <rcc rId="31548" sId="1">
    <oc r="C579">
      <f>D579+F579+H579+J579+L579+N579+P579+Q579</f>
    </oc>
    <nc r="C579">
      <f>D579+F579+H579+J579+L579+N579+P579+Q579</f>
    </nc>
  </rcc>
  <rcc rId="31549" sId="1">
    <oc r="C580">
      <f>D580+F580+H580+J580+L580+N580+P580+Q580</f>
    </oc>
    <nc r="C580">
      <f>D580+F580+H580+J580+L580+N580+P580+Q580</f>
    </nc>
  </rcc>
  <rcc rId="31550" sId="1">
    <oc r="C581">
      <f>D581+F581+H581+J581+L581+N581+P581+Q581</f>
    </oc>
    <nc r="C581">
      <f>D581+F581+H581+J581+L581+N581+P581+Q581</f>
    </nc>
  </rcc>
  <rcc rId="31551" sId="1">
    <oc r="C582">
      <f>D582+F582+H582+J582+L582+N582+P582+Q582</f>
    </oc>
    <nc r="C582">
      <f>D582+F582+H582+J582+L582+N582+P582+Q582</f>
    </nc>
  </rcc>
  <rcc rId="31552" sId="1">
    <oc r="C583">
      <f>D583+F583+H583+J583+L583+N583+P583+Q583</f>
    </oc>
    <nc r="C583">
      <f>D583+F583+H583+J583+L583+N583+P583+Q583</f>
    </nc>
  </rcc>
  <rcc rId="31553" sId="1">
    <oc r="C584">
      <f>D584+F584+H584+J584+L584+N584+P584+Q584</f>
    </oc>
    <nc r="C584">
      <f>D584+F584+H584+J584+L584+N584+P584+Q584</f>
    </nc>
  </rcc>
  <rcc rId="31554" sId="1">
    <oc r="C585">
      <f>D585+F585+H585+J585+L585+N585+P585+Q585</f>
    </oc>
    <nc r="C585">
      <f>D585+F585+H585+J585+L585+N585+P585+Q585</f>
    </nc>
  </rcc>
  <rcc rId="31555" sId="1">
    <oc r="C586">
      <f>D586+F586+H586+J586+L586+N586+P586+Q586</f>
    </oc>
    <nc r="C586">
      <f>D586+F586+H586+J586+L586+N586+P586+Q586</f>
    </nc>
  </rcc>
  <rcc rId="31556" sId="1">
    <oc r="C587">
      <f>D587+F587+H587+J587+L587+N587+P587+Q587</f>
    </oc>
    <nc r="C587">
      <f>D587+F587+H587+J587+L587+N587+P587+Q587</f>
    </nc>
  </rcc>
  <rcc rId="31557" sId="1">
    <oc r="C588">
      <f>D588+F588+H588+J588+L588+N588+P588+Q588</f>
    </oc>
    <nc r="C588">
      <f>D588+F588+H588+J588+L588+N588+P588+Q588</f>
    </nc>
  </rcc>
  <rcc rId="31558" sId="1">
    <oc r="C589">
      <f>D589+F589+H589+J589+L589+N589+P589+Q589</f>
    </oc>
    <nc r="C589">
      <f>D589+F589+H589+J589+L589+N589+P589+Q589</f>
    </nc>
  </rcc>
  <rcc rId="31559" sId="1">
    <oc r="C590">
      <f>D590+F590+H590+J590+L590+N590+P590+Q590</f>
    </oc>
    <nc r="C590">
      <f>D590+F590+H590+J590+L590+N590+P590+Q590</f>
    </nc>
  </rcc>
  <rcc rId="31560" sId="1">
    <oc r="C591">
      <f>D591+F591+H591+J591+L591+N591+P591+Q591</f>
    </oc>
    <nc r="C591">
      <f>D591+F591+H591+J591+L591+N591+P591+Q591</f>
    </nc>
  </rcc>
  <rcc rId="31561" sId="1">
    <oc r="C592">
      <f>D592+F592+H592+J592+L592+N592+P592+Q592</f>
    </oc>
    <nc r="C592">
      <f>D592+F592+H592+J592+L592+N592+P592+Q592</f>
    </nc>
  </rcc>
  <rcc rId="31562" sId="1">
    <oc r="C593">
      <f>D593+F593+H593+J593+L593+N593+P593+Q593</f>
    </oc>
    <nc r="C593">
      <f>D593+F593+H593+J593+L593+N593+P593+Q593</f>
    </nc>
  </rcc>
  <rcc rId="31563" sId="1">
    <oc r="C594">
      <f>D594+F594+H594+J594+L594+N594+P594+Q594</f>
    </oc>
    <nc r="C594">
      <f>D594+F594+H594+J594+L594+N594+P594+Q594</f>
    </nc>
  </rcc>
  <rcc rId="31564" sId="1">
    <oc r="C595">
      <f>D595+F595+H595+J595+L595+N595+P595+Q595</f>
    </oc>
    <nc r="C595">
      <f>D595+F595+H595+J595+L595+N595+P595+Q595</f>
    </nc>
  </rcc>
  <rcc rId="31565" sId="1">
    <oc r="C596">
      <f>D596+F596+H596+J596+L596+N596+P596+Q596</f>
    </oc>
    <nc r="C596">
      <f>D596+F596+H596+J596+L596+N596+P596+Q596</f>
    </nc>
  </rcc>
  <rcc rId="31566" sId="1">
    <oc r="C597">
      <f>D597+F597+H597+J597+L597+N597+P597+Q597</f>
    </oc>
    <nc r="C597">
      <f>D597+F597+H597+J597+L597+N597+P597+Q597</f>
    </nc>
  </rcc>
  <rcc rId="31567" sId="1" numFmtId="4">
    <nc r="I592">
      <v>439.7</v>
    </nc>
  </rcc>
  <rcc rId="31568" sId="1" numFmtId="4">
    <nc r="J592">
      <v>533673</v>
    </nc>
  </rcc>
  <rcv guid="{52C56C69-E76E-46A4-93DC-3FEF3C34E98B}" action="delete"/>
  <rdn rId="0" localSheetId="1" customView="1" name="Z_52C56C69_E76E_46A4_93DC_3FEF3C34E98B_.wvu.PrintArea" hidden="1" oldHidden="1">
    <formula>'Лист 1'!$A$1:$R$1854</formula>
    <oldFormula>'Лист 1'!$A$1:$R$1854</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10111.xml><?xml version="1.0" encoding="utf-8"?>
<revisions xmlns="http://schemas.openxmlformats.org/spreadsheetml/2006/main" xmlns:r="http://schemas.openxmlformats.org/officeDocument/2006/relationships">
  <rcc rId="31420" sId="1">
    <oc r="B1478" t="inlineStr">
      <is>
        <t>Михайловский район,р. п. Малиновое Озеро, 
ул. Мамонтова, д. 41</t>
      </is>
    </oc>
    <nc r="B1478" t="inlineStr">
      <is>
        <t>Михайловский район, р. п. Малиновое Озеро, 
ул. Мамонтова, д. 41</t>
      </is>
    </nc>
  </rcc>
  <rcc rId="31421" sId="1">
    <oc r="B459" t="inlineStr">
      <is>
        <t>г. Заринск, пер. 3-ий Железнодорожный, д. 10</t>
      </is>
    </oc>
    <nc r="B459" t="inlineStr">
      <is>
        <t>г. Заринск, пер. 3-й Железнодорожный, д. 10</t>
      </is>
    </nc>
  </rcc>
  <rfmt sheetId="1" sqref="B459">
    <dxf>
      <fill>
        <patternFill patternType="none">
          <bgColor auto="1"/>
        </patternFill>
      </fill>
    </dxf>
  </rfmt>
  <rcc rId="31422" sId="1">
    <oc r="B499" t="inlineStr">
      <is>
        <t>г. Новоалтайск, ул. 7 микрорайон, д. 15</t>
      </is>
    </oc>
    <nc r="B499" t="inlineStr">
      <is>
        <t>г. Новоалтайск, ул. 7 Микрорайон, д. 15</t>
      </is>
    </nc>
  </rcc>
  <rcc rId="31423" sId="1">
    <oc r="B500" t="inlineStr">
      <is>
        <t>г. Новоалтайск, ул. 8 микрорайон, д. 5</t>
      </is>
    </oc>
    <nc r="B500" t="inlineStr">
      <is>
        <t>г. Новоалтайск, ул. 8 Микрорайон, д. 5</t>
      </is>
    </nc>
  </rcc>
  <rcc rId="31424" sId="1">
    <oc r="B501" t="inlineStr">
      <is>
        <t>г. Новоалтайск, ул. 8 микрорайон, д. 25</t>
      </is>
    </oc>
    <nc r="B501" t="inlineStr">
      <is>
        <t>г. Новоалтайск, ул. 8 Микрорайон, д. 25</t>
      </is>
    </nc>
  </rcc>
  <rcc rId="31425" sId="1">
    <oc r="B502" t="inlineStr">
      <is>
        <t>г. Новоалтайск, ул. 8 микрорайон, д. 32</t>
      </is>
    </oc>
    <nc r="B502" t="inlineStr">
      <is>
        <t>г. Новоалтайск, ул. 8 Микрорайон, д. 32</t>
      </is>
    </nc>
  </rcc>
  <rfmt sheetId="1" sqref="B498:B504">
    <dxf>
      <fill>
        <patternFill patternType="none">
          <bgColor auto="1"/>
        </patternFill>
      </fill>
    </dxf>
  </rfmt>
  <rcc rId="31426" sId="1">
    <oc r="B520" t="inlineStr">
      <is>
        <t>г. Новоалтайск, ул. 7 микрорайон, д. 16</t>
      </is>
    </oc>
    <nc r="B520" t="inlineStr">
      <is>
        <t>г. Новоалтайск, ул. 7 Микрорайон, д. 16</t>
      </is>
    </nc>
  </rcc>
  <rcc rId="31427" sId="1">
    <oc r="B521" t="inlineStr">
      <is>
        <t>г. Новоалтайск, ул. 7 микрорайон, д. 17</t>
      </is>
    </oc>
    <nc r="B521" t="inlineStr">
      <is>
        <t>г. Новоалтайск, ул. 7 Микрорайон, д. 17</t>
      </is>
    </nc>
  </rcc>
  <rcc rId="31428" sId="1">
    <oc r="B522" t="inlineStr">
      <is>
        <t>г. Новоалтайск, ул. 8 микрорайон, д. 3а</t>
      </is>
    </oc>
    <nc r="B522" t="inlineStr">
      <is>
        <t>г. Новоалтайск, ул. 8 Микрорайон, д. 3а</t>
      </is>
    </nc>
  </rcc>
  <rcc rId="31429" sId="1">
    <oc r="B523" t="inlineStr">
      <is>
        <t>г. Новоалтайск, ул. 8 микрорайон, д. 28</t>
      </is>
    </oc>
    <nc r="B523" t="inlineStr">
      <is>
        <t>г. Новоалтайск, ул. 8 Микрорайон, д. 28</t>
      </is>
    </nc>
  </rcc>
  <rcc rId="31430" sId="1">
    <oc r="B524" t="inlineStr">
      <is>
        <t>г. Новоалтайск, ул. 8 микрорайон, д. 32</t>
      </is>
    </oc>
    <nc r="B524" t="inlineStr">
      <is>
        <t>г. Новоалтайск, ул. 8 Микрорайон, д. 32</t>
      </is>
    </nc>
  </rcc>
  <rcc rId="31431" sId="1">
    <oc r="B548" t="inlineStr">
      <is>
        <t>г. Новоалтайск, ул. 7 микрорайон, д. 5</t>
      </is>
    </oc>
    <nc r="B548" t="inlineStr">
      <is>
        <t>г. Новоалтайск, ул. 7 Микрорайон, д. 5</t>
      </is>
    </nc>
  </rcc>
  <rcc rId="31432" sId="1">
    <oc r="B549" t="inlineStr">
      <is>
        <t>г. Новоалтайск, ул. 7 микрорайон, д. 15</t>
      </is>
    </oc>
    <nc r="B549" t="inlineStr">
      <is>
        <t>г. Новоалтайск, ул. 7 Микрорайон, д. 15</t>
      </is>
    </nc>
  </rcc>
  <rcc rId="31433" sId="1">
    <oc r="B550" t="inlineStr">
      <is>
        <t>г. Новоалтайск, ул. 7 микрорайон, д. 16</t>
      </is>
    </oc>
    <nc r="B550" t="inlineStr">
      <is>
        <t>г. Новоалтайск, ул. 7 Микрорайон, д. 16</t>
      </is>
    </nc>
  </rcc>
  <rcc rId="31434" sId="1">
    <oc r="B551" t="inlineStr">
      <is>
        <t>г. Новоалтайск, ул. 7 микрорайон, д. 17</t>
      </is>
    </oc>
    <nc r="B551" t="inlineStr">
      <is>
        <t>г. Новоалтайск, ул. 7 Микрорайон, д. 17</t>
      </is>
    </nc>
  </rcc>
  <rcc rId="31435" sId="1">
    <oc r="B552" t="inlineStr">
      <is>
        <t>г. Новоалтайск, ул. 8 микрорайон, д. 1/2</t>
      </is>
    </oc>
    <nc r="B552" t="inlineStr">
      <is>
        <t>г. Новоалтайск, ул. 8 Микрорайон, д. 1/2</t>
      </is>
    </nc>
  </rcc>
  <rcc rId="31436" sId="1">
    <oc r="B553" t="inlineStr">
      <is>
        <t>г. Новоалтайск, ул. 8 микрорайон, д. 5</t>
      </is>
    </oc>
    <nc r="B553" t="inlineStr">
      <is>
        <t>г. Новоалтайск, ул. 8 Микрорайон, д. 5</t>
      </is>
    </nc>
  </rcc>
  <rcc rId="31437" sId="1">
    <oc r="B554" t="inlineStr">
      <is>
        <t>г. Новоалтайск, ул. 8 микрорайон, д. 25</t>
      </is>
    </oc>
    <nc r="B554" t="inlineStr">
      <is>
        <t>г. Новоалтайск, ул. 8 Микрорайон, д. 25</t>
      </is>
    </nc>
  </rcc>
  <rcc rId="31438" sId="1">
    <oc r="B555" t="inlineStr">
      <is>
        <t>г. Новоалтайск, ул. 8 микрорайон, д. 28</t>
      </is>
    </oc>
    <nc r="B555" t="inlineStr">
      <is>
        <t>г. Новоалтайск, ул. 8 Микрорайон, д. 28</t>
      </is>
    </nc>
  </rcc>
  <rcc rId="31439" sId="1">
    <oc r="B731" t="inlineStr">
      <is>
        <t>г. Рубцовск, ул. Новоегорьевский тракт, д. 10</t>
      </is>
    </oc>
    <nc r="B731" t="inlineStr">
      <is>
        <t>г. Рубцовск, Новоегорьевский тракт, д. 10</t>
      </is>
    </nc>
  </rcc>
  <rcc rId="31440" sId="1">
    <oc r="B732" t="inlineStr">
      <is>
        <t>г. Рубцовск, ул. Новоегорьевский тракт, д. 10А</t>
      </is>
    </oc>
    <nc r="B732" t="inlineStr">
      <is>
        <t>г. Рубцовск, Новоегорьевский тракт, д. 10А</t>
      </is>
    </nc>
  </rcc>
  <rcc rId="31441" sId="1">
    <oc r="B734" t="inlineStr">
      <is>
        <t>г. Рубцовск, ул. Новоегорьевский тракт, д. 12</t>
      </is>
    </oc>
    <nc r="B734" t="inlineStr">
      <is>
        <t>г. Рубцовск, Новоегорьевский тракт, д. 12</t>
      </is>
    </nc>
  </rcc>
  <rfmt sheetId="1" sqref="B731:B737">
    <dxf>
      <fill>
        <patternFill patternType="none">
          <bgColor auto="1"/>
        </patternFill>
      </fill>
    </dxf>
  </rfmt>
  <rcc rId="31442" sId="1">
    <oc r="B823" t="inlineStr">
      <is>
        <t>г. Рубцовск, ул. Промывочный, д. 12</t>
      </is>
    </oc>
    <nc r="B823" t="inlineStr">
      <is>
        <t>г. Рубцовск, туп. Промывочный, д. 12</t>
      </is>
    </nc>
  </rcc>
  <rfmt sheetId="1" sqref="B823">
    <dxf>
      <fill>
        <patternFill patternType="none">
          <bgColor auto="1"/>
        </patternFill>
      </fill>
    </dxf>
  </rfmt>
  <rcc rId="31443" sId="1">
    <oc r="B1014" t="inlineStr">
      <is>
        <t>Алтайский район, с. Алтайское, ул. Целиннная, д. 18</t>
      </is>
    </oc>
    <nc r="B1014" t="inlineStr">
      <is>
        <t>Алтайский район, с. Алтайское, ул. Целинная, д. 18</t>
      </is>
    </nc>
  </rcc>
  <rcc rId="31444" sId="1">
    <oc r="B1021" t="inlineStr">
      <is>
        <t>Алтайский район, с. Сараса, ул. Кузьмиина, д. 52</t>
      </is>
    </oc>
    <nc r="B1021" t="inlineStr">
      <is>
        <t>Алтайский район, с. Сараса, ул. Кузьмина, д. 52</t>
      </is>
    </nc>
  </rcc>
  <rcc rId="31445" sId="1">
    <oc r="B1022" t="inlineStr">
      <is>
        <t>Алтайский район, с. Сараса, ул. Кузьмиина, д. 59</t>
      </is>
    </oc>
    <nc r="B1022" t="inlineStr">
      <is>
        <t>Алтайский район, с. Сараса, ул. Кузьмина, д. 59</t>
      </is>
    </nc>
  </rcc>
  <rfmt sheetId="1" sqref="B1012:B1022">
    <dxf>
      <fill>
        <patternFill patternType="none">
          <bgColor auto="1"/>
        </patternFill>
      </fill>
    </dxf>
  </rfmt>
  <rcc rId="31446" sId="1">
    <oc r="B1354" t="inlineStr">
      <is>
        <r>
          <t xml:space="preserve">Крутихинский район, с. Крутиха, </t>
        </r>
        <r>
          <rPr>
            <sz val="14"/>
            <color rgb="FFFF0000"/>
            <rFont val="Times New Roman"/>
            <family val="1"/>
            <charset val="204"/>
          </rPr>
          <t>ул.</t>
        </r>
        <r>
          <rPr>
            <sz val="14"/>
            <color indexed="8"/>
            <rFont val="Times New Roman"/>
            <family val="1"/>
            <charset val="204"/>
          </rPr>
          <t xml:space="preserve"> Ленинградская, д. 20</t>
        </r>
      </is>
    </oc>
    <nc r="B1354" t="inlineStr">
      <is>
        <r>
          <t>Крутихинский район, с. Крутиха</t>
        </r>
        <r>
          <rPr>
            <sz val="14"/>
            <rFont val="Times New Roman"/>
            <family val="1"/>
            <charset val="204"/>
          </rPr>
          <t>, ул.</t>
        </r>
        <r>
          <rPr>
            <sz val="14"/>
            <color indexed="8"/>
            <rFont val="Times New Roman"/>
            <family val="1"/>
            <charset val="204"/>
          </rPr>
          <t xml:space="preserve"> Ленинградская, д. 20</t>
        </r>
      </is>
    </nc>
  </rcc>
  <rfmt sheetId="1" sqref="B1354">
    <dxf>
      <fill>
        <patternFill patternType="none">
          <bgColor auto="1"/>
        </patternFill>
      </fill>
    </dxf>
  </rfmt>
  <rcc rId="31447" sId="1" xfDxf="1" dxf="1">
    <oc r="B1702">
      <v>8</v>
    </oc>
    <nc r="B1702" t="inlineStr">
      <is>
        <t>Итого по Тальменскому району</t>
      </is>
    </nc>
    <ndxf>
      <font>
        <b/>
        <sz val="14"/>
        <name val="Times New Roman"/>
        <scheme val="none"/>
      </font>
      <fill>
        <patternFill patternType="solid">
          <bgColor theme="0"/>
        </patternFill>
      </fill>
      <border outline="0">
        <left style="thin">
          <color indexed="64"/>
        </left>
        <top style="thin">
          <color indexed="64"/>
        </top>
        <bottom style="thin">
          <color indexed="64"/>
        </bottom>
      </border>
    </ndxf>
  </rcc>
</revisions>
</file>

<file path=xl/revisions/revisionLog1101111.xml><?xml version="1.0" encoding="utf-8"?>
<revisions xmlns="http://schemas.openxmlformats.org/spreadsheetml/2006/main" xmlns:r="http://schemas.openxmlformats.org/officeDocument/2006/relationships">
  <rcc rId="24709" sId="1" numFmtId="4">
    <nc r="D743">
      <v>0</v>
    </nc>
  </rcc>
  <rcc rId="24710" sId="1" numFmtId="4">
    <nc r="D744">
      <v>0</v>
    </nc>
  </rcc>
  <rcc rId="24711" sId="1" numFmtId="4">
    <nc r="D745">
      <v>0</v>
    </nc>
  </rcc>
  <rcc rId="24712" sId="1" numFmtId="4">
    <nc r="D746">
      <v>0</v>
    </nc>
  </rcc>
  <rcc rId="24713" sId="1" numFmtId="4">
    <nc r="D747">
      <v>0</v>
    </nc>
  </rcc>
  <rcc rId="24714" sId="1" numFmtId="4">
    <nc r="D748">
      <v>0</v>
    </nc>
  </rcc>
  <rcc rId="24715" sId="1" numFmtId="4">
    <nc r="D749">
      <v>0</v>
    </nc>
  </rcc>
  <rcc rId="24716" sId="1" numFmtId="4">
    <nc r="D750">
      <v>0</v>
    </nc>
  </rcc>
  <rcc rId="24717" sId="1" numFmtId="4">
    <nc r="D751">
      <v>0</v>
    </nc>
  </rcc>
  <rcc rId="24718" sId="1" numFmtId="4">
    <nc r="D752">
      <v>0</v>
    </nc>
  </rcc>
  <rcc rId="24719" sId="1" numFmtId="4">
    <nc r="D753">
      <v>0</v>
    </nc>
  </rcc>
  <rcc rId="24720" sId="1" numFmtId="4">
    <nc r="D754">
      <v>0</v>
    </nc>
  </rcc>
  <rcc rId="24721" sId="1" numFmtId="4">
    <nc r="D755">
      <v>0</v>
    </nc>
  </rcc>
  <rcc rId="24722" sId="1" numFmtId="4">
    <nc r="D756">
      <v>0</v>
    </nc>
  </rcc>
  <rcc rId="24723" sId="1" numFmtId="4">
    <nc r="D757">
      <v>0</v>
    </nc>
  </rcc>
  <rcc rId="24724" sId="1" numFmtId="4">
    <nc r="D758">
      <v>0</v>
    </nc>
  </rcc>
  <rcc rId="24725" sId="1" numFmtId="4">
    <nc r="D759">
      <v>0</v>
    </nc>
  </rcc>
  <rcc rId="24726" sId="1" numFmtId="4">
    <nc r="D760">
      <v>0</v>
    </nc>
  </rcc>
  <rcc rId="24727" sId="1" numFmtId="4">
    <nc r="D761">
      <v>0</v>
    </nc>
  </rcc>
  <rcc rId="24728" sId="1" numFmtId="4">
    <nc r="D762">
      <v>0</v>
    </nc>
  </rcc>
  <rcc rId="24729" sId="1" numFmtId="4">
    <nc r="D763">
      <v>0</v>
    </nc>
  </rcc>
  <rcc rId="24730" sId="1" numFmtId="4">
    <nc r="D764">
      <v>0</v>
    </nc>
  </rcc>
  <rcc rId="24731" sId="1" numFmtId="4">
    <nc r="D765">
      <v>0</v>
    </nc>
  </rcc>
  <rcc rId="24732" sId="1" numFmtId="4">
    <nc r="D766">
      <v>0</v>
    </nc>
  </rcc>
  <rcc rId="24733" sId="1" numFmtId="4">
    <nc r="D767">
      <v>0</v>
    </nc>
  </rcc>
  <rcc rId="24734" sId="1" numFmtId="4">
    <nc r="D768">
      <v>0</v>
    </nc>
  </rcc>
  <rcc rId="24735" sId="1" numFmtId="4">
    <nc r="D769">
      <v>0</v>
    </nc>
  </rcc>
  <rcc rId="24736" sId="1" numFmtId="4">
    <nc r="D770">
      <v>0</v>
    </nc>
  </rcc>
  <rcc rId="24737" sId="1" numFmtId="4">
    <nc r="D771">
      <v>0</v>
    </nc>
  </rcc>
  <rcc rId="24738" sId="1" numFmtId="4">
    <nc r="D772">
      <v>0</v>
    </nc>
  </rcc>
  <rcc rId="24739" sId="1" numFmtId="4">
    <nc r="D773">
      <v>0</v>
    </nc>
  </rcc>
  <rcc rId="24740" sId="1" numFmtId="4">
    <nc r="D774">
      <v>0</v>
    </nc>
  </rcc>
  <rcc rId="24741" sId="1" numFmtId="4">
    <nc r="D775">
      <v>0</v>
    </nc>
  </rcc>
  <rcc rId="24742" sId="1" numFmtId="4">
    <nc r="D776">
      <v>0</v>
    </nc>
  </rcc>
  <rcc rId="24743" sId="1" numFmtId="4">
    <nc r="D777">
      <v>0</v>
    </nc>
  </rcc>
  <rcc rId="24744" sId="1" numFmtId="4">
    <nc r="D778">
      <v>0</v>
    </nc>
  </rcc>
  <rcc rId="24745" sId="1" numFmtId="4">
    <nc r="D779">
      <v>0</v>
    </nc>
  </rcc>
  <rcc rId="24746" sId="1" numFmtId="4">
    <nc r="D780">
      <v>0</v>
    </nc>
  </rcc>
  <rcc rId="24747" sId="1" numFmtId="4">
    <nc r="D781">
      <v>0</v>
    </nc>
  </rcc>
  <rcc rId="24748" sId="1" numFmtId="4">
    <nc r="D782">
      <v>0</v>
    </nc>
  </rcc>
  <rcc rId="24749" sId="1" numFmtId="4">
    <nc r="D783">
      <v>0</v>
    </nc>
  </rcc>
  <rcc rId="24750" sId="1" odxf="1" dxf="1" numFmtId="4">
    <nc r="D784">
      <v>0</v>
    </nc>
    <odxf>
      <font>
        <b/>
        <sz val="14"/>
        <name val="Times New Roman"/>
        <scheme val="none"/>
      </font>
    </odxf>
    <ndxf>
      <font>
        <b val="0"/>
        <sz val="14"/>
        <name val="Times New Roman"/>
        <scheme val="none"/>
      </font>
    </ndxf>
  </rcc>
  <rcc rId="24751" sId="1" numFmtId="4">
    <nc r="D785">
      <v>0</v>
    </nc>
  </rcc>
  <rcc rId="24752" sId="1" numFmtId="4">
    <nc r="D786">
      <v>0</v>
    </nc>
  </rcc>
  <rcc rId="24753" sId="1" numFmtId="4">
    <nc r="D787">
      <v>0</v>
    </nc>
  </rcc>
  <rcc rId="24754" sId="1" numFmtId="4">
    <nc r="D788">
      <v>0</v>
    </nc>
  </rcc>
  <rcc rId="24755" sId="1" numFmtId="4">
    <nc r="D789">
      <v>0</v>
    </nc>
  </rcc>
  <rcc rId="24756" sId="1" numFmtId="4">
    <nc r="D790">
      <v>0</v>
    </nc>
  </rcc>
  <rcc rId="24757" sId="1" numFmtId="4">
    <nc r="D791">
      <v>0</v>
    </nc>
  </rcc>
  <rcc rId="24758" sId="1" numFmtId="4">
    <nc r="D792">
      <v>0</v>
    </nc>
  </rcc>
  <rcc rId="24759" sId="1" numFmtId="4">
    <nc r="D793">
      <v>0</v>
    </nc>
  </rcc>
  <rcc rId="24760" sId="1" numFmtId="4">
    <nc r="D794">
      <v>0</v>
    </nc>
  </rcc>
  <rcc rId="24761" sId="1" numFmtId="4">
    <nc r="D795">
      <v>0</v>
    </nc>
  </rcc>
  <rcc rId="24762" sId="1" numFmtId="4">
    <nc r="D796">
      <v>0</v>
    </nc>
  </rcc>
  <rcc rId="24763" sId="1" numFmtId="4">
    <nc r="D797">
      <v>0</v>
    </nc>
  </rcc>
  <rcc rId="24764" sId="1" numFmtId="4">
    <nc r="D798">
      <v>0</v>
    </nc>
  </rcc>
  <rcc rId="24765" sId="1" numFmtId="4">
    <nc r="D799">
      <v>0</v>
    </nc>
  </rcc>
  <rcc rId="24766" sId="1" numFmtId="4">
    <nc r="D800">
      <v>0</v>
    </nc>
  </rcc>
  <rcc rId="24767" sId="1" numFmtId="4">
    <nc r="D801">
      <v>0</v>
    </nc>
  </rcc>
  <rcc rId="24768" sId="1" numFmtId="4">
    <nc r="D802">
      <v>0</v>
    </nc>
  </rcc>
  <rcc rId="24769" sId="1" numFmtId="4">
    <nc r="D803">
      <v>0</v>
    </nc>
  </rcc>
  <rcc rId="24770" sId="1" numFmtId="4">
    <nc r="D804">
      <v>0</v>
    </nc>
  </rcc>
  <rcc rId="24771" sId="1" numFmtId="4">
    <nc r="D805">
      <v>0</v>
    </nc>
  </rcc>
  <rcc rId="24772" sId="1" numFmtId="4">
    <nc r="D806">
      <v>0</v>
    </nc>
  </rcc>
  <rcc rId="24773" sId="1" numFmtId="4">
    <nc r="D807">
      <v>0</v>
    </nc>
  </rcc>
  <rcc rId="24774" sId="1" numFmtId="4">
    <nc r="D808">
      <v>0</v>
    </nc>
  </rcc>
  <rcc rId="24775" sId="1" numFmtId="4">
    <nc r="D809">
      <v>0</v>
    </nc>
  </rcc>
  <rcc rId="24776" sId="1" numFmtId="4">
    <nc r="D810">
      <v>0</v>
    </nc>
  </rcc>
  <rcc rId="24777" sId="1" numFmtId="4">
    <nc r="D811">
      <v>0</v>
    </nc>
  </rcc>
  <rcc rId="24778" sId="1" numFmtId="4">
    <nc r="D812">
      <v>0</v>
    </nc>
  </rcc>
  <rcc rId="24779" sId="1" numFmtId="4">
    <nc r="D813">
      <v>0</v>
    </nc>
  </rcc>
  <rcc rId="24780" sId="1" numFmtId="4">
    <nc r="D814">
      <v>0</v>
    </nc>
  </rcc>
  <rcc rId="24781" sId="1" numFmtId="4">
    <nc r="D815">
      <v>0</v>
    </nc>
  </rcc>
  <rcc rId="24782" sId="1" numFmtId="4">
    <nc r="D816">
      <v>0</v>
    </nc>
  </rcc>
  <rcc rId="24783" sId="1" numFmtId="4">
    <nc r="D817">
      <v>0</v>
    </nc>
  </rcc>
  <rcc rId="24784" sId="1" numFmtId="4">
    <nc r="D818">
      <v>0</v>
    </nc>
  </rcc>
  <rcc rId="24785" sId="1" numFmtId="4">
    <nc r="D819">
      <v>0</v>
    </nc>
  </rcc>
  <rcc rId="24786" sId="1" numFmtId="4">
    <nc r="D820">
      <v>0</v>
    </nc>
  </rcc>
  <rcc rId="24787" sId="1" numFmtId="4">
    <nc r="D821">
      <v>0</v>
    </nc>
  </rcc>
  <rcc rId="24788" sId="1" numFmtId="4">
    <nc r="D822">
      <v>0</v>
    </nc>
  </rcc>
  <rcc rId="24789" sId="1" numFmtId="4">
    <nc r="D823">
      <v>0</v>
    </nc>
  </rcc>
  <rcc rId="24790" sId="1" numFmtId="4">
    <nc r="D824">
      <v>0</v>
    </nc>
  </rcc>
  <rcc rId="24791" sId="1" numFmtId="4">
    <nc r="D825">
      <v>0</v>
    </nc>
  </rcc>
  <rcc rId="24792" sId="1" numFmtId="4">
    <nc r="D826">
      <v>0</v>
    </nc>
  </rcc>
  <rcc rId="24793" sId="1" numFmtId="4">
    <nc r="D827">
      <v>0</v>
    </nc>
  </rcc>
  <rcc rId="24794" sId="1" numFmtId="4">
    <nc r="D828">
      <v>0</v>
    </nc>
  </rcc>
  <rcc rId="24795" sId="1" numFmtId="4">
    <nc r="D829">
      <v>0</v>
    </nc>
  </rcc>
  <rcc rId="24796" sId="1" numFmtId="4">
    <nc r="D830">
      <v>0</v>
    </nc>
  </rcc>
  <rcc rId="24797" sId="1" numFmtId="4">
    <nc r="D831">
      <v>0</v>
    </nc>
  </rcc>
  <rcc rId="24798" sId="1" numFmtId="4">
    <nc r="D832">
      <v>0</v>
    </nc>
  </rcc>
  <rcc rId="24799" sId="1" numFmtId="4">
    <nc r="D833">
      <v>0</v>
    </nc>
  </rcc>
  <rcc rId="24800" sId="1" numFmtId="4">
    <nc r="D834">
      <v>0</v>
    </nc>
  </rcc>
  <rcc rId="24801" sId="1" numFmtId="4">
    <nc r="D835">
      <v>0</v>
    </nc>
  </rcc>
  <rcc rId="24802" sId="1" numFmtId="4">
    <nc r="D836">
      <v>0</v>
    </nc>
  </rcc>
  <rcc rId="24803" sId="1" numFmtId="4">
    <nc r="D837">
      <v>0</v>
    </nc>
  </rcc>
  <rcc rId="24804" sId="1" numFmtId="4">
    <nc r="D838">
      <v>0</v>
    </nc>
  </rcc>
  <rcc rId="24805" sId="1" numFmtId="4">
    <nc r="D839">
      <v>0</v>
    </nc>
  </rcc>
  <rcc rId="24806" sId="1" numFmtId="4">
    <nc r="D840">
      <v>0</v>
    </nc>
  </rcc>
  <rcc rId="24807" sId="1" numFmtId="4">
    <nc r="D841">
      <v>0</v>
    </nc>
  </rcc>
  <rcc rId="24808" sId="1" numFmtId="4">
    <nc r="D842">
      <v>0</v>
    </nc>
  </rcc>
  <rcc rId="24809" sId="1" numFmtId="4">
    <nc r="D843">
      <v>0</v>
    </nc>
  </rcc>
  <rcc rId="24810" sId="1" numFmtId="4">
    <nc r="D844">
      <v>0</v>
    </nc>
  </rcc>
  <rcc rId="24811" sId="1" numFmtId="4">
    <nc r="D845">
      <v>0</v>
    </nc>
  </rcc>
  <rcc rId="24812" sId="1" numFmtId="4">
    <nc r="D846">
      <v>0</v>
    </nc>
  </rcc>
  <rcc rId="24813" sId="1" numFmtId="4">
    <nc r="D847">
      <v>0</v>
    </nc>
  </rcc>
  <rcc rId="24814" sId="1" numFmtId="4">
    <nc r="D848">
      <v>0</v>
    </nc>
  </rcc>
  <rcc rId="24815" sId="1" numFmtId="4">
    <nc r="D849">
      <v>0</v>
    </nc>
  </rcc>
  <rcc rId="24816" sId="1" numFmtId="4">
    <nc r="D850">
      <v>0</v>
    </nc>
  </rcc>
  <rcc rId="24817" sId="1" numFmtId="4">
    <nc r="D851">
      <v>0</v>
    </nc>
  </rcc>
  <rcc rId="24818" sId="1" numFmtId="4">
    <nc r="D852">
      <v>0</v>
    </nc>
  </rcc>
  <rcc rId="24819" sId="1" numFmtId="4">
    <nc r="D853">
      <v>0</v>
    </nc>
  </rcc>
  <rcc rId="24820" sId="1" numFmtId="4">
    <nc r="D854">
      <v>0</v>
    </nc>
  </rcc>
  <rcc rId="24821" sId="1" numFmtId="4">
    <nc r="D855">
      <v>0</v>
    </nc>
  </rcc>
  <rcc rId="24822" sId="1" numFmtId="4">
    <nc r="D856">
      <v>0</v>
    </nc>
  </rcc>
  <rcc rId="24823" sId="1" numFmtId="4">
    <nc r="D857">
      <v>0</v>
    </nc>
  </rcc>
  <rcc rId="24824" sId="1" numFmtId="4">
    <nc r="D858">
      <v>0</v>
    </nc>
  </rcc>
  <rcc rId="24825" sId="1" numFmtId="4">
    <nc r="D859">
      <v>0</v>
    </nc>
  </rcc>
  <rcc rId="24826" sId="1" numFmtId="4">
    <nc r="D860">
      <v>0</v>
    </nc>
  </rcc>
  <rcc rId="24827" sId="1" numFmtId="4">
    <nc r="D861">
      <v>0</v>
    </nc>
  </rcc>
  <rcc rId="24828" sId="1" numFmtId="4">
    <nc r="D862">
      <v>0</v>
    </nc>
  </rcc>
  <rcc rId="24829" sId="1" numFmtId="4">
    <nc r="D863">
      <v>0</v>
    </nc>
  </rcc>
  <rcc rId="24830" sId="1" numFmtId="4">
    <nc r="D864">
      <v>0</v>
    </nc>
  </rcc>
  <rcc rId="24831" sId="1" numFmtId="4">
    <nc r="D865">
      <v>0</v>
    </nc>
  </rcc>
  <rcc rId="24832" sId="1" numFmtId="4">
    <nc r="D866">
      <v>0</v>
    </nc>
  </rcc>
  <rcc rId="24833" sId="1" numFmtId="4">
    <nc r="D867">
      <v>0</v>
    </nc>
  </rcc>
  <rcc rId="24834" sId="1" numFmtId="4">
    <nc r="D868">
      <v>0</v>
    </nc>
  </rcc>
  <rcc rId="24835" sId="1" numFmtId="4">
    <nc r="D869">
      <v>0</v>
    </nc>
  </rcc>
  <rcc rId="24836" sId="1" numFmtId="4">
    <nc r="D870">
      <v>0</v>
    </nc>
  </rcc>
  <rcc rId="24837" sId="1" numFmtId="4">
    <nc r="D871">
      <v>0</v>
    </nc>
  </rcc>
  <rcc rId="24838" sId="1" numFmtId="4">
    <nc r="D872">
      <v>0</v>
    </nc>
  </rcc>
  <rcc rId="24839" sId="1" numFmtId="4">
    <nc r="D873">
      <v>0</v>
    </nc>
  </rcc>
  <rcc rId="24840" sId="1" numFmtId="4">
    <nc r="D874">
      <v>0</v>
    </nc>
  </rcc>
  <rcc rId="24841" sId="1" numFmtId="4">
    <nc r="D875">
      <v>0</v>
    </nc>
  </rcc>
  <rcc rId="24842" sId="1" numFmtId="4">
    <nc r="D876">
      <v>0</v>
    </nc>
  </rcc>
  <rcc rId="24843" sId="1" numFmtId="4">
    <nc r="D877">
      <v>0</v>
    </nc>
  </rcc>
  <rcc rId="24844" sId="1" numFmtId="4">
    <nc r="D878">
      <v>0</v>
    </nc>
  </rcc>
  <rcc rId="24845" sId="1" numFmtId="4">
    <nc r="D879">
      <v>0</v>
    </nc>
  </rcc>
  <rcc rId="24846" sId="1" numFmtId="4">
    <nc r="D880">
      <v>0</v>
    </nc>
  </rcc>
  <rcc rId="24847" sId="1" numFmtId="4">
    <nc r="D881">
      <v>0</v>
    </nc>
  </rcc>
  <rcc rId="24848" sId="1" numFmtId="4">
    <nc r="D882">
      <v>0</v>
    </nc>
  </rcc>
  <rcc rId="24849" sId="1" numFmtId="4">
    <nc r="D883">
      <v>0</v>
    </nc>
  </rcc>
  <rcc rId="24850" sId="1" numFmtId="4">
    <nc r="D884">
      <v>0</v>
    </nc>
  </rcc>
  <rcc rId="24851" sId="1" numFmtId="4">
    <nc r="D885">
      <v>0</v>
    </nc>
  </rcc>
  <rcc rId="24852" sId="1" numFmtId="4">
    <nc r="D886">
      <v>0</v>
    </nc>
  </rcc>
  <rcc rId="24853" sId="1" numFmtId="4">
    <nc r="D887">
      <v>0</v>
    </nc>
  </rcc>
  <rcc rId="24854" sId="1" numFmtId="4">
    <nc r="D888">
      <v>0</v>
    </nc>
  </rcc>
  <rcc rId="24855" sId="1" numFmtId="4">
    <nc r="D889">
      <v>0</v>
    </nc>
  </rcc>
  <rcc rId="24856" sId="1" numFmtId="4">
    <nc r="D890">
      <v>0</v>
    </nc>
  </rcc>
  <rcc rId="24857" sId="1" numFmtId="4">
    <nc r="D891">
      <v>0</v>
    </nc>
  </rcc>
  <rcc rId="24858" sId="1" numFmtId="4">
    <nc r="D892">
      <v>0</v>
    </nc>
  </rcc>
  <rcc rId="24859" sId="1">
    <oc r="A742" t="inlineStr">
      <is>
        <t>Итого по г. Рубцовску-2019 год</t>
      </is>
    </oc>
    <nc r="A742" t="inlineStr">
      <is>
        <t>Итого по городу Рубцовску 2019 год</t>
      </is>
    </nc>
  </rcc>
  <rcc rId="24860" sId="1">
    <oc r="B1112" t="inlineStr">
      <is>
        <t xml:space="preserve">Благовещенский район, с. Леньки, ул. Центральная, д. 4 </t>
      </is>
    </oc>
    <nc r="B1112" t="inlineStr">
      <is>
        <t>Благовещенский район, с. Леньки, ул. Центральная, д. 2</t>
      </is>
    </nc>
  </rcc>
  <rcc rId="24861" sId="1">
    <oc r="B1109" t="inlineStr">
      <is>
        <t xml:space="preserve">Благовещенский район, р.п. Благовещенка, пер. Чапаевский,
д. 80 </t>
      </is>
    </oc>
    <nc r="B1109" t="inlineStr">
      <is>
        <t xml:space="preserve">Благовещенский район, р.п. Благовещенка, 
пер. Чапаевский, д. 80 </t>
      </is>
    </nc>
  </rcc>
  <rfmt sheetId="1" sqref="D1127" start="0" length="2147483647">
    <dxf>
      <font>
        <b val="0"/>
      </font>
    </dxf>
  </rfmt>
  <rrc rId="24862" sId="1" ref="A1157:XFD1157" action="deleteRow">
    <rfmt sheetId="1" xfDxf="1" sqref="A1157:XFD1157" start="0" length="0">
      <dxf>
        <font>
          <sz val="14"/>
          <color indexed="8"/>
          <name val="Calibri"/>
          <scheme val="none"/>
        </font>
        <alignment vertical="top" readingOrder="0"/>
      </dxf>
    </rfmt>
    <rcc rId="0" sId="1" dxf="1">
      <nc r="A1157">
        <v>10</v>
      </nc>
      <ndxf>
        <font>
          <sz val="14"/>
          <color indexed="8"/>
          <name val="Times New Roman"/>
          <scheme val="none"/>
        </font>
        <fill>
          <patternFill patternType="solid">
            <bgColor theme="0"/>
          </patternFill>
        </fill>
        <alignment horizontal="center" wrapText="1" readingOrder="0"/>
        <border outline="0">
          <left style="thin">
            <color indexed="8"/>
          </left>
          <top style="thin">
            <color indexed="8"/>
          </top>
          <bottom style="thin">
            <color indexed="8"/>
          </bottom>
        </border>
      </ndxf>
    </rcc>
    <rcc rId="0" sId="1" dxf="1">
      <nc r="B1157" t="inlineStr">
        <is>
          <t>Егорьевский район, с. Новоегорьевское, ул. Комарова, д. 7</t>
        </is>
      </nc>
      <ndxf>
        <font>
          <sz val="14"/>
          <color indexed="8"/>
          <name val="Times New Roman"/>
          <scheme val="none"/>
        </font>
        <fill>
          <patternFill patternType="solid">
            <bgColor theme="0"/>
          </patternFill>
        </fill>
        <alignment wrapText="1" readingOrder="0"/>
        <border outline="0">
          <left style="thin">
            <color indexed="8"/>
          </left>
          <right style="thin">
            <color indexed="8"/>
          </right>
          <top style="thin">
            <color indexed="8"/>
          </top>
          <bottom style="thin">
            <color indexed="8"/>
          </bottom>
        </border>
      </ndxf>
    </rcc>
    <rcc rId="0" sId="1" dxf="1" numFmtId="4">
      <nc r="C1157">
        <v>1041591</v>
      </nc>
      <n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ndxf>
    </rcc>
    <rcc rId="0" sId="1" dxf="1" numFmtId="4">
      <nc r="D1157">
        <v>1041591</v>
      </nc>
      <n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ndxf>
    </rcc>
    <rfmt sheetId="1" sqref="E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F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G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H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I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J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K1157" start="0" length="0">
      <dxf>
        <font>
          <sz val="14"/>
          <color indexed="8"/>
          <name val="Times New Roman"/>
          <scheme val="none"/>
        </font>
        <numFmt numFmtId="4" formatCode="#,##0.00"/>
        <fill>
          <patternFill patternType="solid">
            <bgColor theme="0"/>
          </patternFill>
        </fill>
        <alignment horizontal="right" readingOrder="0"/>
        <border outline="0">
          <right style="thin">
            <color indexed="8"/>
          </right>
          <bottom style="thin">
            <color indexed="8"/>
          </bottom>
        </border>
      </dxf>
    </rfmt>
    <rfmt sheetId="1" sqref="L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M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N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O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right style="thin">
            <color indexed="8"/>
          </right>
          <bottom style="thin">
            <color indexed="8"/>
          </bottom>
        </border>
      </dxf>
    </rfmt>
    <rfmt sheetId="1" sqref="P1157" start="0" length="0">
      <dxf>
        <font>
          <sz val="14"/>
          <color indexed="8"/>
          <name val="Times New Roman"/>
          <scheme val="none"/>
        </font>
        <numFmt numFmtId="4" formatCode="#,##0.00"/>
        <fill>
          <patternFill patternType="solid">
            <bgColor theme="0"/>
          </patternFill>
        </fill>
        <alignment horizontal="right" readingOrder="0"/>
        <border outline="0">
          <left style="thin">
            <color indexed="8"/>
          </left>
          <bottom style="thin">
            <color indexed="8"/>
          </bottom>
        </border>
      </dxf>
    </rfmt>
    <rfmt sheetId="1" sqref="Q1157"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bottom style="thin">
            <color indexed="64"/>
          </bottom>
        </border>
      </dxf>
    </rfmt>
    <rfmt sheetId="1" sqref="R1157" start="0" length="0">
      <dxf>
        <font>
          <sz val="8"/>
          <color indexed="8"/>
          <name val="Times New Roman"/>
          <scheme val="none"/>
        </font>
        <numFmt numFmtId="3" formatCode="#,##0"/>
        <fill>
          <patternFill patternType="solid">
            <bgColor theme="0"/>
          </patternFill>
        </fill>
        <alignment horizontal="center" vertical="center" readingOrder="0"/>
      </dxf>
    </rfmt>
    <rfmt sheetId="1" sqref="S1157" start="0" length="0">
      <dxf>
        <font>
          <sz val="14"/>
          <color indexed="8"/>
          <name val="Calibri"/>
          <scheme val="none"/>
        </font>
      </dxf>
    </rfmt>
  </rrc>
  <rcc rId="24863" sId="1">
    <oc r="C1643">
      <f>C1644+C1645+C1646+C1647+C1648+C1649</f>
    </oc>
    <nc r="C1643">
      <f>SUM(C1644:C1649)</f>
    </nc>
  </rcc>
  <rcc rId="24864" sId="1">
    <oc r="A1180" t="inlineStr">
      <is>
        <t>Итого по Ельцовскому району за 2018 год</t>
      </is>
    </oc>
    <nc r="A1180" t="inlineStr">
      <is>
        <t>Итого по Ельцовскому району за 2019 год</t>
      </is>
    </nc>
  </rcc>
  <rcc rId="24865" sId="1">
    <oc r="A278" t="inlineStr">
      <is>
        <t>Итого по г. Белокуриха 2018 год</t>
      </is>
    </oc>
    <nc r="A278" t="inlineStr">
      <is>
        <t>Итого по г. Белокуриха 2019 год</t>
      </is>
    </nc>
  </rcc>
  <rcc rId="24866" sId="1">
    <oc r="C20">
      <f>C25+C110+C274+C278+C337+C458+C515+C654+C900+C951+C969+C1036+C1048+C1101+C1118+C1131+C1142+C1145+C1178+C1180+C1187+C1195+C1221+C1246+C1259+C1274+C1312+C1324+C1341+C1362+C1372+C1407+C1414+C1424+C1463+C1488+C1517+C1571+C1632+C1643+C1659+C1693+C1706+C1717+C1737+C1744+C1762+C1774+C1790+C1794+C1802+C1810+C1826+C1836+C1506</f>
    </oc>
    <nc r="C20">
      <f>C25+C110+C274+C337+C458+C515+C654+C900+C951+C969+C1036+C1048+C1101+C1118+C1131+C1142+C1145+C1178+C1187+C1195+C1221+C1246+C1259+C1274+C1312+C1324+C1341+C1362+C1372+C1407+C1414+C1424+C1463+C1488+C1517+C1571+C1632+C1643+C1659+C1693+C1706+C1717+C1737+C1744+C1762+C1774+C1790+C1794+C1802+C1810+C1826+C1836+C1506</f>
    </nc>
  </rcc>
  <rcc rId="24867" sId="1">
    <oc r="C21">
      <f>C28+C194+C389+C476+C543+C917+C957+C990+C1010+C1018+C1038+C1077+C1107+C1122+C1136+C1147+C1189+C1198+C1211+C1228+C1261+C1288+C1316+C1326+C1343+C1358+C1364+C1378+C1409+C1417+C1436+C1473+C1497+C1543+C1573+C1581+C1635+C1650+C1679+C1687+C1696+C1700+C1710+C1730+C1739+C1746+C1766+C1778+C1797+C1804+C1812+C1818+C1832+C1844+C1508+C742+C1781</f>
    </oc>
    <nc r="C21">
      <f>C28+C194+C389+C476+C543+C917+C957+C990+C1010+C1018+C1038+C1077+C1107+C1122+C1136+C1147+C1189+C1198+C1211+C1228+C1261+C1288+C1316+C1326+C1343+C1358+C1364+C1378+C1409+C1417+C1436+C1473+C1497+C1543+C1573+C1581+C1635+C1650+C1679+C1687+C1696+C1700+C1710+C1730+C1739+C1746+C1766+C1778+C1797+C1804+C1812+C1818+C1832+C1844+C1508+C742+C1781+C278+C1180</f>
    </nc>
  </rcc>
  <rcc rId="24868" sId="1">
    <oc r="D20">
      <f>D25+D110+D274+D278+D337+D458+D515+D654+D900+D951+D969+D1036+D1048+D1101+D1118+D1131+D1142+D1145+D1178+D1180+D1187+D1195+D1221+D1246+D1259+D1274+D1312+D1324+D1341+D1362+D1372+D1407+D1414+D1424+D1463+D1488+D1517+D1571+D1632+D1643+D1659+D1693+D1706+D1717+D1737+D1744+D1762+D1774+D1790+D1794+D1802+D1810+D1826+D1836+D1506</f>
    </oc>
    <nc r="D20">
      <f>D25+D110+D274+D337+D458+D515+D654+D900+D951+D969+D1036+D1048+D1101+D1118+D1131+D1142+D1145+D1178+D1187+D1195+D1221+D1246+D1259+D1274+D1312+D1324+D1341+D1362+D1372+D1407+D1414+D1424+D1463+D1488+D1517+D1571+D1632+D1643+D1659+D1693+D1706+D1717+D1737+D1744+D1762+D1774+D1790+D1794+D1802+D1810+D1826+D1836+D1506</f>
    </nc>
  </rcc>
  <rcc rId="24869" sId="1">
    <oc r="E20">
      <f>E25+E110+E274+E278+E337+E458+E515+E654+E900+E951+E969+E1036+E1048+E1101+E1118+E1131+E1142+E1145+E1178+E1180+E1187+E1195+E1221+E1246+E1259+E1274+E1312+E1324+E1341+E1362+E1372+E1407+E1414+E1424+E1463+E1488+E1517+E1571+E1632+E1643+E1659+E1693+E1706+E1717+E1737+E1744+E1762+E1774+E1790+E1794+E1802+E1810+E1826+E1836+E1506</f>
    </oc>
    <nc r="E20">
      <f>E25+E110+E274+E337+E458+E515+E654+E900+E951+E969+E1036+E1048+E1101+E1118+E1131+E1142+E1145+E1178+E1187+E1195+E1221+E1246+E1259+E1274+E1312+E1324+E1341+E1362+E1372+E1407+E1414+E1424+E1463+E1488+E1517+E1571+E1632+E1643+E1659+E1693+E1706+E1717+E1737+E1744+E1762+E1774+E1790+E1794+E1802+E1810+E1826+E1836+E1506</f>
    </nc>
  </rcc>
  <rcc rId="24870" sId="1">
    <oc r="F20">
      <f>F25+F110+F274+F278+F337+F458+F515+F654+F900+F951+F969+F1036+F1048+F1101+F1118+F1131+F1142+F1145+F1178+F1180+F1187+F1195+F1221+F1246+F1259+F1274+F1312+F1324+F1341+F1362+F1372+F1407+F1414+F1424+F1463+F1488+F1517+F1571+F1632+F1643+F1659+F1693+F1706+F1717+F1737+F1744+F1762+F1774+F1790+F1794+F1802+F1810+F1826+F1836+F1506</f>
    </oc>
    <nc r="F20">
      <f>F25+F110+F274+F337+F458+F515+F654+F900+F951+F969+F1036+F1048+F1101+F1118+F1131+F1142+F1145+F1178+F1187+F1195+F1221+F1246+F1259+F1274+F1312+F1324+F1341+F1362+F1372+F1407+F1414+F1424+F1463+F1488+F1517+F1571+F1632+F1643+F1659+F1693+F1706+F1717+F1737+F1744+F1762+F1774+F1790+F1794+F1802+F1810+F1826+F1836+F1506</f>
    </nc>
  </rcc>
  <rcc rId="24871" sId="1">
    <oc r="G20">
      <f>G25+G110+G274+G278+G337+G458+G515+G654+G900+G951+G969+G1036+G1048+G1101+G1118+G1131+G1142+G1145+G1178+G1180+G1187+G1195+G1221+G1246+G1259+G1274+G1312+G1324+G1341+G1362+G1372+G1407+G1414+G1424+G1463+G1488+G1517+G1571+G1632+G1643+G1659+G1693+G1706+G1717+G1737+G1744+G1762+G1774+G1790+G1794+G1802+G1810+G1826+G1836+G1506</f>
    </oc>
    <nc r="G20">
      <f>G25+G110+G274+G337+G458+G515+G654+G900+G951+G969+G1036+G1048+G1101+G1118+G1131+G1142+G1145+G1178+G1187+G1195+G1221+G1246+G1259+G1274+G1312+G1324+G1341+G1362+G1372+G1407+G1414+G1424+G1463+G1488+G1517+G1571+G1632+G1643+G1659+G1693+G1706+G1717+G1737+G1744+G1762+G1774+G1790+G1794+G1802+G1810+G1826+G1836+G1506</f>
    </nc>
  </rcc>
  <rcc rId="24872" sId="1">
    <oc r="H20">
      <f>H25+H110+H274+H278+H337+H458+H515+H654+H900+H951+H969+H1036+H1048+H1101+H1118+H1131+H1142+H1145+H1178+H1180+H1187+H1195+H1221+H1246+H1259+H1274+H1312+H1324+H1341+H1362+H1372+H1407+H1414+H1424+H1463+H1488+H1517+H1571+H1632+H1643+H1659+H1693+H1706+H1717+H1737+H1744+H1762+H1774+H1790+H1794+H1802+H1810+H1826+H1836+H1506</f>
    </oc>
    <nc r="H20">
      <f>H25+H110+H274+H337+H458+H515+H654+H900+H951+H969+H1036+H1048+H1101+H1118+H1131+H1142+H1145+H1178+H1187+H1195+H1221+H1246+H1259+H1274+H1312+H1324+H1341+H1362+H1372+H1407+H1414+H1424+H1463+H1488+H1517+H1571+H1632+H1643+H1659+H1693+H1706+H1717+H1737+H1744+H1762+H1774+H1790+H1794+H1802+H1810+H1826+H1836+H1506</f>
    </nc>
  </rcc>
  <rcc rId="24873" sId="1">
    <oc r="I20">
      <f>I25+I110+I274+I278+I337+I458+I515+I654+I900+I951+I969+I1036+I1048+I1101+I1118+I1131+I1142+I1145+I1178+I1180+I1187+I1195+I1221+I1246+I1259+I1274+I1312+I1324+I1341+I1362+I1372+I1407+I1414+I1424+I1463+I1488+I1517+I1571+I1632+I1643+I1659+I1693+I1706+I1717+I1737+I1744+I1762+I1774+I1790+I1794+I1802+I1810+I1826+I1836+I1506</f>
    </oc>
    <nc r="I20">
      <f>I25+I110+I274+I337+I458+I515+I654+I900+I951+I969+I1036+I1048+I1101+I1118+I1131+I1142+I1145+I1178+I1187+I1195+I1221+I1246+I1259+I1274+I1312+I1324+I1341+I1362+I1372+I1407+I1414+I1424+I1463+I1488+I1517+I1571+I1632+I1643+I1659+I1693+I1706+I1717+I1737+I1744+I1762+I1774+I1790+I1794+I1802+I1810+I1826+I1836+I1506</f>
    </nc>
  </rcc>
  <rcc rId="24874" sId="1">
    <oc r="J20">
      <f>J25+J110+J274+J278+J337+J458+J515+J654+J900+J951+J969+J1036+J1048+J1101+J1118+J1131+J1142+J1145+J1178+J1180+J1187+J1195+J1221+J1246+J1259+J1274+J1312+J1324+J1341+J1362+J1372+J1407+J1414+J1424+J1463+J1488+J1517+J1571+J1632+J1643+J1659+J1693+J1706+J1717+J1737+J1744+J1762+J1774+J1790+J1794+J1802+J1810+J1826+J1836+J1506</f>
    </oc>
    <nc r="J20">
      <f>J25+J110+J274+J337+J458+J515+J654+J900+J951+J969+J1036+J1048+J1101+J1118+J1131+J1142+J1145+J1178+J1187+J1195+J1221+J1246+J1259+J1274+J1312+J1324+J1341+J1362+J1372+J1407+J1414+J1424+J1463+J1488+J1517+J1571+J1632+J1643+J1659+J1693+J1706+J1717+J1737+J1744+J1762+J1774+J1790+J1794+J1802+J1810+J1826+J1836+J1506</f>
    </nc>
  </rcc>
  <rcc rId="24875" sId="1">
    <oc r="K20">
      <f>K25+K110+K274+K278+K337+K458+K515+K654+K900+K951+K969+K1036+K1048+K1101+K1118+K1131+K1142+K1145+K1178+K1180+K1187+K1195+K1221+K1246+K1259+K1274+K1312+K1324+K1341+K1362+K1372+K1407+K1414+K1424+K1463+K1488+K1517+K1571+K1632+K1643+K1659+K1693+K1706+K1717+K1737+K1744+K1762+K1774+K1790+K1794+K1802+K1810+K1826+K1836+K1506</f>
    </oc>
    <nc r="K20">
      <f>K25+K110+K274+K337+K458+K515+K654+K900+K951+K969+K1036+K1048+K1101+K1118+K1131+K1142+K1145+K1178+K1187+K1195+K1221+K1246+K1259+K1274+K1312+K1324+K1341+K1362+K1372+K1407+K1414+K1424+K1463+K1488+K1517+K1571+K1632+K1643+K1659+K1693+K1706+K1717+K1737+K1744+K1762+K1774+K1790+K1794+K1802+K1810+K1826+K1836+K1506</f>
    </nc>
  </rcc>
  <rcc rId="24876" sId="1">
    <oc r="L20">
      <f>L25+L110+L274+L278+L337+L458+L515+L654+L900+L951+L969+L1036+L1048+L1101+L1118+L1131+L1142+L1145+L1178+L1180+L1187+L1195+L1221+L1246+L1259+L1274+L1312+L1324+L1341+L1362+L1372+L1407+L1414+L1424+L1463+L1488+L1517+L1571+L1632+L1643+L1659+L1693+L1706+L1717+L1737+L1744+L1762+L1774+L1790+L1794+L1802+L1810+L1826+L1836+L1506</f>
    </oc>
    <nc r="L20">
      <f>L25+L110+L274+L337+L458+L515+L654+L900+L951+L969+L1036+L1048+L1101+L1118+L1131+L1142+L1145+L1178+L1187+L1195+L1221+L1246+L1259+L1274+L1312+L1324+L1341+L1362+L1372+L1407+L1414+L1424+L1463+L1488+L1517+L1571+L1632+L1643+L1659+L1693+L1706+L1717+L1737+L1744+L1762+L1774+L1790+L1794+L1802+L1810+L1826+L1836+L1506</f>
    </nc>
  </rcc>
  <rcc rId="24877" sId="1">
    <oc r="M20">
      <f>M25+M110+M274+M278+M337+M458+M515+M654+M900+M951+M969+M1036+M1048+M1101+M1118+M1131+M1142+M1145+M1178+M1180+M1187+M1195+M1221+M1246+M1259+M1274+M1312+M1324+M1341+M1362+M1372+M1407+M1414+M1424+M1463+M1488+M1517+M1571+M1632+M1643+M1659+M1693+M1706+M1717+M1737+M1744+M1762+M1774+M1790+M1794+M1802+M1810+M1826+M1836+M1506</f>
    </oc>
    <nc r="M20">
      <f>M25+M110+M274+M337+M458+M515+M654+M900+M951+M969+M1036+M1048+M1101+M1118+M1131+M1142+M1145+M1178+M1187+M1195+M1221+M1246+M1259+M1274+M1312+M1324+M1341+M1362+M1372+M1407+M1414+M1424+M1463+M1488+M1517+M1571+M1632+M1643+M1659+M1693+M1706+M1717+M1737+M1744+M1762+M1774+M1790+M1794+M1802+M1810+M1826+M1836+M1506</f>
    </nc>
  </rcc>
  <rcc rId="24878" sId="1">
    <oc r="N20">
      <f>N25+N110+N274+N278+N337+N458+N515+N654+N900+N951+N969+N1036+N1048+N1101+N1118+N1131+N1142+N1145+N1178+N1180+N1187+N1195+N1221+N1246+N1259+N1274+N1312+N1324+N1341+N1362+N1372+N1407+N1414+N1424+N1463+N1488+N1517+N1571+N1632+N1643+N1659+N1693+N1706+N1717+N1737+N1744+N1762+N1774+N1790+N1794+N1802+N1810+N1826+N1836+N1506</f>
    </oc>
    <nc r="N20">
      <f>N25+N110+N274+N337+N458+N515+N654+N900+N951+N969+N1036+N1048+N1101+N1118+N1131+N1142+N1145+N1178+N1187+N1195+N1221+N1246+N1259+N1274+N1312+N1324+N1341+N1362+N1372+N1407+N1414+N1424+N1463+N1488+N1517+N1571+N1632+N1643+N1659+N1693+N1706+N1717+N1737+N1744+N1762+N1774+N1790+N1794+N1802+N1810+N1826+N1836+N1506</f>
    </nc>
  </rcc>
  <rcc rId="24879" sId="1">
    <oc r="O20">
      <f>O25+O110+O274+O278+O337+O458+O515+O654+O900+O951+O969+O1036+O1048+O1101+O1118+O1131+O1142+O1145+O1178+O1180+O1187+O1195+O1221+O1246+O1259+O1274+O1312+O1324+O1341+O1362+O1372+O1407+O1414+O1424+O1463+O1488+O1517+O1571+O1632+O1643+O1659+O1693+O1706+O1717+O1737+O1744+O1762+O1774+O1790+O1794+O1802+O1810+O1826+O1836+O1506</f>
    </oc>
    <nc r="O20">
      <f>O25+O110+O274+O337+O458+O515+O654+O900+O951+O969+O1036+O1048+O1101+O1118+O1131+O1142+O1145+O1178+O1187+O1195+O1221+O1246+O1259+O1274+O1312+O1324+O1341+O1362+O1372+O1407+O1414+O1424+O1463+O1488+O1517+O1571+O1632+O1643+O1659+O1693+O1706+O1717+O1737+O1744+O1762+O1774+O1790+O1794+O1802+O1810+O1826+O1836+O1506</f>
    </nc>
  </rcc>
  <rcc rId="24880" sId="1">
    <oc r="P20">
      <f>P25+P110+P274+P278+P337+P458+P515+P654+P900+P951+P969+P1036+P1048+P1101+P1118+P1131+P1142+P1145+P1178+P1180+P1187+P1195+P1221+P1246+P1259+P1274+P1312+P1324+P1341+P1362+P1372+P1407+P1414+P1424+P1463+P1488+P1517+P1571+P1632+P1643+P1659+P1693+P1706+P1717+P1737+P1744+P1762+P1774+P1790+P1794+P1802+P1810+P1826+P1836+P1506</f>
    </oc>
    <nc r="P20">
      <f>P25+P110+P274+P337+P458+P515+P654+P900+P951+P969+P1036+P1048+P1101+P1118+P1131+P1142+P1145+P1178+P1187+P1195+P1221+P1246+P1259+P1274+P1312+P1324+P1341+P1362+P1372+P1407+P1414+P1424+P1463+P1488+P1517+P1571+P1632+P1643+P1659+P1693+P1706+P1717+P1737+P1744+P1762+P1774+P1790+P1794+P1802+P1810+P1826+P1836+P1506</f>
    </nc>
  </rcc>
  <rcc rId="24881" sId="1">
    <oc r="Q20">
      <f>Q25+Q110+Q274+Q278+Q337+Q458+Q515+Q654+Q900+Q951+Q969+Q1036+Q1048+Q1101+Q1118+Q1131+Q1142+Q1145+Q1178+Q1180+Q1187+Q1195+Q1221+Q1246+Q1259+Q1274+Q1312+Q1324+Q1341+Q1362+Q1372+Q1407+Q1414+Q1424+Q1463+Q1488+Q1517+Q1571+Q1632+Q1643+Q1659+Q1693+Q1706+Q1717+Q1737+Q1744+Q1762+Q1774+Q1790+Q1794+Q1802+Q1810+Q1826+Q1836+Q1506</f>
    </oc>
    <nc r="Q20">
      <f>Q25+Q110+Q274+Q337+Q458+Q515+Q654+Q900+Q951+Q969+Q1036+Q1048+Q1101+Q1118+Q1131+Q1142+Q1145+Q1178+Q1187+Q1195+Q1221+Q1246+Q1259+Q1274+Q1312+Q1324+Q1341+Q1362+Q1372+Q1407+Q1414+Q1424+Q1463+Q1488+Q1517+Q1571+Q1632+Q1643+Q1659+Q1693+Q1706+Q1717+Q1737+Q1744+Q1762+Q1774+Q1790+Q1794+Q1802+Q1810+Q1826+Q1836+Q1506</f>
    </nc>
  </rcc>
  <rcc rId="24882" sId="1">
    <oc r="D21">
      <f>D28+D194+D389+D476+D543+D917+D957+D990+D1010+D1018+D1038+D1077+D1107+D1122+D1136+D1147+D1189+D1198+D1211+D1228+D1261+D1288+D1316+D1326+D1343+D1358+D1364+D1378+D1409+D1417+D1436+D1473+D1497+D1543+D1573+D1581+D1635+D1650+D1679+D1687+D1696+D1700+D1710+D1730+D1739+D1746+D1766+D1778+D1797+D1804+D1812+D1818+D1832+D1844+D1508+D742+D1781</f>
    </oc>
    <nc r="D21">
      <f>D28+D194+D389+D476+D543+D917+D957+D990+D1010+D1018+D1038+D1077+D1107+D1122+D1136+D1147+D1189+D1198+D1211+D1228+D1261+D1288+D1316+D1326+D1343+D1358+D1364+D1378+D1409+D1417+D1436+D1473+D1497+D1543+D1573+D1581+D1635+D1650+D1679+D1687+D1696+D1700+D1710+D1730+D1739+D1746+D1766+D1778+D1797+D1804+D1812+D1818+D1832+D1844+D1508+D742+D1781+D278+D1180</f>
    </nc>
  </rcc>
  <rcc rId="24883" sId="1">
    <oc r="E21">
      <f>E28+E194+E389+E476+E543+E917+E957+E990+E1010+E1018+E1038+E1077+E1107+E1122+E1136+E1147+E1189+E1198+E1211+E1228+E1261+E1288+E1316+E1326+E1343+E1358+E1364+E1378+E1409+E1417+E1436+E1473+E1497+E1543+E1573+E1581+E1635+E1650+E1679+E1687+E1696+E1700+E1710+E1730+E1739+E1746+E1766+E1778+E1797+E1804+E1812+E1818+E1832+E1844+E1508+E742+E1781</f>
    </oc>
    <nc r="E21">
      <f>E28+E194+E389+E476+E543+E917+E957+E990+E1010+E1018+E1038+E1077+E1107+E1122+E1136+E1147+E1189+E1198+E1211+E1228+E1261+E1288+E1316+E1326+E1343+E1358+E1364+E1378+E1409+E1417+E1436+E1473+E1497+E1543+E1573+E1581+E1635+E1650+E1679+E1687+E1696+E1700+E1710+E1730+E1739+E1746+E1766+E1778+E1797+E1804+E1812+E1818+E1832+E1844+E1508+E742+E1781+E278+E1180</f>
    </nc>
  </rcc>
  <rcc rId="24884" sId="1">
    <oc r="F21">
      <f>F28+F194+F389+F476+F543+F917+F957+F990+F1010+F1018+F1038+F1077+F1107+F1122+F1136+F1147+F1189+F1198+F1211+F1228+F1261+F1288+F1316+F1326+F1343+F1358+F1364+F1378+F1409+F1417+F1436+F1473+F1497+F1543+F1573+F1581+F1635+F1650+F1679+F1687+F1696+F1700+F1710+F1730+F1739+F1746+F1766+F1778+F1797+F1804+F1812+F1818+F1832+F1844+F1508+F742+F1781</f>
    </oc>
    <nc r="F21">
      <f>F28+F194+F389+F476+F543+F917+F957+F990+F1010+F1018+F1038+F1077+F1107+F1122+F1136+F1147+F1189+F1198+F1211+F1228+F1261+F1288+F1316+F1326+F1343+F1358+F1364+F1378+F1409+F1417+F1436+F1473+F1497+F1543+F1573+F1581+F1635+F1650+F1679+F1687+F1696+F1700+F1710+F1730+F1739+F1746+F1766+F1778+F1797+F1804+F1812+F1818+F1832+F1844+F1508+F742+F1781+F278+F1180</f>
    </nc>
  </rcc>
  <rcc rId="24885" sId="1">
    <oc r="G21">
      <f>G28+G194+G389+G476+G543+G917+G957+G990+G1010+G1018+G1038+G1077+G1107+G1122+G1136+G1147+G1189+G1198+G1211+G1228+G1261+G1288+G1316+G1326+G1343+G1358+G1364+G1378+G1409+G1417+G1436+G1473+G1497+G1543+G1573+G1581+G1635+G1650+G1679+G1687+G1696+G1700+G1710+G1730+G1739+G1746+G1766+G1778+G1797+G1804+G1812+G1818+G1832+G1844+G1508+G742+G1781</f>
    </oc>
    <nc r="G21">
      <f>G28+G194+G389+G476+G543+G917+G957+G990+G1010+G1018+G1038+G1077+G1107+G1122+G1136+G1147+G1189+G1198+G1211+G1228+G1261+G1288+G1316+G1326+G1343+G1358+G1364+G1378+G1409+G1417+G1436+G1473+G1497+G1543+G1573+G1581+G1635+G1650+G1679+G1687+G1696+G1700+G1710+G1730+G1739+G1746+G1766+G1778+G1797+G1804+G1812+G1818+G1832+G1844+G1508+G742+G1781+G278+G1180</f>
    </nc>
  </rcc>
  <rcc rId="24886" sId="1">
    <oc r="H21">
      <f>H28+H194+H389+H476+H543+H917+H957+H990+H1010+H1018+H1038+H1077+H1107+H1122+H1136+H1147+H1189+H1198+H1211+H1228+H1261+H1288+H1316+H1326+H1343+H1358+H1364+H1378+H1409+H1417+H1436+H1473+H1497+H1543+H1573+H1581+H1635+H1650+H1679+H1687+H1696+H1700+H1710+H1730+H1739+H1746+H1766+H1778+H1797+H1804+H1812+H1818+H1832+H1844+H1508+H742+H1781</f>
    </oc>
    <nc r="H21">
      <f>H28+H194+H389+H476+H543+H917+H957+H990+H1010+H1018+H1038+H1077+H1107+H1122+H1136+H1147+H1189+H1198+H1211+H1228+H1261+H1288+H1316+H1326+H1343+H1358+H1364+H1378+H1409+H1417+H1436+H1473+H1497+H1543+H1573+H1581+H1635+H1650+H1679+H1687+H1696+H1700+H1710+H1730+H1739+H1746+H1766+H1778+H1797+H1804+H1812+H1818+H1832+H1844+H1508+H742+H1781+H278+H1180</f>
    </nc>
  </rcc>
  <rcc rId="24887" sId="1">
    <oc r="I21">
      <f>I28+I194+I389+I476+I543+I917+I957+I990+I1010+I1018+I1038+I1077+I1107+I1122+I1136+I1147+I1189+I1198+I1211+I1228+I1261+I1288+I1316+I1326+I1343+I1358+I1364+I1378+I1409+I1417+I1436+I1473+I1497+I1543+I1573+I1581+I1635+I1650+I1679+I1687+I1696+I1700+I1710+I1730+I1739+I1746+I1766+I1778+I1797+I1804+I1812+I1818+I1832+I1844+I1508+I742+I1781</f>
    </oc>
    <nc r="I21">
      <f>I28+I194+I389+I476+I543+I917+I957+I990+I1010+I1018+I1038+I1077+I1107+I1122+I1136+I1147+I1189+I1198+I1211+I1228+I1261+I1288+I1316+I1326+I1343+I1358+I1364+I1378+I1409+I1417+I1436+I1473+I1497+I1543+I1573+I1581+I1635+I1650+I1679+I1687+I1696+I1700+I1710+I1730+I1739+I1746+I1766+I1778+I1797+I1804+I1812+I1818+I1832+I1844+I1508+I742+I1781+I278+I1180</f>
    </nc>
  </rcc>
  <rcc rId="24888" sId="1">
    <oc r="J21">
      <f>J28+J194+J389+J476+J543+J917+J957+J990+J1010+J1018+J1038+J1077+J1107+J1122+J1136+J1147+J1189+J1198+J1211+J1228+J1261+J1288+J1316+J1326+J1343+J1358+J1364+J1378+J1409+J1417+J1436+J1473+J1497+J1543+J1573+J1581+J1635+J1650+J1679+J1687+J1696+J1700+J1710+J1730+J1739+J1746+J1766+J1778+J1797+J1804+J1812+J1818+J1832+J1844+J1508+J742+J1781</f>
    </oc>
    <nc r="J21">
      <f>J28+J194+J389+J476+J543+J917+J957+J990+J1010+J1018+J1038+J1077+J1107+J1122+J1136+J1147+J1189+J1198+J1211+J1228+J1261+J1288+J1316+J1326+J1343+J1358+J1364+J1378+J1409+J1417+J1436+J1473+J1497+J1543+J1573+J1581+J1635+J1650+J1679+J1687+J1696+J1700+J1710+J1730+J1739+J1746+J1766+J1778+J1797+J1804+J1812+J1818+J1832+J1844+J1508+J742+J1781+J278+J1180</f>
    </nc>
  </rcc>
  <rcc rId="24889" sId="1">
    <oc r="K21">
      <f>K28+K194+K389+K476+K543+K917+K957+K990+K1010+K1018+K1038+K1077+K1107+K1122+K1136+K1147+K1189+K1198+K1211+K1228+K1261+K1288+K1316+K1326+K1343+K1358+K1364+K1378+K1409+K1417+K1436+K1473+K1497+K1543+K1573+K1581+K1635+K1650+K1679+K1687+K1696+K1700+K1710+K1730+K1739+K1746+K1766+K1778+K1797+K1804+K1812+K1818+K1832+K1844+K1508+K742+K1781</f>
    </oc>
    <nc r="K21">
      <f>K28+K194+K389+K476+K543+K917+K957+K990+K1010+K1018+K1038+K1077+K1107+K1122+K1136+K1147+K1189+K1198+K1211+K1228+K1261+K1288+K1316+K1326+K1343+K1358+K1364+K1378+K1409+K1417+K1436+K1473+K1497+K1543+K1573+K1581+K1635+K1650+K1679+K1687+K1696+K1700+K1710+K1730+K1739+K1746+K1766+K1778+K1797+K1804+K1812+K1818+K1832+K1844+K1508+K742+K1781+K278+K1180</f>
    </nc>
  </rcc>
  <rcc rId="24890" sId="1">
    <oc r="L21">
      <f>L28+L194+L389+L476+L543+L917+L957+L990+L1010+L1018+L1038+L1077+L1107+L1122+L1136+L1147+L1189+L1198+L1211+L1228+L1261+L1288+L1316+L1326+L1343+L1358+L1364+L1378+L1409+L1417+L1436+L1473+L1497+L1543+L1573+L1581+L1635+L1650+L1679+L1687+L1696+L1700+L1710+L1730+L1739+L1746+L1766+L1778+L1797+L1804+L1812+L1818+L1832+L1844+L1508+L742+L1781</f>
    </oc>
    <nc r="L21">
      <f>L28+L194+L389+L476+L543+L917+L957+L990+L1010+L1018+L1038+L1077+L1107+L1122+L1136+L1147+L1189+L1198+L1211+L1228+L1261+L1288+L1316+L1326+L1343+L1358+L1364+L1378+L1409+L1417+L1436+L1473+L1497+L1543+L1573+L1581+L1635+L1650+L1679+L1687+L1696+L1700+L1710+L1730+L1739+L1746+L1766+L1778+L1797+L1804+L1812+L1818+L1832+L1844+L1508+L742+L1781+L278+L1180</f>
    </nc>
  </rcc>
  <rcc rId="24891" sId="1">
    <oc r="M21">
      <f>M28+M194+M389+M476+M543+M917+M957+M990+M1010+M1018+M1038+M1077+M1107+M1122+M1136+M1147+M1189+M1198+M1211+M1228+M1261+M1288+M1316+M1326+M1343+M1358+M1364+M1378+M1409+M1417+M1436+M1473+M1497+M1543+M1573+M1581+M1635+M1650+M1679+M1687+M1696+M1700+M1710+M1730+M1739+M1746+M1766+M1778+M1797+M1804+M1812+M1818+M1832+M1844+M1508+M742+M1781</f>
    </oc>
    <nc r="M21">
      <f>M28+M194+M389+M476+M543+M917+M957+M990+M1010+M1018+M1038+M1077+M1107+M1122+M1136+M1147+M1189+M1198+M1211+M1228+M1261+M1288+M1316+M1326+M1343+M1358+M1364+M1378+M1409+M1417+M1436+M1473+M1497+M1543+M1573+M1581+M1635+M1650+M1679+M1687+M1696+M1700+M1710+M1730+M1739+M1746+M1766+M1778+M1797+M1804+M1812+M1818+M1832+M1844+M1508+M742+M1781+M278+M1180</f>
    </nc>
  </rcc>
  <rcc rId="24892" sId="1">
    <oc r="N21">
      <f>N28+N194+N389+N476+N543+N917+N957+N990+N1010+N1018+N1038+N1077+N1107+N1122+N1136+N1147+N1189+N1198+N1211+N1228+N1261+N1288+N1316+N1326+N1343+N1358+N1364+N1378+N1409+N1417+N1436+N1473+N1497+N1543+N1573+N1581+N1635+N1650+N1679+N1687+N1696+N1700+N1710+N1730+N1739+N1746+N1766+N1778+N1797+N1804+N1812+N1818+N1832+N1844+N1508+N742+N1781</f>
    </oc>
    <nc r="N21">
      <f>N28+N194+N389+N476+N543+N917+N957+N990+N1010+N1018+N1038+N1077+N1107+N1122+N1136+N1147+N1189+N1198+N1211+N1228+N1261+N1288+N1316+N1326+N1343+N1358+N1364+N1378+N1409+N1417+N1436+N1473+N1497+N1543+N1573+N1581+N1635+N1650+N1679+N1687+N1696+N1700+N1710+N1730+N1739+N1746+N1766+N1778+N1797+N1804+N1812+N1818+N1832+N1844+N1508+N742+N1781+N278+N1180</f>
    </nc>
  </rcc>
  <rcc rId="24893" sId="1">
    <oc r="O21">
      <f>O28+O194+O389+O476+O543+O917+O957+O990+O1010+O1018+O1038+O1077+O1107+O1122+O1136+O1147+O1189+O1198+O1211+O1228+O1261+O1288+O1316+O1326+O1343+O1358+O1364+O1378+O1409+O1417+O1436+O1473+O1497+O1543+O1573+O1581+O1635+O1650+O1679+O1687+O1696+O1700+O1710+O1730+O1739+O1746+O1766+O1778+O1797+O1804+O1812+O1818+O1832+O1844+O1508+O742+O1781</f>
    </oc>
    <nc r="O21">
      <f>O28+O194+O389+O476+O543+O917+O957+O990+O1010+O1018+O1038+O1077+O1107+O1122+O1136+O1147+O1189+O1198+O1211+O1228+O1261+O1288+O1316+O1326+O1343+O1358+O1364+O1378+O1409+O1417+O1436+O1473+O1497+O1543+O1573+O1581+O1635+O1650+O1679+O1687+O1696+O1700+O1710+O1730+O1739+O1746+O1766+O1778+O1797+O1804+O1812+O1818+O1832+O1844+O1508+O742+O1781+O278+O1180</f>
    </nc>
  </rcc>
  <rcc rId="24894" sId="1">
    <oc r="P21">
      <f>P28+P194+P389+P476+P543+P917+P957+P990+P1010+P1018+P1038+P1077+P1107+P1122+P1136+P1147+P1189+P1198+P1211+P1228+P1261+P1288+P1316+P1326+P1343+P1358+P1364+P1378+P1409+P1417+P1436+P1473+P1497+P1543+P1573+P1581+P1635+P1650+P1679+P1687+P1696+P1700+P1710+P1730+P1739+P1746+P1766+P1778+P1797+P1804+P1812+P1818+P1832+P1844+P1508+P742+P1781</f>
    </oc>
    <nc r="P21">
      <f>P28+P194+P389+P476+P543+P917+P957+P990+P1010+P1018+P1038+P1077+P1107+P1122+P1136+P1147+P1189+P1198+P1211+P1228+P1261+P1288+P1316+P1326+P1343+P1358+P1364+P1378+P1409+P1417+P1436+P1473+P1497+P1543+P1573+P1581+P1635+P1650+P1679+P1687+P1696+P1700+P1710+P1730+P1739+P1746+P1766+P1778+P1797+P1804+P1812+P1818+P1832+P1844+P1508+P742+P1781+P278+P1180</f>
    </nc>
  </rcc>
  <rcc rId="24895" sId="1">
    <oc r="Q21">
      <f>Q28+Q194+Q389+Q476+Q543+Q917+Q957+Q990+Q1010+Q1018+Q1038+Q1077+Q1107+Q1122+Q1136+Q1147+Q1189+Q1198+Q1211+Q1228+Q1261+Q1288+Q1316+Q1326+Q1343+Q1358+Q1364+Q1378+Q1409+Q1417+Q1436+Q1473+Q1497+Q1543+Q1573+Q1581+Q1635+Q1650+Q1679+Q1687+Q1696+Q1700+Q1710+Q1730+Q1739+Q1746+Q1766+Q1778+Q1797+Q1804+Q1812+Q1818+Q1832+Q1844+Q1508+Q742+Q1781</f>
    </oc>
    <nc r="Q21">
      <f>Q28+Q194+Q389+Q476+Q543+Q917+Q957+Q990+Q1010+Q1018+Q1038+Q1077+Q1107+Q1122+Q1136+Q1147+Q1189+Q1198+Q1211+Q1228+Q1261+Q1288+Q1316+Q1326+Q1343+Q1358+Q1364+Q1378+Q1409+Q1417+Q1436+Q1473+Q1497+Q1543+Q1573+Q1581+Q1635+Q1650+Q1679+Q1687+Q1696+Q1700+Q1710+Q1730+Q1739+Q1746+Q1766+Q1778+Q1797+Q1804+Q1812+Q1818+Q1832+Q1844+Q1508+Q742+Q1781+Q278+Q1180</f>
    </nc>
  </rcc>
  <rcv guid="{52C56C69-E76E-46A4-93DC-3FEF3C34E98B}" action="delete"/>
  <rdn rId="0" localSheetId="1" customView="1" name="Z_52C56C69_E76E_46A4_93DC_3FEF3C34E98B_.wvu.PrintArea" hidden="1" oldHidden="1">
    <formula>'Лист 1'!$A$1:$R$1868</formula>
    <oldFormula>'Лист 1'!$A$1:$R$1868</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1'!$A$14:$S$1852</formula>
    <oldFormula>'Лист 1'!$A$14:$S$1852</oldFormula>
  </rdn>
  <rcv guid="{52C56C69-E76E-46A4-93DC-3FEF3C34E98B}" action="add"/>
</revisions>
</file>

<file path=xl/revisions/revisionLog111.xml><?xml version="1.0" encoding="utf-8"?>
<revisions xmlns="http://schemas.openxmlformats.org/spreadsheetml/2006/main" xmlns:r="http://schemas.openxmlformats.org/officeDocument/2006/relationships">
  <rfmt sheetId="1" sqref="I1366">
    <dxf>
      <fill>
        <patternFill>
          <bgColor rgb="FFFFFF00"/>
        </patternFill>
      </fill>
    </dxf>
  </rfmt>
  <rfmt sheetId="1" sqref="K1366">
    <dxf>
      <fill>
        <patternFill>
          <bgColor rgb="FFFFFF00"/>
        </patternFill>
      </fill>
    </dxf>
  </rfmt>
  <rfmt sheetId="1" sqref="M1366">
    <dxf>
      <fill>
        <patternFill>
          <bgColor rgb="FFFFFF00"/>
        </patternFill>
      </fill>
    </dxf>
  </rfmt>
  <rfmt sheetId="1" sqref="I1355">
    <dxf>
      <fill>
        <patternFill>
          <bgColor rgb="FFFFFF00"/>
        </patternFill>
      </fill>
    </dxf>
  </rfmt>
  <rfmt sheetId="1" sqref="K1355">
    <dxf>
      <fill>
        <patternFill>
          <bgColor rgb="FFFFFF00"/>
        </patternFill>
      </fill>
    </dxf>
  </rfmt>
  <rfmt sheetId="1" sqref="M1355">
    <dxf>
      <fill>
        <patternFill>
          <bgColor rgb="FFFFFF00"/>
        </patternFill>
      </fill>
    </dxf>
  </rfmt>
</revisions>
</file>

<file path=xl/revisions/revisionLog1111.xml><?xml version="1.0" encoding="utf-8"?>
<revisions xmlns="http://schemas.openxmlformats.org/spreadsheetml/2006/main" xmlns:r="http://schemas.openxmlformats.org/officeDocument/2006/relationships">
  <rcc rId="29554" sId="1">
    <oc r="M1" t="inlineStr">
      <is>
        <t>ПРИЛОЖЕНИЕ 3</t>
      </is>
    </oc>
    <nc r="M1" t="inlineStr">
      <is>
        <t>ПРИЛОЖЕНИЕ 2</t>
      </is>
    </nc>
  </rcc>
  <rfmt sheetId="1" sqref="M1:Q5" start="0" length="2147483647">
    <dxf>
      <font>
        <sz val="24"/>
      </font>
    </dxf>
  </rfmt>
  <rfmt sheetId="1" sqref="M1:Q5" start="0" length="2147483647">
    <dxf>
      <font>
        <sz val="26"/>
      </font>
    </dxf>
  </rfmt>
  <rcc rId="29555" sId="1">
    <oc r="A8" t="inlineStr">
      <is>
        <t>Реестр многоквартирных домов, которые подлежат капитальному ремонту, которым планируется предоставление финансовой поддержки за счет средств Фонда,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 по видам ремонта</t>
      </is>
    </oc>
    <nc r="A8" t="inlineStr">
      <is>
        <t>Реестр многоквартирных домов по видам капитального ремонта</t>
      </is>
    </nc>
  </rcc>
  <rfmt sheetId="1" sqref="A8:Q8" start="0" length="2147483647">
    <dxf>
      <font>
        <sz val="26"/>
      </font>
    </dxf>
  </rfmt>
  <rfmt sheetId="1" sqref="A8:Q8" start="0" length="2147483647">
    <dxf>
      <font>
        <color auto="1"/>
      </font>
    </dxf>
  </rfmt>
  <rfmt sheetId="1" sqref="A8:Q17" start="0" length="2147483647">
    <dxf>
      <font>
        <color auto="1"/>
      </font>
    </dxf>
  </rfmt>
  <rcv guid="{52C56C69-E76E-46A4-93DC-3FEF3C34E98B}" action="delete"/>
  <rdn rId="0" localSheetId="1" customView="1" name="Z_52C56C69_E76E_46A4_93DC_3FEF3C34E98B_.wvu.PrintArea" hidden="1" oldHidden="1">
    <formula>'Лист 1'!$A$1:$Q$1868</formula>
    <oldFormula>'Лист 1'!$A$1:$Q$1868</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1'!$A$14:$S$1852</formula>
    <oldFormula>'Лист 1'!$A$14:$S$1852</oldFormula>
  </rdn>
  <rcv guid="{52C56C69-E76E-46A4-93DC-3FEF3C34E98B}" action="add"/>
</revisions>
</file>

<file path=xl/revisions/revisionLog11111.xml><?xml version="1.0" encoding="utf-8"?>
<revisions xmlns="http://schemas.openxmlformats.org/spreadsheetml/2006/main" xmlns:r="http://schemas.openxmlformats.org/officeDocument/2006/relationships">
  <rfmt sheetId="1" sqref="D18:D1852" start="0" length="0">
    <dxf>
      <border>
        <left style="thin">
          <color indexed="64"/>
        </left>
      </border>
    </dxf>
  </rfmt>
  <rfmt sheetId="1" sqref="Q18:Q1852" start="0" length="0">
    <dxf>
      <border>
        <right style="thin">
          <color indexed="64"/>
        </right>
      </border>
    </dxf>
  </rfmt>
  <rcc rId="29541" sId="1">
    <oc r="D14" t="inlineStr">
      <is>
        <t>виды, установленные ч.1 ст.166 Жилищного Кодекса РФ</t>
      </is>
    </oc>
    <nc r="D14" t="inlineStr">
      <is>
        <t>Виды, установленные ч.1 ст.166 Жилищного Кодекса РФ</t>
      </is>
    </nc>
  </rcc>
  <rcc rId="29542" sId="1">
    <oc r="D15" t="inlineStr">
      <is>
        <t>ремонт внутридомовых инженерных систем</t>
      </is>
    </oc>
    <nc r="D15" t="inlineStr">
      <is>
        <t>Ремонт внутридомовых инженерных систем</t>
      </is>
    </nc>
  </rcc>
  <rcc rId="29543" sId="1">
    <oc r="E15" t="inlineStr">
      <is>
        <t>ремонт или замена лифтового оборудования</t>
      </is>
    </oc>
    <nc r="E15" t="inlineStr">
      <is>
        <t>Ремонт или замена лифтового оборудования</t>
      </is>
    </nc>
  </rcc>
  <rcc rId="29544" sId="1">
    <oc r="G15" t="inlineStr">
      <is>
        <t>ремонт крыши</t>
      </is>
    </oc>
    <nc r="G15" t="inlineStr">
      <is>
        <t>Ремонт крыши</t>
      </is>
    </nc>
  </rcc>
  <rcc rId="29545" sId="1">
    <oc r="I15" t="inlineStr">
      <is>
        <t>ремонт подвальных помещений</t>
      </is>
    </oc>
    <nc r="I15" t="inlineStr">
      <is>
        <t>Ремонт подвальных помещений</t>
      </is>
    </nc>
  </rcc>
  <rcc rId="29546" sId="1">
    <oc r="K15" t="inlineStr">
      <is>
        <t>ремонт фасада</t>
      </is>
    </oc>
    <nc r="K15" t="inlineStr">
      <is>
        <t>Ремонт фасада</t>
      </is>
    </nc>
  </rcc>
  <rcc rId="29547" sId="1">
    <oc r="M15" t="inlineStr">
      <is>
        <t>ремонт фундамента</t>
      </is>
    </oc>
    <nc r="M15" t="inlineStr">
      <is>
        <t>Ремонт фундамента</t>
      </is>
    </nc>
  </rcc>
  <rcc rId="29548" sId="1">
    <oc r="O15" t="inlineStr">
      <is>
        <t>утепление фасадов</t>
      </is>
    </oc>
    <nc r="O15" t="inlineStr">
      <is>
        <t>Утепление фасадов</t>
      </is>
    </nc>
  </rcc>
  <rcc rId="29549" sId="1">
    <oc r="Q15" t="inlineStr">
      <is>
        <t>переустройство невентилируемой крыши на вентилируемую крышу, устройство выходов на кровлю</t>
      </is>
    </oc>
    <nc r="Q15" t="inlineStr">
      <is>
        <t>Переустройство невентилируемой крыши на вентилируемую крышу, устройство выходов на кровлю</t>
      </is>
    </nc>
  </rcc>
  <rcc rId="29550" sId="1">
    <oc r="O14" t="inlineStr">
      <is>
        <t>виды, установленные нормативным правовым актом Алтайского края</t>
      </is>
    </oc>
    <nc r="O14" t="inlineStr">
      <is>
        <t>Виды, установленные нормативным правовым актом Алтайского края</t>
      </is>
    </nc>
  </rcc>
  <rfmt sheetId="1" sqref="A8:Q8" start="0" length="2147483647">
    <dxf>
      <font>
        <sz val="20"/>
      </font>
    </dxf>
  </rfmt>
  <rfmt sheetId="1" sqref="A8:Q8" start="0" length="2147483647">
    <dxf>
      <font>
        <sz val="22"/>
      </font>
    </dxf>
  </rfmt>
  <rfmt sheetId="1" sqref="A14:A1852" start="0" length="0">
    <dxf>
      <border>
        <left style="thin">
          <color indexed="64"/>
        </left>
      </border>
    </dxf>
  </rfmt>
  <rcv guid="{52C56C69-E76E-46A4-93DC-3FEF3C34E98B}" action="delete"/>
  <rdn rId="0" localSheetId="1" customView="1" name="Z_52C56C69_E76E_46A4_93DC_3FEF3C34E98B_.wvu.PrintArea" hidden="1" oldHidden="1">
    <formula>'Лист 1'!$A$1:$Q$1868</formula>
    <oldFormula>'Лист 1'!$A$1:$R$1868</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1'!$A$14:$S$1852</formula>
    <oldFormula>'Лист 1'!$A$14:$S$1852</oldFormula>
  </rdn>
  <rcv guid="{52C56C69-E76E-46A4-93DC-3FEF3C34E98B}" action="add"/>
</revisions>
</file>

<file path=xl/revisions/revisionLog111111.xml><?xml version="1.0" encoding="utf-8"?>
<revisions xmlns="http://schemas.openxmlformats.org/spreadsheetml/2006/main" xmlns:r="http://schemas.openxmlformats.org/officeDocument/2006/relationships">
  <rcc rId="28942" sId="1" numFmtId="4">
    <oc r="E991">
      <v>0</v>
    </oc>
    <nc r="E991"/>
  </rcc>
  <rcc rId="28943" sId="1" numFmtId="4">
    <oc r="F991">
      <v>0</v>
    </oc>
    <nc r="F991"/>
  </rcc>
  <rcc rId="28944" sId="1" numFmtId="4">
    <oc r="E992">
      <v>0</v>
    </oc>
    <nc r="E992"/>
  </rcc>
  <rcc rId="28945" sId="1" numFmtId="4">
    <oc r="F992">
      <v>0</v>
    </oc>
    <nc r="F992"/>
  </rcc>
  <rcc rId="28946" sId="1" numFmtId="4">
    <oc r="E993">
      <v>0</v>
    </oc>
    <nc r="E993"/>
  </rcc>
  <rcc rId="28947" sId="1" numFmtId="4">
    <oc r="F993">
      <v>0</v>
    </oc>
    <nc r="F993"/>
  </rcc>
  <rcc rId="28948" sId="1" numFmtId="4">
    <oc r="E994">
      <v>0</v>
    </oc>
    <nc r="E994"/>
  </rcc>
  <rcc rId="28949" sId="1" numFmtId="4">
    <oc r="F994">
      <v>0</v>
    </oc>
    <nc r="F994"/>
  </rcc>
  <rcc rId="28950" sId="1" numFmtId="4">
    <oc r="E995">
      <v>0</v>
    </oc>
    <nc r="E995"/>
  </rcc>
  <rcc rId="28951" sId="1" numFmtId="4">
    <oc r="F995">
      <v>0</v>
    </oc>
    <nc r="F995"/>
  </rcc>
  <rcc rId="28952" sId="1" numFmtId="4">
    <oc r="E996">
      <v>0</v>
    </oc>
    <nc r="E996"/>
  </rcc>
  <rcc rId="28953" sId="1" numFmtId="4">
    <oc r="F996">
      <v>0</v>
    </oc>
    <nc r="F996"/>
  </rcc>
  <rcc rId="28954" sId="1" numFmtId="4">
    <oc r="E997">
      <v>0</v>
    </oc>
    <nc r="E997"/>
  </rcc>
  <rcc rId="28955" sId="1" numFmtId="4">
    <oc r="F997">
      <v>0</v>
    </oc>
    <nc r="F997"/>
  </rcc>
  <rcc rId="28956" sId="1" numFmtId="4">
    <oc r="E998">
      <v>0</v>
    </oc>
    <nc r="E998"/>
  </rcc>
  <rcc rId="28957" sId="1" numFmtId="4">
    <oc r="F998">
      <v>0</v>
    </oc>
    <nc r="F998"/>
  </rcc>
  <rcc rId="28958" sId="1" numFmtId="4">
    <oc r="E999">
      <v>0</v>
    </oc>
    <nc r="E999"/>
  </rcc>
  <rcc rId="28959" sId="1" numFmtId="4">
    <oc r="F999">
      <v>0</v>
    </oc>
    <nc r="F999"/>
  </rcc>
  <rcc rId="28960" sId="1" numFmtId="4">
    <oc r="E1000">
      <v>0</v>
    </oc>
    <nc r="E1000"/>
  </rcc>
  <rcc rId="28961" sId="1" numFmtId="4">
    <oc r="F1000">
      <v>0</v>
    </oc>
    <nc r="F1000"/>
  </rcc>
  <rcc rId="28962" sId="1" numFmtId="4">
    <oc r="E1001">
      <v>0</v>
    </oc>
    <nc r="E1001"/>
  </rcc>
  <rcc rId="28963" sId="1" numFmtId="4">
    <oc r="F1001">
      <v>0</v>
    </oc>
    <nc r="F1001"/>
  </rcc>
  <rcc rId="28964" sId="1" numFmtId="4">
    <oc r="E1002">
      <v>0</v>
    </oc>
    <nc r="E1002"/>
  </rcc>
  <rcc rId="28965" sId="1" numFmtId="4">
    <oc r="F1002">
      <v>0</v>
    </oc>
    <nc r="F1002"/>
  </rcc>
  <rcc rId="28966" sId="1" numFmtId="4">
    <oc r="E1003">
      <v>0</v>
    </oc>
    <nc r="E1003"/>
  </rcc>
  <rcc rId="28967" sId="1" numFmtId="4">
    <oc r="F1003">
      <v>0</v>
    </oc>
    <nc r="F1003"/>
  </rcc>
  <rcc rId="28968" sId="1" numFmtId="4">
    <oc r="E1004">
      <v>0</v>
    </oc>
    <nc r="E1004"/>
  </rcc>
  <rcc rId="28969" sId="1" numFmtId="4">
    <oc r="F1004">
      <v>0</v>
    </oc>
    <nc r="F1004"/>
  </rcc>
  <rcc rId="28970" sId="1" numFmtId="4">
    <oc r="E1005">
      <v>0</v>
    </oc>
    <nc r="E1005"/>
  </rcc>
  <rcc rId="28971" sId="1" numFmtId="4">
    <oc r="F1005">
      <v>0</v>
    </oc>
    <nc r="F1005"/>
  </rcc>
  <rcc rId="28972" sId="1" numFmtId="4">
    <oc r="E1006">
      <v>0</v>
    </oc>
    <nc r="E1006"/>
  </rcc>
  <rcc rId="28973" sId="1" numFmtId="4">
    <oc r="F1006">
      <v>0</v>
    </oc>
    <nc r="F1006"/>
  </rcc>
  <rcc rId="28974" sId="1" numFmtId="4">
    <oc r="E1007">
      <v>0</v>
    </oc>
    <nc r="E1007"/>
  </rcc>
  <rcc rId="28975" sId="1" numFmtId="4">
    <oc r="F1007">
      <v>0</v>
    </oc>
    <nc r="F1007"/>
  </rcc>
  <rcc rId="28976" sId="1" numFmtId="4">
    <oc r="E1008">
      <v>0</v>
    </oc>
    <nc r="E1008"/>
  </rcc>
  <rcc rId="28977" sId="1" numFmtId="4">
    <oc r="F1008">
      <v>0</v>
    </oc>
    <nc r="F1008"/>
  </rcc>
  <rcc rId="28978" sId="1" numFmtId="4">
    <oc r="D994">
      <v>0</v>
    </oc>
    <nc r="D994"/>
  </rcc>
  <rcc rId="28979" sId="1" numFmtId="4">
    <oc r="D998">
      <v>0</v>
    </oc>
    <nc r="D998"/>
  </rcc>
  <rcc rId="28980" sId="1" numFmtId="4">
    <oc r="D1002">
      <v>0</v>
    </oc>
    <nc r="D1002"/>
  </rcc>
  <rcc rId="28981" sId="1" numFmtId="4">
    <oc r="D1003">
      <v>0</v>
    </oc>
    <nc r="D1003"/>
  </rcc>
  <rcc rId="28982" sId="1" numFmtId="4">
    <oc r="G994">
      <v>0</v>
    </oc>
    <nc r="G994"/>
  </rcc>
  <rcc rId="28983" sId="1" numFmtId="4">
    <oc r="H994">
      <v>0</v>
    </oc>
    <nc r="H994"/>
  </rcc>
  <rcc rId="28984" sId="1" numFmtId="4">
    <oc r="I994">
      <v>0</v>
    </oc>
    <nc r="I994"/>
  </rcc>
  <rcc rId="28985" sId="1" numFmtId="4">
    <oc r="J994">
      <v>0</v>
    </oc>
    <nc r="J994"/>
  </rcc>
  <rcc rId="28986" sId="1" numFmtId="4">
    <oc r="G995">
      <v>0</v>
    </oc>
    <nc r="G995"/>
  </rcc>
  <rcc rId="28987" sId="1" numFmtId="4">
    <oc r="H995">
      <v>0</v>
    </oc>
    <nc r="H995"/>
  </rcc>
  <rcc rId="28988" sId="1" numFmtId="4">
    <oc r="I995">
      <v>0</v>
    </oc>
    <nc r="I995"/>
  </rcc>
  <rcc rId="28989" sId="1" numFmtId="4">
    <oc r="J995">
      <v>0</v>
    </oc>
    <nc r="J995"/>
  </rcc>
  <rcc rId="28990" sId="1" numFmtId="4">
    <oc r="G996">
      <v>0</v>
    </oc>
    <nc r="G996"/>
  </rcc>
  <rcc rId="28991" sId="1" numFmtId="4">
    <oc r="H996">
      <v>0</v>
    </oc>
    <nc r="H996"/>
  </rcc>
  <rcc rId="28992" sId="1" numFmtId="4">
    <oc r="I996">
      <v>0</v>
    </oc>
    <nc r="I996"/>
  </rcc>
  <rcc rId="28993" sId="1" numFmtId="4">
    <oc r="J996">
      <v>0</v>
    </oc>
    <nc r="J996"/>
  </rcc>
  <rcc rId="28994" sId="1" numFmtId="4">
    <oc r="G997">
      <v>0</v>
    </oc>
    <nc r="G997"/>
  </rcc>
  <rcc rId="28995" sId="1" numFmtId="4">
    <oc r="H997">
      <v>0</v>
    </oc>
    <nc r="H997"/>
  </rcc>
  <rcc rId="28996" sId="1" numFmtId="4">
    <oc r="I997">
      <v>0</v>
    </oc>
    <nc r="I997"/>
  </rcc>
  <rcc rId="28997" sId="1" numFmtId="4">
    <oc r="J997">
      <v>0</v>
    </oc>
    <nc r="J997"/>
  </rcc>
  <rcc rId="28998" sId="1" numFmtId="4">
    <oc r="G999">
      <v>0</v>
    </oc>
    <nc r="G999"/>
  </rcc>
  <rcc rId="28999" sId="1" numFmtId="4">
    <oc r="H999">
      <v>0</v>
    </oc>
    <nc r="H999"/>
  </rcc>
  <rcc rId="29000" sId="1" numFmtId="4">
    <oc r="I999">
      <v>0</v>
    </oc>
    <nc r="I999"/>
  </rcc>
  <rcc rId="29001" sId="1" numFmtId="4">
    <oc r="J999">
      <v>0</v>
    </oc>
    <nc r="J999"/>
  </rcc>
  <rcc rId="29002" sId="1" numFmtId="4">
    <oc r="K999">
      <v>0</v>
    </oc>
    <nc r="K999"/>
  </rcc>
  <rcc rId="29003" sId="1" numFmtId="4">
    <oc r="L999">
      <v>0</v>
    </oc>
    <nc r="L999"/>
  </rcc>
  <rcc rId="29004" sId="1" numFmtId="4">
    <oc r="M999">
      <v>0</v>
    </oc>
    <nc r="M999"/>
  </rcc>
  <rcc rId="29005" sId="1" numFmtId="4">
    <oc r="N999">
      <v>0</v>
    </oc>
    <nc r="N999"/>
  </rcc>
  <rcc rId="29006" sId="1" numFmtId="4">
    <oc r="O999">
      <v>0</v>
    </oc>
    <nc r="O999"/>
  </rcc>
  <rcc rId="29007" sId="1" numFmtId="4">
    <oc r="P999">
      <v>0</v>
    </oc>
    <nc r="P999"/>
  </rcc>
  <rcc rId="29008" sId="1" numFmtId="4">
    <oc r="Q999">
      <v>0</v>
    </oc>
    <nc r="Q999"/>
  </rcc>
  <rcc rId="29009" sId="1" numFmtId="4">
    <oc r="G1000">
      <v>0</v>
    </oc>
    <nc r="G1000"/>
  </rcc>
  <rcc rId="29010" sId="1" numFmtId="4">
    <oc r="H1000">
      <v>0</v>
    </oc>
    <nc r="H1000"/>
  </rcc>
  <rcc rId="29011" sId="1" numFmtId="4">
    <oc r="I1000">
      <v>0</v>
    </oc>
    <nc r="I1000"/>
  </rcc>
  <rcc rId="29012" sId="1" numFmtId="4">
    <oc r="J1000">
      <v>0</v>
    </oc>
    <nc r="J1000"/>
  </rcc>
  <rcc rId="29013" sId="1" numFmtId="4">
    <oc r="K1000">
      <v>0</v>
    </oc>
    <nc r="K1000"/>
  </rcc>
  <rcc rId="29014" sId="1" numFmtId="4">
    <oc r="L1000">
      <v>0</v>
    </oc>
    <nc r="L1000"/>
  </rcc>
  <rcc rId="29015" sId="1" numFmtId="4">
    <oc r="M1000">
      <v>0</v>
    </oc>
    <nc r="M1000"/>
  </rcc>
  <rcc rId="29016" sId="1" numFmtId="4">
    <oc r="N1000">
      <v>0</v>
    </oc>
    <nc r="N1000"/>
  </rcc>
  <rcc rId="29017" sId="1" numFmtId="4">
    <oc r="O1000">
      <v>0</v>
    </oc>
    <nc r="O1000"/>
  </rcc>
  <rcc rId="29018" sId="1" numFmtId="4">
    <oc r="P1000">
      <v>0</v>
    </oc>
    <nc r="P1000"/>
  </rcc>
  <rcc rId="29019" sId="1" numFmtId="4">
    <oc r="Q1000">
      <v>0</v>
    </oc>
    <nc r="Q1000"/>
  </rcc>
  <rcc rId="29020" sId="1" numFmtId="4">
    <oc r="G1001">
      <v>0</v>
    </oc>
    <nc r="G1001"/>
  </rcc>
  <rcc rId="29021" sId="1" numFmtId="4">
    <oc r="H1001">
      <v>0</v>
    </oc>
    <nc r="H1001"/>
  </rcc>
  <rcc rId="29022" sId="1" numFmtId="4">
    <oc r="I1001">
      <v>0</v>
    </oc>
    <nc r="I1001"/>
  </rcc>
  <rcc rId="29023" sId="1" numFmtId="4">
    <oc r="J1001">
      <v>0</v>
    </oc>
    <nc r="J1001"/>
  </rcc>
  <rcc rId="29024" sId="1" numFmtId="4">
    <oc r="K1001">
      <v>0</v>
    </oc>
    <nc r="K1001"/>
  </rcc>
  <rcc rId="29025" sId="1" numFmtId="4">
    <oc r="L1001">
      <v>0</v>
    </oc>
    <nc r="L1001"/>
  </rcc>
  <rcc rId="29026" sId="1" numFmtId="4">
    <oc r="M1001">
      <v>0</v>
    </oc>
    <nc r="M1001"/>
  </rcc>
  <rcc rId="29027" sId="1" numFmtId="4">
    <oc r="N1001">
      <v>0</v>
    </oc>
    <nc r="N1001"/>
  </rcc>
  <rcc rId="29028" sId="1" numFmtId="4">
    <oc r="O1001">
      <v>0</v>
    </oc>
    <nc r="O1001"/>
  </rcc>
  <rcc rId="29029" sId="1" numFmtId="4">
    <oc r="P1001">
      <v>0</v>
    </oc>
    <nc r="P1001"/>
  </rcc>
  <rcc rId="29030" sId="1" numFmtId="4">
    <oc r="Q1001">
      <v>0</v>
    </oc>
    <nc r="Q1001"/>
  </rcc>
  <rcc rId="29031" sId="1" numFmtId="4">
    <oc r="G1004">
      <v>0</v>
    </oc>
    <nc r="G1004"/>
  </rcc>
  <rcc rId="29032" sId="1" numFmtId="4">
    <oc r="H1004">
      <v>0</v>
    </oc>
    <nc r="H1004"/>
  </rcc>
  <rcc rId="29033" sId="1" numFmtId="4">
    <oc r="I1004">
      <v>0</v>
    </oc>
    <nc r="I1004"/>
  </rcc>
  <rcc rId="29034" sId="1" numFmtId="4">
    <oc r="J1004">
      <v>0</v>
    </oc>
    <nc r="J1004"/>
  </rcc>
  <rcc rId="29035" sId="1" numFmtId="4">
    <oc r="K1004">
      <v>0</v>
    </oc>
    <nc r="K1004"/>
  </rcc>
  <rcc rId="29036" sId="1" numFmtId="4">
    <oc r="L1004">
      <v>0</v>
    </oc>
    <nc r="L1004"/>
  </rcc>
  <rcc rId="29037" sId="1" numFmtId="4">
    <oc r="M1004">
      <v>0</v>
    </oc>
    <nc r="M1004"/>
  </rcc>
  <rcc rId="29038" sId="1" numFmtId="4">
    <oc r="N1004">
      <v>0</v>
    </oc>
    <nc r="N1004"/>
  </rcc>
  <rcc rId="29039" sId="1" numFmtId="4">
    <oc r="O1004">
      <v>0</v>
    </oc>
    <nc r="O1004"/>
  </rcc>
  <rcc rId="29040" sId="1" numFmtId="4">
    <oc r="P1004">
      <v>0</v>
    </oc>
    <nc r="P1004"/>
  </rcc>
  <rcc rId="29041" sId="1" numFmtId="4">
    <oc r="Q1004">
      <v>0</v>
    </oc>
    <nc r="Q1004"/>
  </rcc>
  <rcc rId="29042" sId="1" numFmtId="4">
    <oc r="G1007">
      <v>0</v>
    </oc>
    <nc r="G1007"/>
  </rcc>
  <rcc rId="29043" sId="1" numFmtId="4">
    <oc r="H1007">
      <v>0</v>
    </oc>
    <nc r="H1007"/>
  </rcc>
  <rcc rId="29044" sId="1" numFmtId="4">
    <oc r="I1007">
      <v>0</v>
    </oc>
    <nc r="I1007"/>
  </rcc>
  <rcc rId="29045" sId="1" numFmtId="4">
    <oc r="J1007">
      <v>0</v>
    </oc>
    <nc r="J1007"/>
  </rcc>
  <rcc rId="29046" sId="1" numFmtId="4">
    <oc r="K1007">
      <v>0</v>
    </oc>
    <nc r="K1007"/>
  </rcc>
  <rcc rId="29047" sId="1" numFmtId="4">
    <oc r="L1007">
      <v>0</v>
    </oc>
    <nc r="L1007"/>
  </rcc>
  <rcc rId="29048" sId="1" numFmtId="4">
    <oc r="M1007">
      <v>0</v>
    </oc>
    <nc r="M1007"/>
  </rcc>
  <rcc rId="29049" sId="1" numFmtId="4">
    <oc r="N1007">
      <v>0</v>
    </oc>
    <nc r="N1007"/>
  </rcc>
  <rcc rId="29050" sId="1" numFmtId="4">
    <oc r="O1007">
      <v>0</v>
    </oc>
    <nc r="O1007"/>
  </rcc>
  <rcc rId="29051" sId="1" numFmtId="4">
    <oc r="P1007">
      <v>0</v>
    </oc>
    <nc r="P1007"/>
  </rcc>
  <rcc rId="29052" sId="1" numFmtId="4">
    <oc r="Q1007">
      <v>0</v>
    </oc>
    <nc r="Q1007"/>
  </rcc>
  <rcc rId="29053" sId="1" numFmtId="4">
    <oc r="G1008">
      <v>0</v>
    </oc>
    <nc r="G1008"/>
  </rcc>
  <rcc rId="29054" sId="1" numFmtId="4">
    <oc r="H1008">
      <v>0</v>
    </oc>
    <nc r="H1008"/>
  </rcc>
  <rcc rId="29055" sId="1" numFmtId="4">
    <oc r="I1008">
      <v>0</v>
    </oc>
    <nc r="I1008"/>
  </rcc>
  <rcc rId="29056" sId="1" numFmtId="4">
    <oc r="J1008">
      <v>0</v>
    </oc>
    <nc r="J1008"/>
  </rcc>
  <rcc rId="29057" sId="1" numFmtId="4">
    <oc r="K1008">
      <v>0</v>
    </oc>
    <nc r="K1008"/>
  </rcc>
  <rcc rId="29058" sId="1" numFmtId="4">
    <oc r="L1008">
      <v>0</v>
    </oc>
    <nc r="L1008"/>
  </rcc>
  <rcc rId="29059" sId="1" numFmtId="4">
    <oc r="M1008">
      <v>0</v>
    </oc>
    <nc r="M1008"/>
  </rcc>
  <rcc rId="29060" sId="1" numFmtId="4">
    <oc r="N1008">
      <v>0</v>
    </oc>
    <nc r="N1008"/>
  </rcc>
  <rcc rId="29061" sId="1" numFmtId="4">
    <oc r="O1008">
      <v>0</v>
    </oc>
    <nc r="O1008"/>
  </rcc>
  <rcc rId="29062" sId="1" numFmtId="4">
    <oc r="P1008">
      <v>0</v>
    </oc>
    <nc r="P1008"/>
  </rcc>
  <rcc rId="29063" sId="1" numFmtId="4">
    <oc r="Q1008">
      <v>0</v>
    </oc>
    <nc r="Q1008"/>
  </rcc>
  <rcc rId="29064" sId="1" numFmtId="4">
    <oc r="G991">
      <v>0</v>
    </oc>
    <nc r="G991"/>
  </rcc>
  <rcc rId="29065" sId="1" numFmtId="4">
    <oc r="H991">
      <v>0</v>
    </oc>
    <nc r="H991"/>
  </rcc>
  <rcc rId="29066" sId="1" numFmtId="4">
    <oc r="I991">
      <v>0</v>
    </oc>
    <nc r="I991"/>
  </rcc>
  <rcc rId="29067" sId="1" numFmtId="4">
    <oc r="J991">
      <v>0</v>
    </oc>
    <nc r="J991"/>
  </rcc>
  <rcc rId="29068" sId="1" numFmtId="4">
    <oc r="K991">
      <v>0</v>
    </oc>
    <nc r="K991"/>
  </rcc>
  <rcc rId="29069" sId="1" numFmtId="4">
    <oc r="L991">
      <v>0</v>
    </oc>
    <nc r="L991"/>
  </rcc>
  <rcc rId="29070" sId="1" numFmtId="4">
    <oc r="M991">
      <v>0</v>
    </oc>
    <nc r="M991"/>
  </rcc>
  <rcc rId="29071" sId="1" numFmtId="4">
    <oc r="N991">
      <v>0</v>
    </oc>
    <nc r="N991"/>
  </rcc>
  <rcc rId="29072" sId="1" numFmtId="4">
    <oc r="O991">
      <v>0</v>
    </oc>
    <nc r="O991"/>
  </rcc>
  <rcc rId="29073" sId="1" numFmtId="4">
    <oc r="P991">
      <v>0</v>
    </oc>
    <nc r="P991"/>
  </rcc>
  <rcc rId="29074" sId="1" numFmtId="4">
    <oc r="Q991">
      <v>0</v>
    </oc>
    <nc r="Q991"/>
  </rcc>
  <rcc rId="29075" sId="1" numFmtId="4">
    <oc r="I992">
      <v>0</v>
    </oc>
    <nc r="I992"/>
  </rcc>
  <rcc rId="29076" sId="1" numFmtId="4">
    <oc r="J992">
      <v>0</v>
    </oc>
    <nc r="J992"/>
  </rcc>
  <rcc rId="29077" sId="1" numFmtId="4">
    <oc r="K992">
      <v>0</v>
    </oc>
    <nc r="K992"/>
  </rcc>
  <rcc rId="29078" sId="1" numFmtId="4">
    <oc r="L992">
      <v>0</v>
    </oc>
    <nc r="L992"/>
  </rcc>
  <rcc rId="29079" sId="1" numFmtId="4">
    <oc r="M992">
      <v>0</v>
    </oc>
    <nc r="M992"/>
  </rcc>
  <rcc rId="29080" sId="1" numFmtId="4">
    <oc r="N992">
      <v>0</v>
    </oc>
    <nc r="N992"/>
  </rcc>
  <rcc rId="29081" sId="1" numFmtId="4">
    <oc r="O992">
      <v>0</v>
    </oc>
    <nc r="O992"/>
  </rcc>
  <rcc rId="29082" sId="1" numFmtId="4">
    <oc r="P992">
      <v>0</v>
    </oc>
    <nc r="P992"/>
  </rcc>
  <rcc rId="29083" sId="1" numFmtId="4">
    <oc r="Q992">
      <v>0</v>
    </oc>
    <nc r="Q992"/>
  </rcc>
  <rcc rId="29084" sId="1" numFmtId="4">
    <oc r="I993">
      <v>0</v>
    </oc>
    <nc r="I993"/>
  </rcc>
  <rcc rId="29085" sId="1" numFmtId="4">
    <oc r="J993">
      <v>0</v>
    </oc>
    <nc r="J993"/>
  </rcc>
  <rcc rId="29086" sId="1" numFmtId="4">
    <oc r="K993">
      <v>0</v>
    </oc>
    <nc r="K993"/>
  </rcc>
  <rcc rId="29087" sId="1" numFmtId="4">
    <oc r="L993">
      <v>0</v>
    </oc>
    <nc r="L993"/>
  </rcc>
  <rcc rId="29088" sId="1" numFmtId="4">
    <oc r="M993">
      <v>0</v>
    </oc>
    <nc r="M993"/>
  </rcc>
  <rcc rId="29089" sId="1" numFmtId="4">
    <oc r="N993">
      <v>0</v>
    </oc>
    <nc r="N993"/>
  </rcc>
  <rcc rId="29090" sId="1" numFmtId="4">
    <oc r="O993">
      <v>0</v>
    </oc>
    <nc r="O993"/>
  </rcc>
  <rcc rId="29091" sId="1" numFmtId="4">
    <oc r="P993">
      <v>0</v>
    </oc>
    <nc r="P993"/>
  </rcc>
  <rcc rId="29092" sId="1" numFmtId="4">
    <oc r="Q993">
      <v>0</v>
    </oc>
    <nc r="Q993"/>
  </rcc>
  <rcc rId="29093" sId="1" numFmtId="4">
    <oc r="K995">
      <v>0</v>
    </oc>
    <nc r="K995"/>
  </rcc>
  <rcc rId="29094" sId="1" numFmtId="4">
    <oc r="L995">
      <v>0</v>
    </oc>
    <nc r="L995"/>
  </rcc>
  <rcc rId="29095" sId="1" numFmtId="4">
    <oc r="M995">
      <v>0</v>
    </oc>
    <nc r="M995"/>
  </rcc>
  <rcc rId="29096" sId="1" numFmtId="4">
    <oc r="N995">
      <v>0</v>
    </oc>
    <nc r="N995"/>
  </rcc>
  <rcc rId="29097" sId="1" numFmtId="4">
    <oc r="O995">
      <v>0</v>
    </oc>
    <nc r="O995"/>
  </rcc>
  <rcc rId="29098" sId="1" numFmtId="4">
    <oc r="P995">
      <v>0</v>
    </oc>
    <nc r="P995"/>
  </rcc>
  <rcc rId="29099" sId="1" numFmtId="4">
    <oc r="Q995">
      <v>0</v>
    </oc>
    <nc r="Q995"/>
  </rcc>
  <rcc rId="29100" sId="1" numFmtId="4">
    <oc r="K996">
      <v>0</v>
    </oc>
    <nc r="K996"/>
  </rcc>
  <rcc rId="29101" sId="1" numFmtId="4">
    <oc r="L996">
      <v>0</v>
    </oc>
    <nc r="L996"/>
  </rcc>
  <rcc rId="29102" sId="1" numFmtId="4">
    <oc r="M996">
      <v>0</v>
    </oc>
    <nc r="M996"/>
  </rcc>
  <rcc rId="29103" sId="1" numFmtId="4">
    <oc r="N996">
      <v>0</v>
    </oc>
    <nc r="N996"/>
  </rcc>
  <rcc rId="29104" sId="1" numFmtId="4">
    <oc r="O996">
      <v>0</v>
    </oc>
    <nc r="O996"/>
  </rcc>
  <rcc rId="29105" sId="1" numFmtId="4">
    <oc r="P996">
      <v>0</v>
    </oc>
    <nc r="P996"/>
  </rcc>
  <rcc rId="29106" sId="1" numFmtId="4">
    <oc r="Q996">
      <v>0</v>
    </oc>
    <nc r="Q996"/>
  </rcc>
  <rcc rId="29107" sId="1" numFmtId="4">
    <oc r="K997">
      <v>0</v>
    </oc>
    <nc r="K997"/>
  </rcc>
  <rcc rId="29108" sId="1" numFmtId="4">
    <oc r="L997">
      <v>0</v>
    </oc>
    <nc r="L997"/>
  </rcc>
  <rcc rId="29109" sId="1" numFmtId="4">
    <oc r="M997">
      <v>0</v>
    </oc>
    <nc r="M997"/>
  </rcc>
  <rcc rId="29110" sId="1" numFmtId="4">
    <oc r="N997">
      <v>0</v>
    </oc>
    <nc r="N997"/>
  </rcc>
  <rcc rId="29111" sId="1" numFmtId="4">
    <oc r="O997">
      <v>0</v>
    </oc>
    <nc r="O997"/>
  </rcc>
  <rcc rId="29112" sId="1" numFmtId="4">
    <oc r="P997">
      <v>0</v>
    </oc>
    <nc r="P997"/>
  </rcc>
  <rcc rId="29113" sId="1" numFmtId="4">
    <oc r="Q997">
      <v>0</v>
    </oc>
    <nc r="Q997"/>
  </rcc>
  <rcc rId="29114" sId="1" numFmtId="4">
    <oc r="I998">
      <v>0</v>
    </oc>
    <nc r="I998"/>
  </rcc>
  <rcc rId="29115" sId="1" numFmtId="4">
    <oc r="J998">
      <v>0</v>
    </oc>
    <nc r="J998"/>
  </rcc>
  <rcc rId="29116" sId="1" numFmtId="4">
    <oc r="K998">
      <v>0</v>
    </oc>
    <nc r="K998"/>
  </rcc>
  <rcc rId="29117" sId="1" numFmtId="4">
    <oc r="L998">
      <v>0</v>
    </oc>
    <nc r="L998"/>
  </rcc>
  <rcc rId="29118" sId="1" numFmtId="4">
    <oc r="M998">
      <v>0</v>
    </oc>
    <nc r="M998"/>
  </rcc>
  <rcc rId="29119" sId="1" numFmtId="4">
    <oc r="N998">
      <v>0</v>
    </oc>
    <nc r="N998"/>
  </rcc>
  <rcc rId="29120" sId="1" numFmtId="4">
    <oc r="O998">
      <v>0</v>
    </oc>
    <nc r="O998"/>
  </rcc>
  <rcc rId="29121" sId="1" numFmtId="4">
    <oc r="P998">
      <v>0</v>
    </oc>
    <nc r="P998"/>
  </rcc>
  <rcc rId="29122" sId="1" numFmtId="4">
    <oc r="Q998">
      <v>0</v>
    </oc>
    <nc r="Q998"/>
  </rcc>
  <rcc rId="29123" sId="1" numFmtId="4">
    <oc r="I1002">
      <v>0</v>
    </oc>
    <nc r="I1002"/>
  </rcc>
  <rcc rId="29124" sId="1" numFmtId="4">
    <oc r="J1002">
      <v>0</v>
    </oc>
    <nc r="J1002"/>
  </rcc>
  <rcc rId="29125" sId="1" numFmtId="4">
    <oc r="K1002">
      <v>0</v>
    </oc>
    <nc r="K1002"/>
  </rcc>
  <rcc rId="29126" sId="1" numFmtId="4">
    <oc r="L1002">
      <v>0</v>
    </oc>
    <nc r="L1002"/>
  </rcc>
  <rcc rId="29127" sId="1" numFmtId="4">
    <oc r="M1002">
      <v>0</v>
    </oc>
    <nc r="M1002"/>
  </rcc>
  <rcc rId="29128" sId="1" numFmtId="4">
    <oc r="N1002">
      <v>0</v>
    </oc>
    <nc r="N1002"/>
  </rcc>
  <rcc rId="29129" sId="1" numFmtId="4">
    <oc r="O1002">
      <v>0</v>
    </oc>
    <nc r="O1002"/>
  </rcc>
  <rcc rId="29130" sId="1" numFmtId="4">
    <oc r="P1002">
      <v>0</v>
    </oc>
    <nc r="P1002"/>
  </rcc>
  <rcc rId="29131" sId="1" numFmtId="4">
    <oc r="Q1002">
      <v>0</v>
    </oc>
    <nc r="Q1002"/>
  </rcc>
  <rcc rId="29132" sId="1" numFmtId="4">
    <oc r="I1003">
      <v>0</v>
    </oc>
    <nc r="I1003"/>
  </rcc>
  <rcc rId="29133" sId="1" numFmtId="4">
    <oc r="J1003">
      <v>0</v>
    </oc>
    <nc r="J1003"/>
  </rcc>
  <rcc rId="29134" sId="1" numFmtId="4">
    <oc r="K1003">
      <v>0</v>
    </oc>
    <nc r="K1003"/>
  </rcc>
  <rcc rId="29135" sId="1" numFmtId="4">
    <oc r="L1003">
      <v>0</v>
    </oc>
    <nc r="L1003"/>
  </rcc>
  <rcc rId="29136" sId="1" numFmtId="4">
    <oc r="M1003">
      <v>0</v>
    </oc>
    <nc r="M1003"/>
  </rcc>
  <rcc rId="29137" sId="1" numFmtId="4">
    <oc r="N1003">
      <v>0</v>
    </oc>
    <nc r="N1003"/>
  </rcc>
  <rcc rId="29138" sId="1" numFmtId="4">
    <oc r="O1003">
      <v>0</v>
    </oc>
    <nc r="O1003"/>
  </rcc>
  <rcc rId="29139" sId="1" numFmtId="4">
    <oc r="P1003">
      <v>0</v>
    </oc>
    <nc r="P1003"/>
  </rcc>
  <rcc rId="29140" sId="1" numFmtId="4">
    <oc r="Q1003">
      <v>0</v>
    </oc>
    <nc r="Q1003"/>
  </rcc>
  <rcc rId="29141" sId="1" numFmtId="4">
    <oc r="I1005">
      <v>0</v>
    </oc>
    <nc r="I1005"/>
  </rcc>
  <rcc rId="29142" sId="1" numFmtId="4">
    <oc r="J1005">
      <v>0</v>
    </oc>
    <nc r="J1005"/>
  </rcc>
  <rcc rId="29143" sId="1" numFmtId="4">
    <oc r="K1005">
      <v>0</v>
    </oc>
    <nc r="K1005"/>
  </rcc>
  <rcc rId="29144" sId="1" numFmtId="4">
    <oc r="L1005">
      <v>0</v>
    </oc>
    <nc r="L1005"/>
  </rcc>
  <rcc rId="29145" sId="1" numFmtId="4">
    <oc r="M1005">
      <v>0</v>
    </oc>
    <nc r="M1005"/>
  </rcc>
  <rcc rId="29146" sId="1" numFmtId="4">
    <oc r="N1005">
      <v>0</v>
    </oc>
    <nc r="N1005"/>
  </rcc>
  <rcc rId="29147" sId="1" numFmtId="4">
    <oc r="O1005">
      <v>0</v>
    </oc>
    <nc r="O1005"/>
  </rcc>
  <rcc rId="29148" sId="1" numFmtId="4">
    <oc r="P1005">
      <v>0</v>
    </oc>
    <nc r="P1005"/>
  </rcc>
  <rcc rId="29149" sId="1" numFmtId="4">
    <oc r="Q1005">
      <v>0</v>
    </oc>
    <nc r="Q1005"/>
  </rcc>
  <rcc rId="29150" sId="1" numFmtId="4">
    <oc r="I1006">
      <v>0</v>
    </oc>
    <nc r="I1006"/>
  </rcc>
  <rcc rId="29151" sId="1" numFmtId="4">
    <oc r="J1006">
      <v>0</v>
    </oc>
    <nc r="J1006"/>
  </rcc>
  <rcc rId="29152" sId="1" numFmtId="4">
    <oc r="K1006">
      <v>0</v>
    </oc>
    <nc r="K1006"/>
  </rcc>
  <rcc rId="29153" sId="1" numFmtId="4">
    <oc r="L1006">
      <v>0</v>
    </oc>
    <nc r="L1006"/>
  </rcc>
  <rcc rId="29154" sId="1" numFmtId="4">
    <oc r="M1006">
      <v>0</v>
    </oc>
    <nc r="M1006"/>
  </rcc>
  <rcc rId="29155" sId="1" numFmtId="4">
    <oc r="N1006">
      <v>0</v>
    </oc>
    <nc r="N1006"/>
  </rcc>
  <rcc rId="29156" sId="1" numFmtId="4">
    <oc r="O1006">
      <v>0</v>
    </oc>
    <nc r="O1006"/>
  </rcc>
  <rcc rId="29157" sId="1" numFmtId="4">
    <oc r="P1006">
      <v>0</v>
    </oc>
    <nc r="P1006"/>
  </rcc>
  <rcc rId="29158" sId="1" numFmtId="4">
    <oc r="Q1006">
      <v>0</v>
    </oc>
    <nc r="Q1006"/>
  </rcc>
  <rcc rId="29159" sId="1" numFmtId="4">
    <oc r="Q994">
      <v>0</v>
    </oc>
    <nc r="Q994"/>
  </rcc>
  <rcc rId="29160" sId="1" numFmtId="4">
    <oc r="N994">
      <v>0</v>
    </oc>
    <nc r="N994"/>
  </rcc>
  <rcc rId="29161" sId="1" numFmtId="4">
    <oc r="M994">
      <v>0</v>
    </oc>
    <nc r="M994"/>
  </rcc>
  <rcc rId="29162" sId="1" numFmtId="4">
    <oc r="D1028">
      <v>0</v>
    </oc>
    <nc r="D1028"/>
  </rcc>
  <rcc rId="29163" sId="1" numFmtId="4">
    <oc r="D1029">
      <v>0</v>
    </oc>
    <nc r="D1029"/>
  </rcc>
  <rcc rId="29164" sId="1" numFmtId="4">
    <oc r="D1030">
      <v>0</v>
    </oc>
    <nc r="D1030"/>
  </rcc>
  <rcc rId="29165" sId="1" numFmtId="4">
    <oc r="D1031">
      <v>0</v>
    </oc>
    <nc r="D1031"/>
  </rcc>
  <rcc rId="29166" sId="1" numFmtId="4">
    <oc r="D1032">
      <v>0</v>
    </oc>
    <nc r="D1032"/>
  </rcc>
  <rcc rId="29167" sId="1" numFmtId="4">
    <oc r="N1032">
      <v>0</v>
    </oc>
    <nc r="N1032"/>
  </rcc>
  <rcc rId="29168" sId="1" numFmtId="4">
    <oc r="D1037">
      <v>0</v>
    </oc>
    <nc r="D1037"/>
  </rcc>
  <rcc rId="29169" sId="1" numFmtId="4">
    <oc r="E1037">
      <v>0</v>
    </oc>
    <nc r="E1037"/>
  </rcc>
  <rcc rId="29170" sId="1" numFmtId="4">
    <oc r="F1037">
      <v>0</v>
    </oc>
    <nc r="F1037"/>
  </rcc>
  <rcc rId="29171" sId="1" numFmtId="4">
    <oc r="I1037">
      <v>0</v>
    </oc>
    <nc r="I1037"/>
  </rcc>
  <rcc rId="29172" sId="1" numFmtId="4">
    <oc r="J1037">
      <v>0</v>
    </oc>
    <nc r="J1037"/>
  </rcc>
  <rcc rId="29173" sId="1" numFmtId="4">
    <oc r="K1037">
      <v>0</v>
    </oc>
    <nc r="K1037"/>
  </rcc>
  <rcc rId="29174" sId="1" numFmtId="4">
    <oc r="L1037">
      <v>0</v>
    </oc>
    <nc r="L1037"/>
  </rcc>
  <rcc rId="29175" sId="1" numFmtId="4">
    <oc r="M1037">
      <v>0</v>
    </oc>
    <nc r="M1037"/>
  </rcc>
  <rcc rId="29176" sId="1" numFmtId="4">
    <oc r="N1037">
      <v>0</v>
    </oc>
    <nc r="N1037"/>
  </rcc>
  <rcc rId="29177" sId="1" numFmtId="4">
    <oc r="O1037">
      <v>0</v>
    </oc>
    <nc r="O1037"/>
  </rcc>
  <rcc rId="29178" sId="1" numFmtId="4">
    <oc r="P1037">
      <v>0</v>
    </oc>
    <nc r="P1037"/>
  </rcc>
  <rcc rId="29179" sId="1" numFmtId="4">
    <oc r="Q1037">
      <v>0</v>
    </oc>
    <nc r="Q1037"/>
  </rcc>
  <rcc rId="29180" sId="1" numFmtId="4">
    <oc r="K1215" t="inlineStr">
      <is>
        <t>155.3</t>
      </is>
    </oc>
    <nc r="K1215">
      <v>155.30000000000001</v>
    </nc>
  </rcc>
  <rcc rId="29181" sId="1" numFmtId="4">
    <oc r="O1215" t="inlineStr">
      <is>
        <t>155.3</t>
      </is>
    </oc>
    <nc r="O1215">
      <v>155.30000000000001</v>
    </nc>
  </rcc>
  <rcc rId="29182" sId="1" numFmtId="4">
    <oc r="E1256">
      <v>0</v>
    </oc>
    <nc r="E1256"/>
  </rcc>
  <rcc rId="29183" sId="1" numFmtId="4">
    <oc r="F1256">
      <v>0</v>
    </oc>
    <nc r="F1256"/>
  </rcc>
  <rcc rId="29184" sId="1" numFmtId="4">
    <oc r="I1256">
      <v>0</v>
    </oc>
    <nc r="I1256"/>
  </rcc>
  <rcc rId="29185" sId="1" numFmtId="4">
    <oc r="J1256">
      <v>0</v>
    </oc>
    <nc r="J1256"/>
  </rcc>
  <rcc rId="29186" sId="1" numFmtId="4">
    <oc r="K1256">
      <v>0</v>
    </oc>
    <nc r="K1256"/>
  </rcc>
  <rcc rId="29187" sId="1" numFmtId="4">
    <oc r="L1256">
      <v>0</v>
    </oc>
    <nc r="L1256"/>
  </rcc>
  <rcc rId="29188" sId="1" numFmtId="4">
    <oc r="M1256">
      <v>0</v>
    </oc>
    <nc r="M1256"/>
  </rcc>
  <rcc rId="29189" sId="1" numFmtId="4">
    <oc r="N1256">
      <v>0</v>
    </oc>
    <nc r="N1256"/>
  </rcc>
  <rcc rId="29190" sId="1" numFmtId="4">
    <oc r="O1256">
      <v>0</v>
    </oc>
    <nc r="O1256"/>
  </rcc>
  <rcc rId="29191" sId="1" numFmtId="4">
    <oc r="P1256">
      <v>0</v>
    </oc>
    <nc r="P1256"/>
  </rcc>
  <rcc rId="29192" sId="1" numFmtId="4">
    <oc r="D1342">
      <v>0</v>
    </oc>
    <nc r="D1342"/>
  </rcc>
  <rcc rId="29193" sId="1" numFmtId="4">
    <oc r="E1342">
      <v>0</v>
    </oc>
    <nc r="E1342"/>
  </rcc>
  <rcc rId="29194" sId="1" numFmtId="4">
    <oc r="F1342">
      <v>0</v>
    </oc>
    <nc r="F1342"/>
  </rcc>
  <rcc rId="29195" sId="1" numFmtId="4">
    <oc r="D1344">
      <v>0</v>
    </oc>
    <nc r="D1344"/>
  </rcc>
  <rcc rId="29196" sId="1" numFmtId="4">
    <oc r="E1344">
      <v>0</v>
    </oc>
    <nc r="E1344"/>
  </rcc>
  <rcc rId="29197" sId="1" numFmtId="4">
    <oc r="F1344">
      <v>0</v>
    </oc>
    <nc r="F1344"/>
  </rcc>
  <rcc rId="29198" sId="1" numFmtId="4">
    <oc r="I1344">
      <v>0</v>
    </oc>
    <nc r="I1344"/>
  </rcc>
  <rcc rId="29199" sId="1" numFmtId="4">
    <oc r="J1344">
      <v>0</v>
    </oc>
    <nc r="J1344"/>
  </rcc>
  <rcc rId="29200" sId="1" numFmtId="4">
    <oc r="K1344">
      <v>0</v>
    </oc>
    <nc r="K1344"/>
  </rcc>
  <rcc rId="29201" sId="1" numFmtId="4">
    <oc r="L1344">
      <v>0</v>
    </oc>
    <nc r="L1344"/>
  </rcc>
  <rcc rId="29202" sId="1" numFmtId="4">
    <oc r="M1344">
      <v>0</v>
    </oc>
    <nc r="M1344"/>
  </rcc>
  <rcc rId="29203" sId="1" numFmtId="4">
    <oc r="N1344">
      <v>0</v>
    </oc>
    <nc r="N1344"/>
  </rcc>
  <rcc rId="29204" sId="1" numFmtId="4">
    <oc r="O1344">
      <v>0</v>
    </oc>
    <nc r="O1344"/>
  </rcc>
  <rcc rId="29205" sId="1" numFmtId="4">
    <oc r="P1344">
      <v>0</v>
    </oc>
    <nc r="P1344"/>
  </rcc>
  <rcc rId="29206" sId="1" numFmtId="4">
    <oc r="Q1344">
      <v>0</v>
    </oc>
    <nc r="Q1344"/>
  </rcc>
  <rcc rId="29207" sId="1" numFmtId="4">
    <oc r="E1345">
      <v>0</v>
    </oc>
    <nc r="E1345"/>
  </rcc>
  <rcc rId="29208" sId="1" numFmtId="4">
    <oc r="F1345">
      <v>0</v>
    </oc>
    <nc r="F1345"/>
  </rcc>
  <rcc rId="29209" sId="1" numFmtId="4">
    <oc r="I1345">
      <v>0</v>
    </oc>
    <nc r="I1345"/>
  </rcc>
  <rcc rId="29210" sId="1" numFmtId="4">
    <oc r="J1345">
      <v>0</v>
    </oc>
    <nc r="J1345"/>
  </rcc>
  <rcc rId="29211" sId="1" numFmtId="4">
    <oc r="K1345">
      <v>0</v>
    </oc>
    <nc r="K1345"/>
  </rcc>
  <rcc rId="29212" sId="1" numFmtId="4">
    <oc r="L1345">
      <v>0</v>
    </oc>
    <nc r="L1345"/>
  </rcc>
  <rcc rId="29213" sId="1" numFmtId="4">
    <oc r="O1345">
      <v>0</v>
    </oc>
    <nc r="O1345"/>
  </rcc>
  <rcc rId="29214" sId="1" numFmtId="4">
    <oc r="P1345">
      <v>0</v>
    </oc>
    <nc r="P1345"/>
  </rcc>
  <rcc rId="29215" sId="1" numFmtId="4">
    <oc r="I1346">
      <v>0</v>
    </oc>
    <nc r="I1346"/>
  </rcc>
  <rcc rId="29216" sId="1" numFmtId="4">
    <oc r="J1346">
      <v>0</v>
    </oc>
    <nc r="J1346"/>
  </rcc>
  <rcc rId="29217" sId="1" numFmtId="4">
    <oc r="K1346">
      <v>0</v>
    </oc>
    <nc r="K1346"/>
  </rcc>
  <rcc rId="29218" sId="1" numFmtId="4">
    <oc r="L1346">
      <v>0</v>
    </oc>
    <nc r="L1346"/>
  </rcc>
  <rcc rId="29219" sId="1" numFmtId="4">
    <oc r="M1346">
      <v>0</v>
    </oc>
    <nc r="M1346"/>
  </rcc>
  <rcc rId="29220" sId="1" numFmtId="4">
    <oc r="N1346">
      <v>0</v>
    </oc>
    <nc r="N1346"/>
  </rcc>
  <rcc rId="29221" sId="1" numFmtId="4">
    <oc r="O1346">
      <v>0</v>
    </oc>
    <nc r="O1346"/>
  </rcc>
  <rcc rId="29222" sId="1" numFmtId="4">
    <oc r="P1346">
      <v>0</v>
    </oc>
    <nc r="P1346"/>
  </rcc>
  <rcc rId="29223" sId="1" numFmtId="4">
    <oc r="Q1346">
      <v>0</v>
    </oc>
    <nc r="Q1346"/>
  </rcc>
  <rcc rId="29224" sId="1" numFmtId="4">
    <oc r="I1347">
      <v>0</v>
    </oc>
    <nc r="I1347"/>
  </rcc>
  <rcc rId="29225" sId="1" numFmtId="4">
    <oc r="J1347">
      <v>0</v>
    </oc>
    <nc r="J1347"/>
  </rcc>
  <rcc rId="29226" sId="1" numFmtId="4">
    <oc r="K1347">
      <v>0</v>
    </oc>
    <nc r="K1347"/>
  </rcc>
  <rcc rId="29227" sId="1" numFmtId="4">
    <oc r="L1347">
      <v>0</v>
    </oc>
    <nc r="L1347"/>
  </rcc>
  <rcc rId="29228" sId="1" numFmtId="4">
    <oc r="M1347">
      <v>0</v>
    </oc>
    <nc r="M1347"/>
  </rcc>
  <rcc rId="29229" sId="1" numFmtId="4">
    <oc r="N1347">
      <v>0</v>
    </oc>
    <nc r="N1347"/>
  </rcc>
  <rcc rId="29230" sId="1" numFmtId="4">
    <oc r="O1347">
      <v>0</v>
    </oc>
    <nc r="O1347"/>
  </rcc>
  <rcc rId="29231" sId="1" numFmtId="4">
    <oc r="P1347">
      <v>0</v>
    </oc>
    <nc r="P1347"/>
  </rcc>
  <rcc rId="29232" sId="1" numFmtId="4">
    <oc r="Q1347">
      <v>0</v>
    </oc>
    <nc r="Q1347"/>
  </rcc>
  <rcc rId="29233" sId="1" numFmtId="4">
    <oc r="I1348">
      <v>0</v>
    </oc>
    <nc r="I1348"/>
  </rcc>
  <rcc rId="29234" sId="1" numFmtId="4">
    <oc r="J1348">
      <v>0</v>
    </oc>
    <nc r="J1348"/>
  </rcc>
  <rcc rId="29235" sId="1" numFmtId="4">
    <oc r="K1348">
      <v>0</v>
    </oc>
    <nc r="K1348"/>
  </rcc>
  <rcc rId="29236" sId="1" numFmtId="4">
    <oc r="L1348">
      <v>0</v>
    </oc>
    <nc r="L1348"/>
  </rcc>
  <rcc rId="29237" sId="1" numFmtId="4">
    <oc r="M1348">
      <v>0</v>
    </oc>
    <nc r="M1348"/>
  </rcc>
  <rcc rId="29238" sId="1" numFmtId="4">
    <oc r="N1348">
      <v>0</v>
    </oc>
    <nc r="N1348"/>
  </rcc>
  <rcc rId="29239" sId="1" numFmtId="4">
    <oc r="O1348">
      <v>0</v>
    </oc>
    <nc r="O1348"/>
  </rcc>
  <rcc rId="29240" sId="1" numFmtId="4">
    <oc r="P1348">
      <v>0</v>
    </oc>
    <nc r="P1348"/>
  </rcc>
  <rcc rId="29241" sId="1" numFmtId="4">
    <oc r="Q1348">
      <v>0</v>
    </oc>
    <nc r="Q1348"/>
  </rcc>
  <rcc rId="29242" sId="1" numFmtId="4">
    <oc r="I1349">
      <v>0</v>
    </oc>
    <nc r="I1349"/>
  </rcc>
  <rcc rId="29243" sId="1" numFmtId="4">
    <oc r="J1349">
      <v>0</v>
    </oc>
    <nc r="J1349"/>
  </rcc>
  <rcc rId="29244" sId="1" numFmtId="4">
    <oc r="K1349">
      <v>0</v>
    </oc>
    <nc r="K1349"/>
  </rcc>
  <rcc rId="29245" sId="1" numFmtId="4">
    <oc r="L1349">
      <v>0</v>
    </oc>
    <nc r="L1349"/>
  </rcc>
  <rcc rId="29246" sId="1" numFmtId="4">
    <oc r="M1349">
      <v>0</v>
    </oc>
    <nc r="M1349"/>
  </rcc>
  <rcc rId="29247" sId="1" numFmtId="4">
    <oc r="N1349">
      <v>0</v>
    </oc>
    <nc r="N1349"/>
  </rcc>
  <rcc rId="29248" sId="1" numFmtId="4">
    <oc r="O1349">
      <v>0</v>
    </oc>
    <nc r="O1349"/>
  </rcc>
  <rcc rId="29249" sId="1" numFmtId="4">
    <oc r="P1349">
      <v>0</v>
    </oc>
    <nc r="P1349"/>
  </rcc>
  <rcc rId="29250" sId="1" numFmtId="4">
    <oc r="Q1349">
      <v>0</v>
    </oc>
    <nc r="Q1349"/>
  </rcc>
  <rcc rId="29251" sId="1" numFmtId="4">
    <oc r="I1350">
      <v>0</v>
    </oc>
    <nc r="I1350"/>
  </rcc>
  <rcc rId="29252" sId="1" numFmtId="4">
    <oc r="J1350">
      <v>0</v>
    </oc>
    <nc r="J1350"/>
  </rcc>
  <rcc rId="29253" sId="1" numFmtId="4">
    <oc r="K1350">
      <v>0</v>
    </oc>
    <nc r="K1350"/>
  </rcc>
  <rcc rId="29254" sId="1" numFmtId="4">
    <oc r="L1350">
      <v>0</v>
    </oc>
    <nc r="L1350"/>
  </rcc>
  <rcc rId="29255" sId="1" numFmtId="4">
    <oc r="M1350">
      <v>0</v>
    </oc>
    <nc r="M1350"/>
  </rcc>
  <rcc rId="29256" sId="1" numFmtId="4">
    <oc r="N1350">
      <v>0</v>
    </oc>
    <nc r="N1350"/>
  </rcc>
  <rcc rId="29257" sId="1" numFmtId="4">
    <oc r="O1350">
      <v>0</v>
    </oc>
    <nc r="O1350"/>
  </rcc>
  <rcc rId="29258" sId="1" numFmtId="4">
    <oc r="P1350">
      <v>0</v>
    </oc>
    <nc r="P1350"/>
  </rcc>
  <rcc rId="29259" sId="1" numFmtId="4">
    <oc r="Q1350">
      <v>0</v>
    </oc>
    <nc r="Q1350"/>
  </rcc>
  <rcc rId="29260" sId="1" numFmtId="4">
    <oc r="I1351">
      <v>0</v>
    </oc>
    <nc r="I1351"/>
  </rcc>
  <rcc rId="29261" sId="1" numFmtId="4">
    <oc r="J1351">
      <v>0</v>
    </oc>
    <nc r="J1351"/>
  </rcc>
  <rcc rId="29262" sId="1" numFmtId="4">
    <oc r="K1351">
      <v>0</v>
    </oc>
    <nc r="K1351"/>
  </rcc>
  <rcc rId="29263" sId="1" numFmtId="4">
    <oc r="L1351">
      <v>0</v>
    </oc>
    <nc r="L1351"/>
  </rcc>
  <rcc rId="29264" sId="1" numFmtId="4">
    <oc r="M1351">
      <v>0</v>
    </oc>
    <nc r="M1351"/>
  </rcc>
  <rcc rId="29265" sId="1" numFmtId="4">
    <oc r="N1351">
      <v>0</v>
    </oc>
    <nc r="N1351"/>
  </rcc>
  <rcc rId="29266" sId="1" numFmtId="4">
    <oc r="O1351">
      <v>0</v>
    </oc>
    <nc r="O1351"/>
  </rcc>
  <rcc rId="29267" sId="1" numFmtId="4">
    <oc r="P1351">
      <v>0</v>
    </oc>
    <nc r="P1351"/>
  </rcc>
  <rcc rId="29268" sId="1" numFmtId="4">
    <oc r="Q1351">
      <v>0</v>
    </oc>
    <nc r="Q1351"/>
  </rcc>
  <rcc rId="29269" sId="1" numFmtId="4">
    <oc r="I1352">
      <v>0</v>
    </oc>
    <nc r="I1352"/>
  </rcc>
  <rcc rId="29270" sId="1" numFmtId="4">
    <oc r="J1352">
      <v>0</v>
    </oc>
    <nc r="J1352"/>
  </rcc>
  <rcc rId="29271" sId="1" numFmtId="4">
    <oc r="K1352">
      <v>0</v>
    </oc>
    <nc r="K1352"/>
  </rcc>
  <rcc rId="29272" sId="1" numFmtId="4">
    <oc r="L1352">
      <v>0</v>
    </oc>
    <nc r="L1352"/>
  </rcc>
  <rcc rId="29273" sId="1" numFmtId="4">
    <oc r="M1352">
      <v>0</v>
    </oc>
    <nc r="M1352"/>
  </rcc>
  <rcc rId="29274" sId="1" numFmtId="4">
    <oc r="N1352">
      <v>0</v>
    </oc>
    <nc r="N1352"/>
  </rcc>
  <rcc rId="29275" sId="1" numFmtId="4">
    <oc r="O1352">
      <v>0</v>
    </oc>
    <nc r="O1352"/>
  </rcc>
  <rcc rId="29276" sId="1" numFmtId="4">
    <oc r="P1352">
      <v>0</v>
    </oc>
    <nc r="P1352"/>
  </rcc>
  <rcc rId="29277" sId="1" numFmtId="4">
    <oc r="Q1352">
      <v>0</v>
    </oc>
    <nc r="Q1352"/>
  </rcc>
  <rcc rId="29278" sId="1" numFmtId="4">
    <oc r="I1353">
      <v>0</v>
    </oc>
    <nc r="I1353"/>
  </rcc>
  <rcc rId="29279" sId="1" numFmtId="4">
    <oc r="J1353">
      <v>0</v>
    </oc>
    <nc r="J1353"/>
  </rcc>
  <rcc rId="29280" sId="1" numFmtId="4">
    <oc r="K1353">
      <v>0</v>
    </oc>
    <nc r="K1353"/>
  </rcc>
  <rcc rId="29281" sId="1" numFmtId="4">
    <oc r="L1353">
      <v>0</v>
    </oc>
    <nc r="L1353"/>
  </rcc>
  <rcc rId="29282" sId="1" numFmtId="4">
    <oc r="M1353">
      <v>0</v>
    </oc>
    <nc r="M1353"/>
  </rcc>
  <rcc rId="29283" sId="1" numFmtId="4">
    <oc r="N1353">
      <v>0</v>
    </oc>
    <nc r="N1353"/>
  </rcc>
  <rcc rId="29284" sId="1" numFmtId="4">
    <oc r="O1353">
      <v>0</v>
    </oc>
    <nc r="O1353"/>
  </rcc>
  <rcc rId="29285" sId="1" numFmtId="4">
    <oc r="P1353">
      <v>0</v>
    </oc>
    <nc r="P1353"/>
  </rcc>
  <rcc rId="29286" sId="1" numFmtId="4">
    <oc r="Q1353">
      <v>0</v>
    </oc>
    <nc r="Q1353"/>
  </rcc>
  <rcc rId="29287" sId="1" numFmtId="4">
    <oc r="I1354">
      <v>0</v>
    </oc>
    <nc r="I1354"/>
  </rcc>
  <rcc rId="29288" sId="1" numFmtId="4">
    <oc r="J1354">
      <v>0</v>
    </oc>
    <nc r="J1354"/>
  </rcc>
  <rcc rId="29289" sId="1" numFmtId="4">
    <oc r="K1354">
      <v>0</v>
    </oc>
    <nc r="K1354"/>
  </rcc>
  <rcc rId="29290" sId="1" numFmtId="4">
    <oc r="L1354">
      <v>0</v>
    </oc>
    <nc r="L1354"/>
  </rcc>
  <rcc rId="29291" sId="1" numFmtId="4">
    <oc r="M1354">
      <v>0</v>
    </oc>
    <nc r="M1354"/>
  </rcc>
  <rcc rId="29292" sId="1" numFmtId="4">
    <oc r="N1354">
      <v>0</v>
    </oc>
    <nc r="N1354"/>
  </rcc>
  <rcc rId="29293" sId="1" numFmtId="4">
    <oc r="O1354">
      <v>0</v>
    </oc>
    <nc r="O1354"/>
  </rcc>
  <rcc rId="29294" sId="1" numFmtId="4">
    <oc r="P1354">
      <v>0</v>
    </oc>
    <nc r="P1354"/>
  </rcc>
  <rcc rId="29295" sId="1" numFmtId="4">
    <oc r="Q1354">
      <v>0</v>
    </oc>
    <nc r="Q1354"/>
  </rcc>
  <rcc rId="29296" sId="1" numFmtId="4">
    <oc r="I1355">
      <v>0</v>
    </oc>
    <nc r="I1355"/>
  </rcc>
  <rcc rId="29297" sId="1" numFmtId="4">
    <oc r="J1355">
      <v>0</v>
    </oc>
    <nc r="J1355"/>
  </rcc>
  <rcc rId="29298" sId="1" numFmtId="4">
    <oc r="K1355">
      <v>0</v>
    </oc>
    <nc r="K1355"/>
  </rcc>
  <rcc rId="29299" sId="1" numFmtId="4">
    <oc r="L1355">
      <v>0</v>
    </oc>
    <nc r="L1355"/>
  </rcc>
  <rcc rId="29300" sId="1" numFmtId="4">
    <oc r="M1355">
      <v>0</v>
    </oc>
    <nc r="M1355"/>
  </rcc>
  <rcc rId="29301" sId="1" numFmtId="4">
    <oc r="N1355">
      <v>0</v>
    </oc>
    <nc r="N1355"/>
  </rcc>
  <rcc rId="29302" sId="1" numFmtId="4">
    <oc r="O1355">
      <v>0</v>
    </oc>
    <nc r="O1355"/>
  </rcc>
  <rcc rId="29303" sId="1" numFmtId="4">
    <oc r="P1355">
      <v>0</v>
    </oc>
    <nc r="P1355"/>
  </rcc>
  <rcc rId="29304" sId="1" numFmtId="4">
    <oc r="Q1355">
      <v>0</v>
    </oc>
    <nc r="Q1355"/>
  </rcc>
  <rcc rId="29305" sId="1" numFmtId="4">
    <oc r="I1356">
      <v>0</v>
    </oc>
    <nc r="I1356"/>
  </rcc>
  <rcc rId="29306" sId="1" numFmtId="4">
    <oc r="J1356">
      <v>0</v>
    </oc>
    <nc r="J1356"/>
  </rcc>
  <rcc rId="29307" sId="1" numFmtId="4">
    <oc r="K1356">
      <v>0</v>
    </oc>
    <nc r="K1356"/>
  </rcc>
  <rcc rId="29308" sId="1" numFmtId="4">
    <oc r="L1356">
      <v>0</v>
    </oc>
    <nc r="L1356"/>
  </rcc>
  <rcc rId="29309" sId="1" numFmtId="4">
    <oc r="M1356">
      <v>0</v>
    </oc>
    <nc r="M1356"/>
  </rcc>
  <rcc rId="29310" sId="1" numFmtId="4">
    <oc r="N1356">
      <v>0</v>
    </oc>
    <nc r="N1356"/>
  </rcc>
  <rcc rId="29311" sId="1" numFmtId="4">
    <oc r="O1356">
      <v>0</v>
    </oc>
    <nc r="O1356"/>
  </rcc>
  <rcc rId="29312" sId="1" numFmtId="4">
    <oc r="P1356">
      <v>0</v>
    </oc>
    <nc r="P1356"/>
  </rcc>
  <rcc rId="29313" sId="1" numFmtId="4">
    <oc r="Q1356">
      <v>0</v>
    </oc>
    <nc r="Q1356"/>
  </rcc>
  <rcc rId="29314" sId="1" numFmtId="4">
    <oc r="E1349">
      <v>0</v>
    </oc>
    <nc r="E1349"/>
  </rcc>
  <rcc rId="29315" sId="1" numFmtId="4">
    <oc r="F1349">
      <v>0</v>
    </oc>
    <nc r="F1349"/>
  </rcc>
  <rcc rId="29316" sId="1" numFmtId="4">
    <oc r="G1349">
      <v>0</v>
    </oc>
    <nc r="G1349"/>
  </rcc>
  <rcc rId="29317" sId="1" numFmtId="4">
    <oc r="H1349">
      <v>0</v>
    </oc>
    <nc r="H1349"/>
  </rcc>
  <rcc rId="29318" sId="1" numFmtId="4">
    <oc r="E1350">
      <v>0</v>
    </oc>
    <nc r="E1350"/>
  </rcc>
  <rcc rId="29319" sId="1" numFmtId="4">
    <oc r="F1350">
      <v>0</v>
    </oc>
    <nc r="F1350"/>
  </rcc>
  <rcc rId="29320" sId="1" numFmtId="4">
    <oc r="G1350">
      <v>0</v>
    </oc>
    <nc r="G1350"/>
  </rcc>
  <rcc rId="29321" sId="1" numFmtId="4">
    <oc r="H1350">
      <v>0</v>
    </oc>
    <nc r="H1350"/>
  </rcc>
  <rcc rId="29322" sId="1" numFmtId="4">
    <oc r="E1351">
      <v>0</v>
    </oc>
    <nc r="E1351"/>
  </rcc>
  <rcc rId="29323" sId="1" numFmtId="4">
    <oc r="F1351">
      <v>0</v>
    </oc>
    <nc r="F1351"/>
  </rcc>
  <rcc rId="29324" sId="1" numFmtId="4">
    <oc r="G1351">
      <v>0</v>
    </oc>
    <nc r="G1351"/>
  </rcc>
  <rcc rId="29325" sId="1" numFmtId="4">
    <oc r="H1351">
      <v>0</v>
    </oc>
    <nc r="H1351"/>
  </rcc>
  <rcc rId="29326" sId="1" numFmtId="4">
    <oc r="E1352">
      <v>0</v>
    </oc>
    <nc r="E1352"/>
  </rcc>
  <rcc rId="29327" sId="1" numFmtId="4">
    <oc r="F1352">
      <v>0</v>
    </oc>
    <nc r="F1352"/>
  </rcc>
  <rcc rId="29328" sId="1" numFmtId="4">
    <oc r="G1352">
      <v>0</v>
    </oc>
    <nc r="G1352"/>
  </rcc>
  <rcc rId="29329" sId="1" numFmtId="4">
    <oc r="H1352">
      <v>0</v>
    </oc>
    <nc r="H1352"/>
  </rcc>
  <rcc rId="29330" sId="1" numFmtId="4">
    <oc r="E1353">
      <v>0</v>
    </oc>
    <nc r="E1353"/>
  </rcc>
  <rcc rId="29331" sId="1" numFmtId="4">
    <oc r="F1353">
      <v>0</v>
    </oc>
    <nc r="F1353"/>
  </rcc>
  <rcc rId="29332" sId="1" numFmtId="4">
    <oc r="G1353">
      <v>0</v>
    </oc>
    <nc r="G1353"/>
  </rcc>
  <rcc rId="29333" sId="1" numFmtId="4">
    <oc r="H1353">
      <v>0</v>
    </oc>
    <nc r="H1353"/>
  </rcc>
  <rcc rId="29334" sId="1" numFmtId="4">
    <oc r="E1346">
      <v>0</v>
    </oc>
    <nc r="E1346"/>
  </rcc>
  <rcc rId="29335" sId="1" numFmtId="4">
    <oc r="F1346">
      <v>0</v>
    </oc>
    <nc r="F1346"/>
  </rcc>
  <rcc rId="29336" sId="1" numFmtId="4">
    <oc r="E1347">
      <v>0</v>
    </oc>
    <nc r="E1347"/>
  </rcc>
  <rcc rId="29337" sId="1" numFmtId="4">
    <oc r="F1347">
      <v>0</v>
    </oc>
    <nc r="F1347"/>
  </rcc>
  <rcc rId="29338" sId="1" numFmtId="4">
    <oc r="E1348">
      <v>0</v>
    </oc>
    <nc r="E1348"/>
  </rcc>
  <rcc rId="29339" sId="1" numFmtId="4">
    <oc r="F1348">
      <v>0</v>
    </oc>
    <nc r="F1348"/>
  </rcc>
  <rcc rId="29340" sId="1" numFmtId="4">
    <oc r="E1354">
      <v>0</v>
    </oc>
    <nc r="E1354"/>
  </rcc>
  <rcc rId="29341" sId="1" numFmtId="4">
    <oc r="F1354">
      <v>0</v>
    </oc>
    <nc r="F1354"/>
  </rcc>
  <rcc rId="29342" sId="1" numFmtId="4">
    <oc r="E1355">
      <v>0</v>
    </oc>
    <nc r="E1355"/>
  </rcc>
  <rcc rId="29343" sId="1" numFmtId="4">
    <oc r="F1355">
      <v>0</v>
    </oc>
    <nc r="F1355"/>
  </rcc>
  <rcc rId="29344" sId="1" numFmtId="4">
    <oc r="E1356">
      <v>0</v>
    </oc>
    <nc r="E1356"/>
  </rcc>
  <rcc rId="29345" sId="1" numFmtId="4">
    <oc r="F1356">
      <v>0</v>
    </oc>
    <nc r="F1356"/>
  </rcc>
  <rcc rId="29346" sId="1" numFmtId="4">
    <oc r="D1354">
      <v>0</v>
    </oc>
    <nc r="D1354"/>
  </rcc>
  <rcc rId="29347" sId="1" numFmtId="4">
    <oc r="D1355">
      <v>0</v>
    </oc>
    <nc r="D1355"/>
  </rcc>
  <rcc rId="29348" sId="1" numFmtId="4">
    <oc r="D1356">
      <v>0</v>
    </oc>
    <nc r="D1356"/>
  </rcc>
  <rcc rId="29349" sId="1" numFmtId="4">
    <oc r="D1346">
      <v>0</v>
    </oc>
    <nc r="D1346"/>
  </rcc>
  <rcc rId="29350" sId="1" numFmtId="4">
    <oc r="D1347">
      <v>0</v>
    </oc>
    <nc r="D1347"/>
  </rcc>
  <rcc rId="29351" sId="1" numFmtId="4">
    <oc r="D1348">
      <v>0</v>
    </oc>
    <nc r="D1348"/>
  </rcc>
  <rcc rId="29352" sId="1" numFmtId="4">
    <oc r="D1512">
      <v>0</v>
    </oc>
    <nc r="D1512"/>
  </rcc>
  <rcc rId="29353" sId="1" numFmtId="4">
    <oc r="D1514">
      <v>0</v>
    </oc>
    <nc r="D1514"/>
  </rcc>
  <rcc rId="29354" sId="1" numFmtId="4">
    <oc r="G1516">
      <v>0</v>
    </oc>
    <nc r="G1516"/>
  </rcc>
  <rcc rId="29355" sId="1" numFmtId="4">
    <oc r="H1516">
      <v>0</v>
    </oc>
    <nc r="H1516"/>
  </rcc>
  <rcc rId="29356" sId="1" numFmtId="4">
    <oc r="I1512">
      <v>0</v>
    </oc>
    <nc r="I1512"/>
  </rcc>
  <rcc rId="29357" sId="1" numFmtId="4">
    <oc r="J1512">
      <v>0</v>
    </oc>
    <nc r="J1512"/>
  </rcc>
  <rcc rId="29358" sId="1" numFmtId="4">
    <oc r="K1512">
      <v>0</v>
    </oc>
    <nc r="K1512"/>
  </rcc>
  <rcc rId="29359" sId="1" numFmtId="4">
    <oc r="L1512">
      <v>0</v>
    </oc>
    <nc r="L1512"/>
  </rcc>
  <rcc rId="29360" sId="1" numFmtId="4">
    <oc r="M1512">
      <v>0</v>
    </oc>
    <nc r="M1512"/>
  </rcc>
  <rcc rId="29361" sId="1" numFmtId="4">
    <oc r="N1512">
      <v>0</v>
    </oc>
    <nc r="N1512"/>
  </rcc>
  <rcc rId="29362" sId="1" numFmtId="4">
    <oc r="O1512">
      <v>0</v>
    </oc>
    <nc r="O1512"/>
  </rcc>
  <rcc rId="29363" sId="1" numFmtId="4">
    <oc r="P1512">
      <v>0</v>
    </oc>
    <nc r="P1512"/>
  </rcc>
  <rcc rId="29364" sId="1" numFmtId="4">
    <oc r="Q1512">
      <v>0</v>
    </oc>
    <nc r="Q1512"/>
  </rcc>
  <rcc rId="29365" sId="1" numFmtId="4">
    <oc r="P1514">
      <v>0</v>
    </oc>
    <nc r="P1514"/>
  </rcc>
  <rcc rId="29366" sId="1" numFmtId="4">
    <oc r="N1514">
      <v>0</v>
    </oc>
    <nc r="N1514"/>
  </rcc>
  <rcc rId="29367" sId="1" numFmtId="4">
    <oc r="L1514">
      <v>0</v>
    </oc>
    <nc r="L1514"/>
  </rcc>
  <rcc rId="29368" sId="1" numFmtId="4">
    <oc r="J1514">
      <v>0</v>
    </oc>
    <nc r="J1514"/>
  </rcc>
  <rcc rId="29369" sId="1" numFmtId="4">
    <oc r="D1524">
      <v>0</v>
    </oc>
    <nc r="D1524"/>
  </rcc>
  <rcc rId="29370" sId="1" numFmtId="4">
    <oc r="G1533">
      <v>0</v>
    </oc>
    <nc r="G1533"/>
  </rcc>
  <rcc rId="29371" sId="1" numFmtId="4">
    <oc r="H1533">
      <v>0</v>
    </oc>
    <nc r="H1533"/>
  </rcc>
  <rcc rId="29372" sId="1" numFmtId="4">
    <oc r="I1533">
      <v>0</v>
    </oc>
    <nc r="I1533"/>
  </rcc>
  <rcc rId="29373" sId="1" numFmtId="4">
    <oc r="J1533">
      <v>0</v>
    </oc>
    <nc r="J1533"/>
  </rcc>
  <rcc rId="29374" sId="1" numFmtId="4">
    <oc r="K1533">
      <v>0</v>
    </oc>
    <nc r="K1533"/>
  </rcc>
  <rcc rId="29375" sId="1" numFmtId="4">
    <oc r="L1533">
      <v>0</v>
    </oc>
    <nc r="L1533"/>
  </rcc>
  <rcc rId="29376" sId="1" numFmtId="4">
    <oc r="M1533">
      <v>0</v>
    </oc>
    <nc r="M1533"/>
  </rcc>
  <rcc rId="29377" sId="1" numFmtId="4">
    <oc r="N1533">
      <v>0</v>
    </oc>
    <nc r="N1533"/>
  </rcc>
  <rcc rId="29378" sId="1" numFmtId="4">
    <oc r="O1533">
      <v>0</v>
    </oc>
    <nc r="O1533"/>
  </rcc>
  <rcc rId="29379" sId="1" numFmtId="4">
    <oc r="P1533">
      <v>0</v>
    </oc>
    <nc r="P1533"/>
  </rcc>
  <rcc rId="29380" sId="1" numFmtId="4">
    <oc r="H1534">
      <v>0</v>
    </oc>
    <nc r="H1534"/>
  </rcc>
  <rcc rId="29381" sId="1" numFmtId="4">
    <oc r="L1534">
      <v>0</v>
    </oc>
    <nc r="L1534"/>
  </rcc>
  <rcc rId="29382" sId="1" numFmtId="4">
    <oc r="N1534">
      <v>0</v>
    </oc>
    <nc r="N1534"/>
  </rcc>
  <rcc rId="29383" sId="1" numFmtId="4">
    <oc r="P1534">
      <v>0</v>
    </oc>
    <nc r="P1534"/>
  </rcc>
  <rcc rId="29384" sId="1" numFmtId="4">
    <oc r="D1572">
      <v>0</v>
    </oc>
    <nc r="D1572"/>
  </rcc>
  <rcc rId="29385" sId="1" numFmtId="4">
    <oc r="E1572">
      <v>0</v>
    </oc>
    <nc r="E1572"/>
  </rcc>
  <rcc rId="29386" sId="1" numFmtId="4">
    <oc r="F1572">
      <v>0</v>
    </oc>
    <nc r="F1572"/>
  </rcc>
  <rcc rId="29387" sId="1" numFmtId="4">
    <oc r="I1572">
      <v>0</v>
    </oc>
    <nc r="I1572"/>
  </rcc>
  <rcc rId="29388" sId="1" numFmtId="4">
    <oc r="J1572">
      <v>0</v>
    </oc>
    <nc r="J1572"/>
  </rcc>
  <rcc rId="29389" sId="1" numFmtId="4">
    <oc r="K1572">
      <v>0</v>
    </oc>
    <nc r="K1572"/>
  </rcc>
  <rcc rId="29390" sId="1" numFmtId="4">
    <oc r="L1572">
      <v>0</v>
    </oc>
    <nc r="L1572"/>
  </rcc>
  <rcc rId="29391" sId="1" numFmtId="4">
    <oc r="M1572">
      <v>0</v>
    </oc>
    <nc r="M1572"/>
  </rcc>
  <rcc rId="29392" sId="1" numFmtId="4">
    <oc r="N1572">
      <v>0</v>
    </oc>
    <nc r="N1572"/>
  </rcc>
  <rcc rId="29393" sId="1" numFmtId="4">
    <oc r="O1572">
      <v>0</v>
    </oc>
    <nc r="O1572"/>
  </rcc>
  <rcc rId="29394" sId="1" numFmtId="4">
    <oc r="P1572">
      <v>0</v>
    </oc>
    <nc r="P1572"/>
  </rcc>
  <rcc rId="29395" sId="1" numFmtId="4">
    <oc r="Q1572">
      <v>0</v>
    </oc>
    <nc r="Q1572"/>
  </rcc>
  <rcc rId="29396" sId="1" numFmtId="4">
    <oc r="M1574">
      <v>0</v>
    </oc>
    <nc r="M1574"/>
  </rcc>
  <rcc rId="29397" sId="1" numFmtId="4">
    <oc r="N1574">
      <v>0</v>
    </oc>
    <nc r="N1574"/>
  </rcc>
  <rcc rId="29398" sId="1" numFmtId="4">
    <oc r="O1574">
      <v>0</v>
    </oc>
    <nc r="O1574"/>
  </rcc>
  <rcc rId="29399" sId="1" numFmtId="4">
    <oc r="P1574">
      <v>0</v>
    </oc>
    <nc r="P1574"/>
  </rcc>
  <rcc rId="29400" sId="1" numFmtId="4">
    <oc r="Q1574">
      <v>0</v>
    </oc>
    <nc r="Q1574"/>
  </rcc>
  <rcc rId="29401" sId="1" numFmtId="4">
    <oc r="M1575">
      <v>0</v>
    </oc>
    <nc r="M1575"/>
  </rcc>
  <rcc rId="29402" sId="1" numFmtId="4">
    <oc r="N1575">
      <v>0</v>
    </oc>
    <nc r="N1575"/>
  </rcc>
  <rcc rId="29403" sId="1" numFmtId="4">
    <oc r="O1575">
      <v>0</v>
    </oc>
    <nc r="O1575"/>
  </rcc>
  <rcc rId="29404" sId="1" numFmtId="4">
    <oc r="P1575">
      <v>0</v>
    </oc>
    <nc r="P1575"/>
  </rcc>
  <rcc rId="29405" sId="1" numFmtId="4">
    <oc r="Q1575">
      <v>0</v>
    </oc>
    <nc r="Q1575"/>
  </rcc>
  <rcc rId="29406" sId="1" numFmtId="4">
    <oc r="M1576">
      <v>0</v>
    </oc>
    <nc r="M1576"/>
  </rcc>
  <rcc rId="29407" sId="1" numFmtId="4">
    <oc r="N1576">
      <v>0</v>
    </oc>
    <nc r="N1576"/>
  </rcc>
  <rcc rId="29408" sId="1" numFmtId="4">
    <oc r="O1576">
      <v>0</v>
    </oc>
    <nc r="O1576"/>
  </rcc>
  <rcc rId="29409" sId="1" numFmtId="4">
    <oc r="P1576">
      <v>0</v>
    </oc>
    <nc r="P1576"/>
  </rcc>
  <rcc rId="29410" sId="1" numFmtId="4">
    <oc r="Q1576">
      <v>0</v>
    </oc>
    <nc r="Q1576"/>
  </rcc>
  <rcc rId="29411" sId="1" numFmtId="4">
    <oc r="I1576">
      <v>0</v>
    </oc>
    <nc r="I1576"/>
  </rcc>
  <rcc rId="29412" sId="1" numFmtId="4">
    <oc r="J1576">
      <v>0</v>
    </oc>
    <nc r="J1576"/>
  </rcc>
  <rcc rId="29413" sId="1" numFmtId="4">
    <oc r="K1576">
      <v>0</v>
    </oc>
    <nc r="K1576"/>
  </rcc>
  <rcc rId="29414" sId="1" numFmtId="4">
    <oc r="L1576">
      <v>0</v>
    </oc>
    <nc r="L1576"/>
  </rcc>
  <rcc rId="29415" sId="1" numFmtId="4">
    <oc r="E1575">
      <v>0</v>
    </oc>
    <nc r="E1575"/>
  </rcc>
  <rcc rId="29416" sId="1" numFmtId="4">
    <oc r="F1575">
      <v>0</v>
    </oc>
    <nc r="F1575"/>
  </rcc>
  <rcc rId="29417" sId="1" numFmtId="4">
    <oc r="G1575">
      <v>0</v>
    </oc>
    <nc r="G1575"/>
  </rcc>
  <rcc rId="29418" sId="1" numFmtId="4">
    <oc r="H1575">
      <v>0</v>
    </oc>
    <nc r="H1575"/>
  </rcc>
  <rcc rId="29419" sId="1" numFmtId="4">
    <oc r="E1574">
      <v>0</v>
    </oc>
    <nc r="E1574"/>
  </rcc>
  <rcc rId="29420" sId="1" numFmtId="4">
    <oc r="F1574">
      <v>0</v>
    </oc>
    <nc r="F1574"/>
  </rcc>
  <rcc rId="29421" sId="1" numFmtId="4">
    <oc r="E1576">
      <v>0</v>
    </oc>
    <nc r="E1576"/>
  </rcc>
  <rcc rId="29422" sId="1" numFmtId="4">
    <oc r="F1576">
      <v>0</v>
    </oc>
    <nc r="F1576"/>
  </rcc>
  <rcc rId="29423" sId="1" numFmtId="4">
    <oc r="J1574">
      <v>0</v>
    </oc>
    <nc r="J1574"/>
  </rcc>
  <rcc rId="29424" sId="1" numFmtId="4">
    <oc r="J1575">
      <v>0</v>
    </oc>
    <nc r="J1575"/>
  </rcc>
  <rcc rId="29425" sId="1" numFmtId="4">
    <oc r="E1688">
      <v>0</v>
    </oc>
    <nc r="E1688"/>
  </rcc>
  <rcc rId="29426" sId="1" numFmtId="4">
    <oc r="F1688">
      <v>0</v>
    </oc>
    <nc r="F1688"/>
  </rcc>
  <rcc rId="29427" sId="1" numFmtId="4">
    <oc r="G1688">
      <v>0</v>
    </oc>
    <nc r="G1688"/>
  </rcc>
  <rcc rId="29428" sId="1" numFmtId="4">
    <oc r="H1688">
      <v>0</v>
    </oc>
    <nc r="H1688"/>
  </rcc>
  <rcc rId="29429" sId="1" numFmtId="4">
    <oc r="I1688">
      <v>0</v>
    </oc>
    <nc r="I1688"/>
  </rcc>
  <rcc rId="29430" sId="1" numFmtId="4">
    <oc r="J1688">
      <v>0</v>
    </oc>
    <nc r="J1688"/>
  </rcc>
  <rcc rId="29431" sId="1" numFmtId="4">
    <oc r="E1689">
      <v>0</v>
    </oc>
    <nc r="E1689"/>
  </rcc>
  <rcc rId="29432" sId="1" numFmtId="4">
    <oc r="F1689">
      <v>0</v>
    </oc>
    <nc r="F1689"/>
  </rcc>
  <rcc rId="29433" sId="1" numFmtId="4">
    <oc r="G1689">
      <v>0</v>
    </oc>
    <nc r="G1689"/>
  </rcc>
  <rcc rId="29434" sId="1" numFmtId="4">
    <oc r="H1689">
      <v>0</v>
    </oc>
    <nc r="H1689"/>
  </rcc>
  <rcc rId="29435" sId="1" numFmtId="4">
    <oc r="I1689">
      <v>0</v>
    </oc>
    <nc r="I1689"/>
  </rcc>
  <rcc rId="29436" sId="1" numFmtId="4">
    <oc r="J1689">
      <v>0</v>
    </oc>
    <nc r="J1689"/>
  </rcc>
  <rcc rId="29437" sId="1" numFmtId="4">
    <oc r="K1689">
      <v>0</v>
    </oc>
    <nc r="K1689"/>
  </rcc>
  <rcc rId="29438" sId="1" numFmtId="4">
    <oc r="L1689">
      <v>0</v>
    </oc>
    <nc r="L1689"/>
  </rcc>
  <rcc rId="29439" sId="1" numFmtId="4">
    <oc r="M1689">
      <v>0</v>
    </oc>
    <nc r="M1689"/>
  </rcc>
  <rcc rId="29440" sId="1" numFmtId="4">
    <oc r="N1689">
      <v>0</v>
    </oc>
    <nc r="N1689"/>
  </rcc>
  <rcc rId="29441" sId="1" numFmtId="4">
    <oc r="O1689">
      <v>0</v>
    </oc>
    <nc r="O1689"/>
  </rcc>
  <rcc rId="29442" sId="1" numFmtId="4">
    <oc r="P1689">
      <v>0</v>
    </oc>
    <nc r="P1689"/>
  </rcc>
  <rcc rId="29443" sId="1" numFmtId="4">
    <oc r="Q1689">
      <v>0</v>
    </oc>
    <nc r="Q1689"/>
  </rcc>
  <rcc rId="29444" sId="1" numFmtId="4">
    <oc r="M1688">
      <v>0</v>
    </oc>
    <nc r="M1688"/>
  </rcc>
  <rcc rId="29445" sId="1" numFmtId="4">
    <oc r="N1688">
      <v>0</v>
    </oc>
    <nc r="N1688"/>
  </rcc>
  <rcc rId="29446" sId="1" numFmtId="4">
    <oc r="O1688">
      <v>0</v>
    </oc>
    <nc r="O1688"/>
  </rcc>
  <rcc rId="29447" sId="1" numFmtId="4">
    <oc r="P1688">
      <v>0</v>
    </oc>
    <nc r="P1688"/>
  </rcc>
  <rcc rId="29448" sId="1" numFmtId="4">
    <oc r="Q1688">
      <v>0</v>
    </oc>
    <nc r="Q1688"/>
  </rcc>
  <rcc rId="29449" sId="1" numFmtId="4">
    <oc r="D1692">
      <v>0</v>
    </oc>
    <nc r="D1692"/>
  </rcc>
  <rcc rId="29450" sId="1" numFmtId="4">
    <oc r="E1692">
      <v>0</v>
    </oc>
    <nc r="E1692"/>
  </rcc>
  <rcc rId="29451" sId="1" numFmtId="4">
    <oc r="F1692">
      <v>0</v>
    </oc>
    <nc r="F1692"/>
  </rcc>
  <rcc rId="29452" sId="1" numFmtId="4">
    <oc r="G1692">
      <v>0</v>
    </oc>
    <nc r="G1692"/>
  </rcc>
  <rcc rId="29453" sId="1" numFmtId="4">
    <oc r="H1692">
      <v>0</v>
    </oc>
    <nc r="H1692"/>
  </rcc>
  <rcc rId="29454" sId="1" numFmtId="4">
    <oc r="I1692">
      <v>0</v>
    </oc>
    <nc r="I1692"/>
  </rcc>
  <rcc rId="29455" sId="1" numFmtId="4">
    <oc r="J1692">
      <v>0</v>
    </oc>
    <nc r="J1692"/>
  </rcc>
  <rcc rId="29456" sId="1" numFmtId="4">
    <oc r="K1692">
      <v>0</v>
    </oc>
    <nc r="K1692"/>
  </rcc>
  <rcc rId="29457" sId="1" numFmtId="4">
    <oc r="L1692">
      <v>0</v>
    </oc>
    <nc r="L1692"/>
  </rcc>
  <rcc rId="29458" sId="1" numFmtId="4">
    <oc r="O1692">
      <v>0</v>
    </oc>
    <nc r="O1692"/>
  </rcc>
  <rcc rId="29459" sId="1" numFmtId="4">
    <oc r="P1692">
      <v>0</v>
    </oc>
    <nc r="P1692"/>
  </rcc>
  <rcc rId="29460" sId="1" numFmtId="4">
    <oc r="Q1692">
      <v>0</v>
    </oc>
    <nc r="Q1692"/>
  </rcc>
  <rcc rId="29461" sId="1" numFmtId="4">
    <oc r="O1694">
      <v>0</v>
    </oc>
    <nc r="O1694"/>
  </rcc>
  <rcc rId="29462" sId="1" numFmtId="4">
    <oc r="P1694">
      <v>0</v>
    </oc>
    <nc r="P1694"/>
  </rcc>
  <rcc rId="29463" sId="1" numFmtId="4">
    <oc r="Q1694">
      <v>0</v>
    </oc>
    <nc r="Q1694"/>
  </rcc>
  <rcc rId="29464" sId="1" numFmtId="4">
    <oc r="O1695">
      <v>0</v>
    </oc>
    <nc r="O1695"/>
  </rcc>
  <rcc rId="29465" sId="1" numFmtId="4">
    <oc r="P1695">
      <v>0</v>
    </oc>
    <nc r="P1695"/>
  </rcc>
  <rcc rId="29466" sId="1" numFmtId="4">
    <oc r="Q1695">
      <v>0</v>
    </oc>
    <nc r="Q1695"/>
  </rcc>
  <rcc rId="29467" sId="1" numFmtId="4">
    <oc r="K1694">
      <v>0</v>
    </oc>
    <nc r="K1694"/>
  </rcc>
  <rcc rId="29468" sId="1" numFmtId="4">
    <oc r="L1694">
      <v>0</v>
    </oc>
    <nc r="L1694"/>
  </rcc>
  <rcc rId="29469" sId="1" numFmtId="4">
    <oc r="M1694">
      <v>0</v>
    </oc>
    <nc r="M1694"/>
  </rcc>
  <rcc rId="29470" sId="1" numFmtId="4">
    <oc r="N1694">
      <v>0</v>
    </oc>
    <nc r="N1694"/>
  </rcc>
  <rcc rId="29471" sId="1" numFmtId="4">
    <oc r="E1694">
      <v>0</v>
    </oc>
    <nc r="E1694"/>
  </rcc>
  <rcc rId="29472" sId="1" numFmtId="4">
    <oc r="F1694">
      <v>0</v>
    </oc>
    <nc r="F1694"/>
  </rcc>
  <rcc rId="29473" sId="1" numFmtId="4">
    <oc r="G1694">
      <v>0</v>
    </oc>
    <nc r="G1694"/>
  </rcc>
  <rcc rId="29474" sId="1" numFmtId="4">
    <oc r="H1694">
      <v>0</v>
    </oc>
    <nc r="H1694"/>
  </rcc>
  <rcc rId="29475" sId="1" numFmtId="4">
    <oc r="D1695">
      <v>0</v>
    </oc>
    <nc r="D1695"/>
  </rcc>
  <rcc rId="29476" sId="1" numFmtId="4">
    <oc r="E1695">
      <v>0</v>
    </oc>
    <nc r="E1695"/>
  </rcc>
  <rcc rId="29477" sId="1" numFmtId="4">
    <oc r="F1695">
      <v>0</v>
    </oc>
    <nc r="F1695"/>
  </rcc>
  <rcc rId="29478" sId="1" numFmtId="4">
    <oc r="G1695">
      <v>0</v>
    </oc>
    <nc r="G1695"/>
  </rcc>
  <rcc rId="29479" sId="1" numFmtId="4">
    <oc r="H1695">
      <v>0</v>
    </oc>
    <nc r="H1695"/>
  </rcc>
  <rcc rId="29480" sId="1" numFmtId="4">
    <oc r="L1695">
      <v>0</v>
    </oc>
    <nc r="L1695"/>
  </rcc>
  <rcc rId="29481" sId="1" numFmtId="4">
    <oc r="K1695">
      <v>0</v>
    </oc>
    <nc r="K1695"/>
  </rcc>
  <rcc rId="29482" sId="1" numFmtId="4">
    <oc r="D1697">
      <v>0</v>
    </oc>
    <nc r="D1697"/>
  </rcc>
  <rcc rId="29483" sId="1" numFmtId="4">
    <oc r="E1697">
      <v>0</v>
    </oc>
    <nc r="E1697"/>
  </rcc>
  <rcc rId="29484" sId="1" numFmtId="4">
    <oc r="F1697">
      <v>0</v>
    </oc>
    <nc r="F1697"/>
  </rcc>
  <rcc rId="29485" sId="1" numFmtId="4">
    <oc r="G1697">
      <v>0</v>
    </oc>
    <nc r="G1697"/>
  </rcc>
  <rcc rId="29486" sId="1" numFmtId="4">
    <oc r="E1698">
      <v>0</v>
    </oc>
    <nc r="E1698"/>
  </rcc>
  <rcc rId="29487" sId="1" numFmtId="4">
    <oc r="F1698">
      <v>0</v>
    </oc>
    <nc r="F1698"/>
  </rcc>
  <rcc rId="29488" sId="1" numFmtId="4">
    <oc r="H1697">
      <v>0</v>
    </oc>
    <nc r="H1697"/>
  </rcc>
  <rcc rId="29489" sId="1" numFmtId="4">
    <oc r="I1697">
      <v>0</v>
    </oc>
    <nc r="I1697"/>
  </rcc>
  <rcc rId="29490" sId="1" numFmtId="4">
    <oc r="J1697">
      <v>0</v>
    </oc>
    <nc r="J1697"/>
  </rcc>
  <rcc rId="29491" sId="1" numFmtId="4">
    <oc r="I1698">
      <v>0</v>
    </oc>
    <nc r="I1698"/>
  </rcc>
  <rcc rId="29492" sId="1" numFmtId="4">
    <oc r="J1698">
      <v>0</v>
    </oc>
    <nc r="J1698"/>
  </rcc>
  <rcc rId="29493" sId="1" numFmtId="4">
    <oc r="K1698">
      <v>0</v>
    </oc>
    <nc r="K1698"/>
  </rcc>
  <rcc rId="29494" sId="1" numFmtId="4">
    <oc r="L1698">
      <v>0</v>
    </oc>
    <nc r="L1698"/>
  </rcc>
  <rcc rId="29495" sId="1" numFmtId="4">
    <oc r="M1698">
      <v>0</v>
    </oc>
    <nc r="M1698"/>
  </rcc>
  <rcc rId="29496" sId="1" numFmtId="4">
    <oc r="N1698">
      <v>0</v>
    </oc>
    <nc r="N1698"/>
  </rcc>
  <rcc rId="29497" sId="1" numFmtId="4">
    <oc r="O1698">
      <v>0</v>
    </oc>
    <nc r="O1698"/>
  </rcc>
  <rcc rId="29498" sId="1" numFmtId="4">
    <oc r="P1698">
      <v>0</v>
    </oc>
    <nc r="P1698"/>
  </rcc>
  <rcc rId="29499" sId="1" numFmtId="4">
    <oc r="Q1698">
      <v>0</v>
    </oc>
    <nc r="Q1698"/>
  </rcc>
  <rcc rId="29500" sId="1" numFmtId="4">
    <oc r="M1697">
      <v>0</v>
    </oc>
    <nc r="M1697"/>
  </rcc>
  <rcc rId="29501" sId="1" numFmtId="4">
    <oc r="N1697">
      <v>0</v>
    </oc>
    <nc r="N1697"/>
  </rcc>
  <rcc rId="29502" sId="1" numFmtId="4">
    <oc r="Q1697">
      <v>0</v>
    </oc>
    <nc r="Q1697"/>
  </rcc>
  <rcc rId="29503" sId="1" numFmtId="4">
    <oc r="E1728">
      <v>0</v>
    </oc>
    <nc r="E1728"/>
  </rcc>
  <rcc rId="29504" sId="1" numFmtId="4">
    <oc r="F1728">
      <v>0</v>
    </oc>
    <nc r="F1728"/>
  </rcc>
  <rcc rId="29505" sId="1" numFmtId="4">
    <oc r="E1729">
      <v>0</v>
    </oc>
    <nc r="E1729"/>
  </rcc>
  <rcc rId="29506" sId="1" numFmtId="4">
    <oc r="F1729">
      <v>0</v>
    </oc>
    <nc r="F1729"/>
  </rcc>
  <rcc rId="29507" sId="1" numFmtId="4">
    <oc r="I1728">
      <v>0</v>
    </oc>
    <nc r="I1728"/>
  </rcc>
  <rcc rId="29508" sId="1" numFmtId="4">
    <oc r="J1728">
      <v>0</v>
    </oc>
    <nc r="J1728"/>
  </rcc>
  <rcc rId="29509" sId="1" numFmtId="4">
    <oc r="K1728">
      <v>0</v>
    </oc>
    <nc r="K1728"/>
  </rcc>
  <rcc rId="29510" sId="1" numFmtId="4">
    <oc r="L1728">
      <v>0</v>
    </oc>
    <nc r="L1728"/>
  </rcc>
  <rcc rId="29511" sId="1" numFmtId="4">
    <oc r="I1729">
      <v>0</v>
    </oc>
    <nc r="I1729"/>
  </rcc>
  <rcc rId="29512" sId="1" numFmtId="4">
    <oc r="J1729">
      <v>0</v>
    </oc>
    <nc r="J1729"/>
  </rcc>
  <rcc rId="29513" sId="1" numFmtId="4">
    <oc r="K1729">
      <v>0</v>
    </oc>
    <nc r="K1729"/>
  </rcc>
  <rcc rId="29514" sId="1" numFmtId="4">
    <oc r="L1729">
      <v>0</v>
    </oc>
    <nc r="L1729"/>
  </rcc>
  <rcc rId="29515" sId="1" numFmtId="4">
    <oc r="Q1728">
      <v>0</v>
    </oc>
    <nc r="Q1728"/>
  </rcc>
  <rcc rId="29516" sId="1" numFmtId="4">
    <oc r="Q1729">
      <v>0</v>
    </oc>
    <nc r="Q1729"/>
  </rcc>
  <rcc rId="29517" sId="1" numFmtId="4">
    <oc r="E1801">
      <v>0</v>
    </oc>
    <nc r="E1801"/>
  </rcc>
  <rcc rId="29518" sId="1" numFmtId="4">
    <oc r="F1801">
      <v>0</v>
    </oc>
    <nc r="F1801"/>
  </rcc>
  <rcc rId="29519" sId="1" numFmtId="4">
    <oc r="I1801">
      <v>0</v>
    </oc>
    <nc r="I1801"/>
  </rcc>
  <rcc rId="29520" sId="1" numFmtId="4">
    <oc r="J1801">
      <v>0</v>
    </oc>
    <nc r="J1801"/>
  </rcc>
  <rcc rId="29521" sId="1" numFmtId="4">
    <oc r="K1801">
      <v>0</v>
    </oc>
    <nc r="K1801"/>
  </rcc>
  <rcc rId="29522" sId="1" numFmtId="4">
    <oc r="L1801">
      <v>0</v>
    </oc>
    <nc r="L1801"/>
  </rcc>
  <rcc rId="29523" sId="1" numFmtId="4">
    <oc r="M1801">
      <v>0</v>
    </oc>
    <nc r="M1801"/>
  </rcc>
  <rcc rId="29524" sId="1" numFmtId="4">
    <oc r="N1801">
      <v>0</v>
    </oc>
    <nc r="N1801"/>
  </rcc>
  <rcc rId="29525" sId="1" numFmtId="4">
    <oc r="O1801">
      <v>0</v>
    </oc>
    <nc r="O1801"/>
  </rcc>
  <rcc rId="29526" sId="1" numFmtId="4">
    <oc r="P1801">
      <v>0</v>
    </oc>
    <nc r="P1801"/>
  </rcc>
  <rcc rId="29527" sId="1" numFmtId="4">
    <oc r="Q1801">
      <v>0</v>
    </oc>
    <nc r="Q1801"/>
  </rcc>
  <rcc rId="29528" sId="1" numFmtId="4">
    <oc r="D1806">
      <v>0</v>
    </oc>
    <nc r="D1806"/>
  </rcc>
  <rcc rId="29529" sId="1" numFmtId="4">
    <oc r="E1806">
      <v>0</v>
    </oc>
    <nc r="E1806"/>
  </rcc>
  <rcc rId="29530" sId="1" numFmtId="4">
    <oc r="F1806">
      <v>0</v>
    </oc>
    <nc r="F1806"/>
  </rcc>
  <rcc rId="29531" sId="1" numFmtId="4">
    <oc r="G1806">
      <v>0</v>
    </oc>
    <nc r="G1806"/>
  </rcc>
  <rcc rId="29532" sId="1" numFmtId="4">
    <oc r="H1806">
      <v>0</v>
    </oc>
    <nc r="H1806"/>
  </rcc>
  <rcc rId="29533" sId="1" numFmtId="4">
    <oc r="I1806">
      <v>0</v>
    </oc>
    <nc r="I1806"/>
  </rcc>
  <rcc rId="29534" sId="1" numFmtId="4">
    <oc r="J1806">
      <v>0</v>
    </oc>
    <nc r="J1806"/>
  </rcc>
  <rcc rId="29535" sId="1" numFmtId="4">
    <oc r="M1806">
      <v>0</v>
    </oc>
    <nc r="M1806"/>
  </rcc>
  <rcc rId="29536" sId="1" numFmtId="4">
    <oc r="N1806">
      <v>0</v>
    </oc>
    <nc r="N1806"/>
  </rcc>
  <rcc rId="29537" sId="1" numFmtId="4">
    <oc r="Q1806">
      <v>0</v>
    </oc>
    <nc r="Q1806"/>
  </rcc>
  <rcv guid="{52C56C69-E76E-46A4-93DC-3FEF3C34E98B}" action="delete"/>
  <rdn rId="0" localSheetId="1" customView="1" name="Z_52C56C69_E76E_46A4_93DC_3FEF3C34E98B_.wvu.PrintArea" hidden="1" oldHidden="1">
    <formula>'Лист 1'!$A$1:$R$1868</formula>
    <oldFormula>'Лист 1'!$A$1:$R$1868</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1'!$A$14:$S$1852</formula>
    <oldFormula>'Лист 1'!$A$14:$S$1852</oldFormula>
  </rdn>
  <rcv guid="{52C56C69-E76E-46A4-93DC-3FEF3C34E98B}" action="add"/>
</revisions>
</file>

<file path=xl/revisions/revisionLog112.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1'!$A$1:$R$1869</formula>
    <oldFormula>'Лист 1'!$A$1:$R$1869</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1'!$A$14:$S$1853</formula>
    <oldFormula>'Лист 1'!$A$14:$S$1853</oldFormula>
  </rdn>
  <rcv guid="{52C56C69-E76E-46A4-93DC-3FEF3C34E98B}" action="add"/>
</revisions>
</file>

<file path=xl/revisions/revisionLog113.xml><?xml version="1.0" encoding="utf-8"?>
<revisions xmlns="http://schemas.openxmlformats.org/spreadsheetml/2006/main" xmlns:r="http://schemas.openxmlformats.org/officeDocument/2006/relationships">
  <rcc rId="31277" sId="1">
    <oc r="B963" t="inlineStr">
      <is>
        <t>ЗАТО Сибирский, ул. Кедровая, д.6</t>
      </is>
    </oc>
    <nc r="B963" t="inlineStr">
      <is>
        <t>ЗАТО Сибирский, ул. Кедровая, д. 6</t>
      </is>
    </nc>
  </rcc>
  <rcc rId="31278" sId="1">
    <oc r="B964" t="inlineStr">
      <is>
        <t>ЗАТО Сибирский, ул. Кедровая, д.10</t>
      </is>
    </oc>
    <nc r="B964" t="inlineStr">
      <is>
        <t>ЗАТО Сибирский, ул. Кедровая, д. 10</t>
      </is>
    </nc>
  </rcc>
  <rcc rId="31279" sId="1">
    <oc r="B965" t="inlineStr">
      <is>
        <t>ЗАТО Сибирский, ул. Кедровая, д.12 а</t>
      </is>
    </oc>
    <nc r="B965" t="inlineStr">
      <is>
        <t>ЗАТО Сибирский, ул. Кедровая, д. 12 а</t>
      </is>
    </nc>
  </rcc>
  <rcc rId="31280" sId="1">
    <oc r="B966" t="inlineStr">
      <is>
        <t xml:space="preserve">ЗАТО Сибирский, ул. Кедровая, д.12 </t>
      </is>
    </oc>
    <nc r="B966" t="inlineStr">
      <is>
        <t xml:space="preserve">ЗАТО Сибирский, ул. Кедровая, д. 12 </t>
      </is>
    </nc>
  </rcc>
  <rcc rId="31281" sId="1">
    <oc r="B967" t="inlineStr">
      <is>
        <t>ЗАТО Сибирский, ул. Кедровая, д.15</t>
      </is>
    </oc>
    <nc r="B967" t="inlineStr">
      <is>
        <t>ЗАТО Сибирский, ул. Кедровая, д. 15</t>
      </is>
    </nc>
  </rcc>
  <rcc rId="31282" sId="1">
    <oc r="B979" t="inlineStr">
      <is>
        <t>ЗАТО Сибирский, ул. Кедровая, д.1</t>
      </is>
    </oc>
    <nc r="B979" t="inlineStr">
      <is>
        <t>ЗАТО Сибирский, ул. Кедровая, д. 1</t>
      </is>
    </nc>
  </rcc>
  <rcc rId="31283" sId="1">
    <oc r="B980" t="inlineStr">
      <is>
        <t>ЗАТО Сибирский, ул. Кедровая, д.2</t>
      </is>
    </oc>
    <nc r="B980" t="inlineStr">
      <is>
        <t>ЗАТО Сибирский, ул. Кедровая, д. 2</t>
      </is>
    </nc>
  </rcc>
  <rcc rId="31284" sId="1">
    <oc r="B981" t="inlineStr">
      <is>
        <t>ЗАТО Сибирский, ул. Кедровая, д.4</t>
      </is>
    </oc>
    <nc r="B981" t="inlineStr">
      <is>
        <t>ЗАТО Сибирский, ул. Кедровая, д. 4</t>
      </is>
    </nc>
  </rcc>
  <rcc rId="31285" sId="1">
    <oc r="B982" t="inlineStr">
      <is>
        <t>ЗАТО Сибирский, ул. Кедровая, д.9</t>
      </is>
    </oc>
    <nc r="B982" t="inlineStr">
      <is>
        <t>ЗАТО Сибирский, ул. Кедровая, д. 9</t>
      </is>
    </nc>
  </rcc>
  <rcc rId="31286" sId="1">
    <oc r="B983" t="inlineStr">
      <is>
        <t>ЗАТО Сибирский, ул. Кедровая, д.10</t>
      </is>
    </oc>
    <nc r="B983" t="inlineStr">
      <is>
        <t>ЗАТО Сибирский, ул. Кедровая, д. 10</t>
      </is>
    </nc>
  </rcc>
  <rcc rId="31287" sId="1">
    <oc r="B984" t="inlineStr">
      <is>
        <t>ЗАТО Сибирский, ул. Кедровая, д.12 а</t>
      </is>
    </oc>
    <nc r="B984" t="inlineStr">
      <is>
        <t>ЗАТО Сибирский, ул. Кедровая, д. 12 а</t>
      </is>
    </nc>
  </rcc>
  <rcc rId="31288" sId="1">
    <oc r="B985" t="inlineStr">
      <is>
        <t xml:space="preserve">ЗАТО Сибирский, ул. Кедровая, д.12 </t>
      </is>
    </oc>
    <nc r="B985" t="inlineStr">
      <is>
        <t xml:space="preserve">ЗАТО Сибирский, ул. Кедровая, д. 12 </t>
      </is>
    </nc>
  </rcc>
  <rcc rId="31289" sId="1">
    <oc r="B986" t="inlineStr">
      <is>
        <t>ЗАТО Сибирский, ул. Кедровая, д.13</t>
      </is>
    </oc>
    <nc r="B986" t="inlineStr">
      <is>
        <t>ЗАТО Сибирский, ул. Кедровая, д. 13</t>
      </is>
    </nc>
  </rcc>
  <rcc rId="31290" sId="1">
    <oc r="B987" t="inlineStr">
      <is>
        <t>ЗАТО Сибирский, ул. Кедровая, д.15</t>
      </is>
    </oc>
    <nc r="B987" t="inlineStr">
      <is>
        <t>ЗАТО Сибирский, ул. Кедровая, д. 15</t>
      </is>
    </nc>
  </rcc>
  <rcc rId="31291" sId="1">
    <oc r="B1072" t="inlineStr">
      <is>
        <t>Бийский район, с. Светлоозерское, пер. Первомайский,  д. 1</t>
      </is>
    </oc>
    <nc r="B1072" t="inlineStr">
      <is>
        <t>Бийский район, с. Светлоозерское, пер. Первомайский, д. 1</t>
      </is>
    </nc>
  </rcc>
  <rcc rId="31292" sId="1">
    <oc r="B1073" t="inlineStr">
      <is>
        <t>Бийский район, с. Светлоозерское, пер. Первомайский,  д. 2</t>
      </is>
    </oc>
    <nc r="B1073" t="inlineStr">
      <is>
        <t>Бийский район, с. Светлоозерское, пер. Первомайский, д. 2</t>
      </is>
    </nc>
  </rcc>
  <rfmt sheetId="1" sqref="C1030">
    <dxf>
      <fill>
        <patternFill>
          <bgColor rgb="FFFFFF00"/>
        </patternFill>
      </fill>
    </dxf>
  </rfmt>
</revisions>
</file>

<file path=xl/revisions/revisionLog1131.xml><?xml version="1.0" encoding="utf-8"?>
<revisions xmlns="http://schemas.openxmlformats.org/spreadsheetml/2006/main" xmlns:r="http://schemas.openxmlformats.org/officeDocument/2006/relationships">
  <rcc rId="22379" sId="1" numFmtId="4">
    <oc r="C611">
      <v>119045087</v>
    </oc>
    <nc r="C611">
      <f>SUM(C612:C653)</f>
    </nc>
  </rcc>
  <rcc rId="22380" sId="1" odxf="1" dxf="1">
    <oc r="D611">
      <f>SUM(D612:D698)</f>
    </oc>
    <nc r="D611">
      <f>SUM(D612:D653)</f>
    </nc>
    <odxf>
      <fill>
        <patternFill patternType="solid">
          <bgColor theme="0"/>
        </patternFill>
      </fill>
    </odxf>
    <ndxf>
      <fill>
        <patternFill patternType="none">
          <bgColor indexed="65"/>
        </patternFill>
      </fill>
    </ndxf>
  </rcc>
  <rcc rId="22381" sId="1" numFmtId="4">
    <oc r="E611">
      <v>0</v>
    </oc>
    <nc r="E611">
      <f>SUM(E612:E653)</f>
    </nc>
  </rcc>
  <rcc rId="22382" sId="1" numFmtId="4">
    <oc r="F611">
      <v>0</v>
    </oc>
    <nc r="F611">
      <f>SUM(F612:F653)</f>
    </nc>
  </rcc>
  <rcc rId="22383" sId="1" numFmtId="4">
    <oc r="G611">
      <v>44366.29</v>
    </oc>
    <nc r="G611">
      <f>SUM(G612:G653)</f>
    </nc>
  </rcc>
  <rcc rId="22384" sId="1" numFmtId="4">
    <oc r="H611">
      <v>119045087</v>
    </oc>
    <nc r="H611">
      <f>SUM(H612:H653)</f>
    </nc>
  </rcc>
  <rcc rId="22385" sId="1" odxf="1" dxf="1" numFmtId="4">
    <oc r="I611">
      <v>0</v>
    </oc>
    <nc r="I611">
      <f>SUM(I612:I653)</f>
    </nc>
    <odxf>
      <fill>
        <patternFill patternType="solid">
          <bgColor theme="0"/>
        </patternFill>
      </fill>
    </odxf>
    <ndxf>
      <fill>
        <patternFill patternType="none">
          <bgColor indexed="65"/>
        </patternFill>
      </fill>
    </ndxf>
  </rcc>
  <rcc rId="22386" sId="1" odxf="1" dxf="1" numFmtId="4">
    <oc r="J611">
      <v>0</v>
    </oc>
    <nc r="J611">
      <f>SUM(J612:J653)</f>
    </nc>
    <odxf>
      <fill>
        <patternFill patternType="solid">
          <bgColor theme="0"/>
        </patternFill>
      </fill>
    </odxf>
    <ndxf>
      <fill>
        <patternFill patternType="none">
          <bgColor indexed="65"/>
        </patternFill>
      </fill>
    </ndxf>
  </rcc>
  <rcc rId="22387" sId="1" numFmtId="4">
    <oc r="K611">
      <v>0</v>
    </oc>
    <nc r="K611">
      <f>SUM(K612:K653)</f>
    </nc>
  </rcc>
  <rcc rId="22388" sId="1" odxf="1" dxf="1" numFmtId="4">
    <oc r="L611">
      <v>0</v>
    </oc>
    <nc r="L611">
      <f>SUM(L612:L653)</f>
    </nc>
    <odxf>
      <alignment vertical="center" wrapText="1" readingOrder="0"/>
    </odxf>
    <ndxf>
      <alignment vertical="top" wrapText="0" readingOrder="0"/>
    </ndxf>
  </rcc>
  <rcc rId="22389" sId="1" odxf="1" dxf="1" numFmtId="4">
    <oc r="M611">
      <v>0</v>
    </oc>
    <nc r="M611">
      <f>SUM(M612:M653)</f>
    </nc>
    <odxf>
      <alignment vertical="center" wrapText="1" readingOrder="0"/>
    </odxf>
    <ndxf>
      <alignment vertical="top" wrapText="0" readingOrder="0"/>
    </ndxf>
  </rcc>
  <rcc rId="22390" sId="1" odxf="1" dxf="1" numFmtId="4">
    <oc r="N611">
      <v>0</v>
    </oc>
    <nc r="N611">
      <f>SUM(N612:N653)</f>
    </nc>
    <odxf>
      <alignment vertical="center" wrapText="1" readingOrder="0"/>
    </odxf>
    <ndxf>
      <alignment vertical="top" wrapText="0" readingOrder="0"/>
    </ndxf>
  </rcc>
  <rcc rId="22391" sId="1" odxf="1" dxf="1" numFmtId="4">
    <oc r="O611">
      <v>0</v>
    </oc>
    <nc r="O611">
      <f>SUM(O612:O653)</f>
    </nc>
    <odxf>
      <alignment vertical="center" wrapText="1" readingOrder="0"/>
    </odxf>
    <ndxf>
      <alignment vertical="top" wrapText="0" readingOrder="0"/>
    </ndxf>
  </rcc>
  <rcc rId="22392" sId="1" odxf="1" dxf="1" numFmtId="4">
    <oc r="P611">
      <v>0</v>
    </oc>
    <nc r="P611">
      <f>SUM(P612:P653)</f>
    </nc>
    <odxf>
      <alignment vertical="center" wrapText="1" readingOrder="0"/>
    </odxf>
    <ndxf>
      <alignment vertical="top" wrapText="0" readingOrder="0"/>
    </ndxf>
  </rcc>
  <rcc rId="22393" sId="1" odxf="1" dxf="1" numFmtId="4">
    <oc r="Q611">
      <v>0</v>
    </oc>
    <nc r="Q611">
      <f>SUM(Q612:Q653)</f>
    </nc>
    <odxf>
      <alignment vertical="center" wrapText="1" readingOrder="0"/>
    </odxf>
    <ndxf>
      <alignment vertical="top" wrapText="0" readingOrder="0"/>
    </ndxf>
  </rcc>
  <rcc rId="22394" sId="1" numFmtId="4">
    <oc r="C654">
      <v>198699443.93000001</v>
    </oc>
    <nc r="C654">
      <f>SUM(C655:C741)</f>
    </nc>
  </rcc>
  <rcc rId="22395" sId="1" odxf="1" dxf="1">
    <nc r="D654">
      <f>SUM(D655:D741)</f>
    </nc>
    <odxf>
      <font>
        <b val="0"/>
        <sz val="14"/>
        <name val="Times New Roman"/>
        <scheme val="none"/>
      </font>
      <fill>
        <patternFill patternType="solid">
          <bgColor theme="0"/>
        </patternFill>
      </fill>
      <alignment vertical="top" wrapText="0" readingOrder="0"/>
    </odxf>
    <ndxf>
      <font>
        <b/>
        <sz val="14"/>
        <name val="Times New Roman"/>
        <scheme val="none"/>
      </font>
      <fill>
        <patternFill patternType="none">
          <bgColor indexed="65"/>
        </patternFill>
      </fill>
      <alignment vertical="center" wrapText="1" readingOrder="0"/>
    </ndxf>
  </rcc>
  <rcc rId="22396" sId="1" odxf="1" dxf="1" numFmtId="4">
    <oc r="E654">
      <v>0</v>
    </oc>
    <nc r="E654">
      <f>SUM(E655:E741)</f>
    </nc>
    <odxf>
      <alignment vertical="top" wrapText="0" readingOrder="0"/>
    </odxf>
    <ndxf>
      <alignment vertical="center" wrapText="1" readingOrder="0"/>
    </ndxf>
  </rcc>
  <rcc rId="22397" sId="1" numFmtId="4">
    <oc r="F654">
      <v>0</v>
    </oc>
    <nc r="F654">
      <f>SUM(F655:F741)</f>
    </nc>
  </rcc>
  <rcc rId="22398" sId="1" numFmtId="4">
    <oc r="G654">
      <v>70969.007000000012</v>
    </oc>
    <nc r="G654">
      <f>SUM(G655:G741)</f>
    </nc>
  </rcc>
  <rcc rId="22399" sId="1" numFmtId="4">
    <oc r="H654">
      <v>197905047</v>
    </oc>
    <nc r="H654">
      <f>SUM(H655:H741)</f>
    </nc>
  </rcc>
  <rcc rId="22400" sId="1" odxf="1" dxf="1" numFmtId="4">
    <oc r="I654">
      <v>0</v>
    </oc>
    <nc r="I654">
      <f>SUM(I655:I741)</f>
    </nc>
    <odxf>
      <font>
        <b val="0"/>
        <sz val="14"/>
        <name val="Times New Roman"/>
        <scheme val="none"/>
      </font>
      <fill>
        <patternFill patternType="solid">
          <bgColor theme="0"/>
        </patternFill>
      </fill>
      <alignment vertical="top" wrapText="0" readingOrder="0"/>
    </odxf>
    <ndxf>
      <font>
        <b/>
        <sz val="14"/>
        <name val="Times New Roman"/>
        <scheme val="none"/>
      </font>
      <fill>
        <patternFill patternType="none">
          <bgColor indexed="65"/>
        </patternFill>
      </fill>
      <alignment vertical="center" wrapText="1" readingOrder="0"/>
    </ndxf>
  </rcc>
  <rcc rId="22401" sId="1" odxf="1" dxf="1" numFmtId="4">
    <oc r="J654">
      <v>0</v>
    </oc>
    <nc r="J654">
      <f>SUM(J655:J741)</f>
    </nc>
    <odxf>
      <font>
        <b val="0"/>
        <sz val="14"/>
        <name val="Times New Roman"/>
        <scheme val="none"/>
      </font>
      <fill>
        <patternFill patternType="solid">
          <bgColor theme="0"/>
        </patternFill>
      </fill>
      <alignment vertical="top" wrapText="0" readingOrder="0"/>
    </odxf>
    <ndxf>
      <font>
        <b/>
        <sz val="14"/>
        <name val="Times New Roman"/>
        <scheme val="none"/>
      </font>
      <fill>
        <patternFill patternType="none">
          <bgColor indexed="65"/>
        </patternFill>
      </fill>
      <alignment vertical="center" wrapText="1" readingOrder="0"/>
    </ndxf>
  </rcc>
  <rcc rId="22402" sId="1" odxf="1" dxf="1" numFmtId="4">
    <oc r="K654">
      <v>0</v>
    </oc>
    <nc r="K654">
      <f>SUM(K655:K741)</f>
    </nc>
    <odxf>
      <alignment vertical="top" wrapText="0" readingOrder="0"/>
    </odxf>
    <ndxf>
      <alignment vertical="center" wrapText="1" readingOrder="0"/>
    </ndxf>
  </rcc>
  <rcc rId="22403" sId="1" numFmtId="4">
    <oc r="L654">
      <v>0</v>
    </oc>
    <nc r="L654">
      <f>SUM(L655:L741)</f>
    </nc>
  </rcc>
  <rcc rId="22404" sId="1" numFmtId="4">
    <oc r="M654">
      <v>0</v>
    </oc>
    <nc r="M654">
      <f>SUM(M655:M741)</f>
    </nc>
  </rcc>
  <rcc rId="22405" sId="1" numFmtId="4">
    <oc r="N654">
      <v>0</v>
    </oc>
    <nc r="N654">
      <f>SUM(N655:N741)</f>
    </nc>
  </rcc>
  <rcc rId="22406" sId="1" numFmtId="4">
    <oc r="O654">
      <v>0</v>
    </oc>
    <nc r="O654">
      <f>SUM(O655:O741)</f>
    </nc>
  </rcc>
  <rcc rId="22407" sId="1" numFmtId="4">
    <oc r="P654">
      <v>0</v>
    </oc>
    <nc r="P654">
      <f>SUM(P655:P741)</f>
    </nc>
  </rcc>
  <rcc rId="22408" sId="1" numFmtId="4">
    <oc r="Q654">
      <v>0</v>
    </oc>
    <nc r="Q654">
      <f>SUM(Q655:Q741)</f>
    </nc>
  </rcc>
  <rcc rId="22409" sId="1" numFmtId="4">
    <oc r="C742">
      <v>269216778.86000001</v>
    </oc>
    <nc r="C742">
      <f>SUM(C743:C892)</f>
    </nc>
  </rcc>
  <rcc rId="22410" sId="1" odxf="1" dxf="1">
    <nc r="D742">
      <f>SUM(D743:D892)</f>
    </nc>
    <odxf>
      <font>
        <b val="0"/>
        <sz val="14"/>
        <name val="Times New Roman"/>
        <scheme val="none"/>
      </font>
      <fill>
        <patternFill patternType="solid">
          <bgColor theme="0"/>
        </patternFill>
      </fill>
      <alignment vertical="top" wrapText="0" readingOrder="0"/>
    </odxf>
    <ndxf>
      <font>
        <b/>
        <sz val="14"/>
        <name val="Times New Roman"/>
        <scheme val="none"/>
      </font>
      <fill>
        <patternFill patternType="none">
          <bgColor indexed="65"/>
        </patternFill>
      </fill>
      <alignment vertical="center" wrapText="1" readingOrder="0"/>
    </ndxf>
  </rcc>
  <rcc rId="22411" sId="1" numFmtId="4">
    <oc r="E742">
      <v>2</v>
    </oc>
    <nc r="E742">
      <f>SUM(E743:E892)</f>
    </nc>
  </rcc>
  <rcc rId="22412" sId="1" numFmtId="4">
    <oc r="F742">
      <v>1588793.86</v>
    </oc>
    <nc r="F742">
      <f>SUM(F743:F892)</f>
    </nc>
  </rcc>
  <rcc rId="22413" sId="1" numFmtId="4">
    <oc r="G742">
      <v>93897.265999999989</v>
    </oc>
    <nc r="G742">
      <f>SUM(G743:G892)</f>
    </nc>
  </rcc>
  <rcc rId="22414" sId="1" numFmtId="4">
    <oc r="H742">
      <v>268742817</v>
    </oc>
    <nc r="H742">
      <f>SUM(H743:H892)</f>
    </nc>
  </rcc>
  <rcc rId="22415" sId="1" odxf="1" dxf="1" numFmtId="4">
    <oc r="I742">
      <v>0</v>
    </oc>
    <nc r="I742">
      <f>SUM(I743:I892)</f>
    </nc>
    <odxf>
      <font>
        <b val="0"/>
        <sz val="14"/>
        <name val="Times New Roman"/>
        <scheme val="none"/>
      </font>
      <fill>
        <patternFill patternType="solid">
          <bgColor theme="0"/>
        </patternFill>
      </fill>
      <alignment vertical="top" wrapText="0" readingOrder="0"/>
    </odxf>
    <ndxf>
      <font>
        <b/>
        <sz val="14"/>
        <name val="Times New Roman"/>
        <scheme val="none"/>
      </font>
      <fill>
        <patternFill patternType="none">
          <bgColor indexed="65"/>
        </patternFill>
      </fill>
      <alignment vertical="center" wrapText="1" readingOrder="0"/>
    </ndxf>
  </rcc>
  <rcc rId="22416" sId="1" odxf="1" dxf="1" numFmtId="4">
    <oc r="J742">
      <v>0</v>
    </oc>
    <nc r="J742">
      <f>SUM(J743:J892)</f>
    </nc>
    <odxf>
      <font>
        <b val="0"/>
        <sz val="14"/>
        <name val="Times New Roman"/>
        <scheme val="none"/>
      </font>
      <fill>
        <patternFill patternType="solid">
          <bgColor theme="0"/>
        </patternFill>
      </fill>
      <alignment vertical="top" wrapText="0" readingOrder="0"/>
    </odxf>
    <ndxf>
      <font>
        <b/>
        <sz val="14"/>
        <name val="Times New Roman"/>
        <scheme val="none"/>
      </font>
      <fill>
        <patternFill patternType="none">
          <bgColor indexed="65"/>
        </patternFill>
      </fill>
      <alignment vertical="center" wrapText="1" readingOrder="0"/>
    </ndxf>
  </rcc>
  <rcc rId="22417" sId="1" odxf="1" dxf="1" numFmtId="4">
    <oc r="K742">
      <v>0</v>
    </oc>
    <nc r="K742">
      <f>SUM(K743:K892)</f>
    </nc>
    <odxf>
      <alignment vertical="top" wrapText="0" readingOrder="0"/>
    </odxf>
    <ndxf>
      <alignment vertical="center" wrapText="1" readingOrder="0"/>
    </ndxf>
  </rcc>
  <rcc rId="22418" sId="1" numFmtId="4">
    <oc r="L742">
      <v>0</v>
    </oc>
    <nc r="L742">
      <f>SUM(L743:L892)</f>
    </nc>
  </rcc>
  <rcc rId="22419" sId="1" numFmtId="4">
    <oc r="M742">
      <v>0</v>
    </oc>
    <nc r="M742">
      <f>SUM(M743:M892)</f>
    </nc>
  </rcc>
  <rcc rId="22420" sId="1" numFmtId="4">
    <oc r="N742">
      <v>0</v>
    </oc>
    <nc r="N742">
      <f>SUM(N743:N892)</f>
    </nc>
  </rcc>
  <rcc rId="22421" sId="1" numFmtId="4">
    <oc r="O742">
      <v>0</v>
    </oc>
    <nc r="O742">
      <f>SUM(O743:O892)</f>
    </nc>
  </rcc>
  <rcc rId="22422" sId="1" numFmtId="4">
    <oc r="P742">
      <v>0</v>
    </oc>
    <nc r="P742">
      <f>SUM(P743:P892)</f>
    </nc>
  </rcc>
  <rcc rId="22423" sId="1" numFmtId="4">
    <oc r="Q742">
      <v>0</v>
    </oc>
    <nc r="Q742">
      <f>SUM(Q743:Q892)</f>
    </nc>
  </rcc>
  <rcc rId="22424" sId="1">
    <oc r="D893">
      <f>D894+D900+D917</f>
    </oc>
    <nc r="D893">
      <f>D894+D900+D917</f>
    </nc>
  </rcc>
  <rcc rId="22425" sId="1">
    <oc r="E893">
      <f>E894+E900+E917</f>
    </oc>
    <nc r="E893">
      <f>E894+E900+E917</f>
    </nc>
  </rcc>
  <rcc rId="22426" sId="1">
    <oc r="F893">
      <f>F894+F900+F917</f>
    </oc>
    <nc r="F893">
      <f>F894+F900+F917</f>
    </nc>
  </rcc>
  <rcc rId="22427" sId="1">
    <oc r="G893">
      <f>G894+G900+G917</f>
    </oc>
    <nc r="G893">
      <f>G894+G900+G917</f>
    </nc>
  </rcc>
  <rcc rId="22428" sId="1">
    <oc r="H893">
      <f>H894+H900+H917</f>
    </oc>
    <nc r="H893">
      <f>H894+H900+H917</f>
    </nc>
  </rcc>
  <rcc rId="22429" sId="1">
    <oc r="I893">
      <f>I894+I900+I917</f>
    </oc>
    <nc r="I893">
      <f>I894+I900+I917</f>
    </nc>
  </rcc>
  <rcc rId="22430" sId="1">
    <oc r="J893">
      <f>J894+J900+J917</f>
    </oc>
    <nc r="J893">
      <f>J894+J900+J917</f>
    </nc>
  </rcc>
  <rcc rId="22431" sId="1">
    <oc r="K893">
      <f>K894+K900+K917</f>
    </oc>
    <nc r="K893">
      <f>K894+K900+K917</f>
    </nc>
  </rcc>
  <rcc rId="22432" sId="1">
    <oc r="L893">
      <f>L894+L900+L917</f>
    </oc>
    <nc r="L893">
      <f>L894+L900+L917</f>
    </nc>
  </rcc>
  <rcc rId="22433" sId="1">
    <oc r="M893">
      <f>M894+M900+M917</f>
    </oc>
    <nc r="M893">
      <f>M894+M900+M917</f>
    </nc>
  </rcc>
  <rcc rId="22434" sId="1">
    <oc r="N893">
      <f>N894+N900+N917</f>
    </oc>
    <nc r="N893">
      <f>N894+N900+N917</f>
    </nc>
  </rcc>
  <rcc rId="22435" sId="1">
    <oc r="O893">
      <f>O894+O900+O917</f>
    </oc>
    <nc r="O893">
      <f>O894+O900+O917</f>
    </nc>
  </rcc>
  <rcc rId="22436" sId="1" odxf="1" dxf="1">
    <oc r="P893">
      <f>P894+P900+P917</f>
    </oc>
    <nc r="P893">
      <f>P894+P900+P917</f>
    </nc>
    <odxf>
      <border outline="0">
        <right/>
      </border>
    </odxf>
    <ndxf>
      <border outline="0">
        <right style="thin">
          <color indexed="64"/>
        </right>
      </border>
    </ndxf>
  </rcc>
  <rcc rId="22437" sId="1">
    <oc r="Q893">
      <f>Q894+Q900+Q917</f>
    </oc>
    <nc r="Q893">
      <f>Q894+Q900+Q917</f>
    </nc>
  </rcc>
  <rcc rId="22438" sId="1">
    <oc r="D894">
      <f>SUM(D895:D899)</f>
    </oc>
    <nc r="D894">
      <f>SUM(D895:D899)</f>
    </nc>
  </rcc>
  <rcc rId="22439" sId="1">
    <oc r="E894">
      <f>SUM(E895:E899)</f>
    </oc>
    <nc r="E894">
      <f>SUM(E895:E899)</f>
    </nc>
  </rcc>
  <rcc rId="22440" sId="1">
    <oc r="F894">
      <f>SUM(F895:F899)</f>
    </oc>
    <nc r="F894">
      <f>SUM(F895:F899)</f>
    </nc>
  </rcc>
  <rcc rId="22441" sId="1">
    <oc r="G894">
      <f>SUM(G895:G899)</f>
    </oc>
    <nc r="G894">
      <f>SUM(G895:G899)</f>
    </nc>
  </rcc>
  <rcc rId="22442" sId="1">
    <oc r="H894">
      <f>SUM(H895:H899)</f>
    </oc>
    <nc r="H894">
      <f>SUM(H895:H899)</f>
    </nc>
  </rcc>
  <rcc rId="22443" sId="1">
    <oc r="I894">
      <f>SUM(I895:I899)</f>
    </oc>
    <nc r="I894">
      <f>SUM(I895:I899)</f>
    </nc>
  </rcc>
  <rcc rId="22444" sId="1">
    <oc r="J894">
      <f>SUM(J895:J899)</f>
    </oc>
    <nc r="J894">
      <f>SUM(J895:J899)</f>
    </nc>
  </rcc>
  <rcc rId="22445" sId="1">
    <oc r="K894">
      <f>SUM(K895:K899)</f>
    </oc>
    <nc r="K894">
      <f>SUM(K895:K899)</f>
    </nc>
  </rcc>
  <rcc rId="22446" sId="1">
    <oc r="L894">
      <f>SUM(L895:L899)</f>
    </oc>
    <nc r="L894">
      <f>SUM(L895:L899)</f>
    </nc>
  </rcc>
  <rcc rId="22447" sId="1">
    <oc r="M894">
      <f>SUM(M895:M899)</f>
    </oc>
    <nc r="M894">
      <f>SUM(M895:M899)</f>
    </nc>
  </rcc>
  <rcc rId="22448" sId="1">
    <oc r="N894">
      <f>SUM(N895:N899)</f>
    </oc>
    <nc r="N894">
      <f>SUM(N895:N899)</f>
    </nc>
  </rcc>
  <rcc rId="22449" sId="1">
    <oc r="O894">
      <f>SUM(O895:O899)</f>
    </oc>
    <nc r="O894">
      <f>SUM(O895:O899)</f>
    </nc>
  </rcc>
  <rcc rId="22450" sId="1" odxf="1" dxf="1">
    <oc r="P894">
      <f>SUM(P895:P899)</f>
    </oc>
    <nc r="P894">
      <f>SUM(P895:P899)</f>
    </nc>
    <odxf>
      <border outline="0">
        <right/>
      </border>
    </odxf>
    <ndxf>
      <border outline="0">
        <right style="thin">
          <color indexed="64"/>
        </right>
      </border>
    </ndxf>
  </rcc>
  <rcc rId="22451" sId="1">
    <oc r="Q894">
      <f>SUM(Q895:Q899)</f>
    </oc>
    <nc r="Q894">
      <f>SUM(Q895:Q899)</f>
    </nc>
  </rcc>
  <rcc rId="22452" sId="1">
    <oc r="D900">
      <f>SUM(D901:D916)</f>
    </oc>
    <nc r="D900">
      <f>SUM(D901:D916)</f>
    </nc>
  </rcc>
  <rcc rId="22453" sId="1">
    <oc r="E900">
      <f>SUM(E901:E916)</f>
    </oc>
    <nc r="E900">
      <f>SUM(E901:E916)</f>
    </nc>
  </rcc>
  <rcc rId="22454" sId="1">
    <oc r="F900">
      <f>SUM(F901:F916)</f>
    </oc>
    <nc r="F900">
      <f>SUM(F901:F916)</f>
    </nc>
  </rcc>
  <rcc rId="22455" sId="1">
    <oc r="G900">
      <f>SUM(G901:G916)</f>
    </oc>
    <nc r="G900">
      <f>SUM(G901:G916)</f>
    </nc>
  </rcc>
  <rcc rId="22456" sId="1">
    <oc r="H900">
      <f>SUM(H901:H916)</f>
    </oc>
    <nc r="H900">
      <f>SUM(H901:H916)</f>
    </nc>
  </rcc>
  <rcc rId="22457" sId="1">
    <oc r="I900">
      <f>SUM(I901:I916)</f>
    </oc>
    <nc r="I900">
      <f>SUM(I901:I916)</f>
    </nc>
  </rcc>
  <rcc rId="22458" sId="1">
    <oc r="J900">
      <f>SUM(J901:J916)</f>
    </oc>
    <nc r="J900">
      <f>SUM(J901:J916)</f>
    </nc>
  </rcc>
  <rcc rId="22459" sId="1">
    <oc r="K900">
      <f>SUM(K901:K916)</f>
    </oc>
    <nc r="K900">
      <f>SUM(K901:K916)</f>
    </nc>
  </rcc>
  <rcc rId="22460" sId="1" odxf="1" dxf="1">
    <oc r="L900">
      <f>SUM(L901:L916)</f>
    </oc>
    <nc r="L900">
      <f>SUM(L901:L916)</f>
    </nc>
    <odxf>
      <border outline="0">
        <right/>
      </border>
    </odxf>
    <ndxf>
      <border outline="0">
        <right style="thin">
          <color indexed="64"/>
        </right>
      </border>
    </ndxf>
  </rcc>
  <rcc rId="22461" sId="1">
    <oc r="M900">
      <f>SUM(M901:M916)</f>
    </oc>
    <nc r="M900">
      <f>SUM(M901:M916)</f>
    </nc>
  </rcc>
  <rcc rId="22462" sId="1">
    <oc r="N900">
      <f>SUM(N901:N916)</f>
    </oc>
    <nc r="N900">
      <f>SUM(N901:N916)</f>
    </nc>
  </rcc>
  <rcc rId="22463" sId="1">
    <oc r="O900">
      <f>SUM(O901:O916)</f>
    </oc>
    <nc r="O900">
      <f>SUM(O901:O916)</f>
    </nc>
  </rcc>
  <rcc rId="22464" sId="1" odxf="1" dxf="1">
    <oc r="P900">
      <f>SUM(P901:P916)</f>
    </oc>
    <nc r="P900">
      <f>SUM(P901:P916)</f>
    </nc>
    <odxf>
      <border outline="0">
        <right/>
      </border>
    </odxf>
    <ndxf>
      <border outline="0">
        <right style="thin">
          <color indexed="64"/>
        </right>
      </border>
    </ndxf>
  </rcc>
  <rcc rId="22465" sId="1">
    <oc r="Q900">
      <f>SUM(Q901:Q916)</f>
    </oc>
    <nc r="Q900">
      <f>SUM(Q901:Q916)</f>
    </nc>
  </rcc>
  <rcc rId="22466" sId="1">
    <oc r="D917">
      <f>SUM(D918:D942)</f>
    </oc>
    <nc r="D917">
      <f>SUM(D918:D942)</f>
    </nc>
  </rcc>
  <rcc rId="22467" sId="1">
    <oc r="E917">
      <f>SUM(E918:E942)</f>
    </oc>
    <nc r="E917">
      <f>SUM(E918:E942)</f>
    </nc>
  </rcc>
  <rcc rId="22468" sId="1">
    <oc r="F917">
      <f>SUM(F918:F942)</f>
    </oc>
    <nc r="F917">
      <f>SUM(F918:F942)</f>
    </nc>
  </rcc>
  <rcc rId="22469" sId="1">
    <oc r="G917">
      <f>SUM(G918:G942)</f>
    </oc>
    <nc r="G917">
      <f>SUM(G918:G942)</f>
    </nc>
  </rcc>
  <rcc rId="22470" sId="1">
    <oc r="H917">
      <f>SUM(H918:H942)</f>
    </oc>
    <nc r="H917">
      <f>SUM(H918:H942)</f>
    </nc>
  </rcc>
  <rcc rId="22471" sId="1">
    <oc r="I917">
      <f>SUM(I918:I942)</f>
    </oc>
    <nc r="I917">
      <f>SUM(I918:I942)</f>
    </nc>
  </rcc>
  <rcc rId="22472" sId="1">
    <oc r="J917">
      <f>SUM(J918:J942)</f>
    </oc>
    <nc r="J917">
      <f>SUM(J918:J942)</f>
    </nc>
  </rcc>
  <rcc rId="22473" sId="1">
    <oc r="K917">
      <f>SUM(K918:K942)</f>
    </oc>
    <nc r="K917">
      <f>SUM(K918:K942)</f>
    </nc>
  </rcc>
  <rcc rId="22474" sId="1" odxf="1" dxf="1">
    <oc r="L917">
      <f>SUM(L918:L942)</f>
    </oc>
    <nc r="L917">
      <f>SUM(L918:L942)</f>
    </nc>
    <odxf>
      <border outline="0">
        <right/>
      </border>
    </odxf>
    <ndxf>
      <border outline="0">
        <right style="thin">
          <color indexed="64"/>
        </right>
      </border>
    </ndxf>
  </rcc>
  <rcc rId="22475" sId="1">
    <oc r="M917">
      <f>SUM(M918:M942)</f>
    </oc>
    <nc r="M917">
      <f>SUM(M918:M942)</f>
    </nc>
  </rcc>
  <rcc rId="22476" sId="1">
    <oc r="N917">
      <f>SUM(N918:N942)</f>
    </oc>
    <nc r="N917">
      <f>SUM(N918:N942)</f>
    </nc>
  </rcc>
  <rcc rId="22477" sId="1">
    <oc r="O917">
      <f>SUM(O918:O942)</f>
    </oc>
    <nc r="O917">
      <f>SUM(O918:O942)</f>
    </nc>
  </rcc>
  <rcc rId="22478" sId="1" odxf="1" dxf="1">
    <oc r="P917">
      <f>SUM(P918:P942)</f>
    </oc>
    <nc r="P917">
      <f>SUM(P918:P942)</f>
    </nc>
    <odxf>
      <border outline="0">
        <right/>
      </border>
    </odxf>
    <ndxf>
      <border outline="0">
        <right style="thin">
          <color indexed="64"/>
        </right>
      </border>
    </ndxf>
  </rcc>
  <rcc rId="22479" sId="1">
    <oc r="Q917">
      <f>SUM(Q918:Q942)</f>
    </oc>
    <nc r="Q917">
      <f>SUM(Q918:Q942)</f>
    </nc>
  </rcc>
  <rcc rId="22480" sId="1">
    <oc r="D943">
      <f>D944+D951+D957</f>
    </oc>
    <nc r="D943">
      <f>D944+D951+D957</f>
    </nc>
  </rcc>
  <rcc rId="22481" sId="1">
    <oc r="E943">
      <f>E944+E951+E957</f>
    </oc>
    <nc r="E943">
      <f>E944+E951+E957</f>
    </nc>
  </rcc>
  <rcc rId="22482" sId="1">
    <oc r="F943">
      <f>F944+F951+F957</f>
    </oc>
    <nc r="F943">
      <f>F944+F951+F957</f>
    </nc>
  </rcc>
  <rcc rId="22483" sId="1">
    <oc r="G943">
      <f>G944+G951+G957</f>
    </oc>
    <nc r="G943">
      <f>G944+G951+G957</f>
    </nc>
  </rcc>
  <rcc rId="22484" sId="1">
    <oc r="H943">
      <f>H944+H951+H957</f>
    </oc>
    <nc r="H943">
      <f>H944+H951+H957</f>
    </nc>
  </rcc>
  <rcc rId="22485" sId="1">
    <oc r="I943">
      <f>I944+I951+I957</f>
    </oc>
    <nc r="I943">
      <f>I944+I951+I957</f>
    </nc>
  </rcc>
  <rcc rId="22486" sId="1">
    <oc r="J943">
      <f>J944+J951+J957</f>
    </oc>
    <nc r="J943">
      <f>J944+J951+J957</f>
    </nc>
  </rcc>
  <rcc rId="22487" sId="1">
    <oc r="K943">
      <f>K944+K951+K957</f>
    </oc>
    <nc r="K943">
      <f>K944+K951+K957</f>
    </nc>
  </rcc>
  <rcc rId="22488" sId="1">
    <oc r="L943">
      <f>L944+L951+L957</f>
    </oc>
    <nc r="L943">
      <f>L944+L951+L957</f>
    </nc>
  </rcc>
  <rcc rId="22489" sId="1">
    <oc r="M943">
      <f>M944+M951+M957</f>
    </oc>
    <nc r="M943">
      <f>M944+M951+M957</f>
    </nc>
  </rcc>
  <rcc rId="22490" sId="1">
    <oc r="N943">
      <f>N944+N951+N957</f>
    </oc>
    <nc r="N943">
      <f>N944+N951+N957</f>
    </nc>
  </rcc>
  <rcc rId="22491" sId="1">
    <oc r="O943">
      <f>O944+O951+O957</f>
    </oc>
    <nc r="O943">
      <f>O944+O951+O957</f>
    </nc>
  </rcc>
  <rcc rId="22492" sId="1" odxf="1" dxf="1">
    <oc r="P943">
      <f>P944+P951+P957</f>
    </oc>
    <nc r="P943">
      <f>P944+P951+P957</f>
    </nc>
    <odxf>
      <border outline="0">
        <right/>
      </border>
    </odxf>
    <ndxf>
      <border outline="0">
        <right style="thin">
          <color indexed="64"/>
        </right>
      </border>
    </ndxf>
  </rcc>
  <rcc rId="22493" sId="1">
    <oc r="Q943">
      <f>Q944+Q951+Q957</f>
    </oc>
    <nc r="Q943">
      <f>Q944+Q951+Q957</f>
    </nc>
  </rcc>
  <rcc rId="22494" sId="1">
    <oc r="D944">
      <f>SUM(D945:D950)</f>
    </oc>
    <nc r="D944">
      <f>SUM(D945:D950)</f>
    </nc>
  </rcc>
  <rcc rId="22495" sId="1">
    <oc r="E944">
      <f>SUM(E945:E950)</f>
    </oc>
    <nc r="E944">
      <f>SUM(E945:E950)</f>
    </nc>
  </rcc>
  <rcc rId="22496" sId="1">
    <oc r="F944">
      <f>SUM(F945:F950)</f>
    </oc>
    <nc r="F944">
      <f>SUM(F945:F950)</f>
    </nc>
  </rcc>
  <rcc rId="22497" sId="1">
    <oc r="G944">
      <f>SUM(G945:G950)</f>
    </oc>
    <nc r="G944">
      <f>SUM(G945:G950)</f>
    </nc>
  </rcc>
  <rcc rId="22498" sId="1">
    <oc r="H944">
      <f>SUM(H945:H950)</f>
    </oc>
    <nc r="H944">
      <f>SUM(H945:H950)</f>
    </nc>
  </rcc>
  <rcc rId="22499" sId="1">
    <oc r="I944">
      <f>SUM(I945:I950)</f>
    </oc>
    <nc r="I944">
      <f>SUM(I945:I950)</f>
    </nc>
  </rcc>
  <rcc rId="22500" sId="1">
    <oc r="J944">
      <f>SUM(J945:J950)</f>
    </oc>
    <nc r="J944">
      <f>SUM(J945:J950)</f>
    </nc>
  </rcc>
  <rcc rId="22501" sId="1">
    <oc r="K944">
      <f>SUM(K945:K950)</f>
    </oc>
    <nc r="K944">
      <f>SUM(K945:K950)</f>
    </nc>
  </rcc>
  <rcc rId="22502" sId="1">
    <oc r="L944">
      <f>SUM(L945:L950)</f>
    </oc>
    <nc r="L944">
      <f>SUM(L945:L950)</f>
    </nc>
  </rcc>
  <rcc rId="22503" sId="1">
    <oc r="M944">
      <f>SUM(M945:M950)</f>
    </oc>
    <nc r="M944">
      <f>SUM(M945:M950)</f>
    </nc>
  </rcc>
  <rcc rId="22504" sId="1">
    <oc r="N944">
      <f>SUM(N945:N950)</f>
    </oc>
    <nc r="N944">
      <f>SUM(N945:N950)</f>
    </nc>
  </rcc>
  <rcc rId="22505" sId="1">
    <oc r="O944">
      <f>SUM(O945:O950)</f>
    </oc>
    <nc r="O944">
      <f>SUM(O945:O950)</f>
    </nc>
  </rcc>
  <rcc rId="22506" sId="1" odxf="1" dxf="1">
    <oc r="P944">
      <f>SUM(P945:P950)</f>
    </oc>
    <nc r="P944">
      <f>SUM(P945:P950)</f>
    </nc>
    <odxf>
      <border outline="0">
        <right/>
      </border>
    </odxf>
    <ndxf>
      <border outline="0">
        <right style="thin">
          <color indexed="64"/>
        </right>
      </border>
    </ndxf>
  </rcc>
  <rcc rId="22507" sId="1">
    <oc r="Q944">
      <f>SUM(Q945:Q950)</f>
    </oc>
    <nc r="Q944">
      <f>SUM(Q945:Q950)</f>
    </nc>
  </rcc>
  <rcc rId="22508" sId="1">
    <oc r="D951">
      <f>SUM(D952:D956)</f>
    </oc>
    <nc r="D951">
      <f>SUM(D952:D956)</f>
    </nc>
  </rcc>
  <rcc rId="22509" sId="1">
    <oc r="E951">
      <f>SUM(E952:E956)</f>
    </oc>
    <nc r="E951">
      <f>SUM(E952:E956)</f>
    </nc>
  </rcc>
  <rcc rId="22510" sId="1">
    <oc r="F951">
      <f>SUM(F952:F956)</f>
    </oc>
    <nc r="F951">
      <f>SUM(F952:F956)</f>
    </nc>
  </rcc>
  <rcc rId="22511" sId="1">
    <oc r="G951">
      <f>SUM(G952:G956)</f>
    </oc>
    <nc r="G951">
      <f>SUM(G952:G956)</f>
    </nc>
  </rcc>
  <rcc rId="22512" sId="1">
    <oc r="H951">
      <f>SUM(H952:H956)</f>
    </oc>
    <nc r="H951">
      <f>SUM(H952:H956)</f>
    </nc>
  </rcc>
  <rcc rId="22513" sId="1">
    <oc r="I951">
      <f>SUM(I952:I956)</f>
    </oc>
    <nc r="I951">
      <f>SUM(I952:I956)</f>
    </nc>
  </rcc>
  <rcc rId="22514" sId="1">
    <oc r="J951">
      <f>SUM(J952:J956)</f>
    </oc>
    <nc r="J951">
      <f>SUM(J952:J956)</f>
    </nc>
  </rcc>
  <rcc rId="22515" sId="1">
    <oc r="K951">
      <f>SUM(K952:K956)</f>
    </oc>
    <nc r="K951">
      <f>SUM(K952:K956)</f>
    </nc>
  </rcc>
  <rcc rId="22516" sId="1">
    <oc r="L951">
      <f>SUM(L952:L956)</f>
    </oc>
    <nc r="L951">
      <f>SUM(L952:L956)</f>
    </nc>
  </rcc>
  <rcc rId="22517" sId="1">
    <oc r="M951">
      <f>SUM(M952:M956)</f>
    </oc>
    <nc r="M951">
      <f>SUM(M952:M956)</f>
    </nc>
  </rcc>
  <rcc rId="22518" sId="1">
    <oc r="N951">
      <f>SUM(N952:N956)</f>
    </oc>
    <nc r="N951">
      <f>SUM(N952:N956)</f>
    </nc>
  </rcc>
  <rcc rId="22519" sId="1">
    <oc r="O951">
      <f>SUM(O952:O956)</f>
    </oc>
    <nc r="O951">
      <f>SUM(O952:O956)</f>
    </nc>
  </rcc>
  <rcc rId="22520" sId="1">
    <oc r="P951">
      <f>SUM(P952:P956)</f>
    </oc>
    <nc r="P951">
      <f>SUM(P952:P956)</f>
    </nc>
  </rcc>
  <rcc rId="22521" sId="1">
    <oc r="Q951">
      <f>SUM(Q952:Q956)</f>
    </oc>
    <nc r="Q951">
      <f>SUM(Q952:Q956)</f>
    </nc>
  </rcc>
  <rcc rId="22522" sId="1">
    <oc r="D957">
      <f>SUM(D958:D962)</f>
    </oc>
    <nc r="D957">
      <f>SUM(D958:D962)</f>
    </nc>
  </rcc>
  <rcc rId="22523" sId="1">
    <oc r="E957">
      <f>SUM(E958:E962)</f>
    </oc>
    <nc r="E957">
      <f>SUM(E958:E962)</f>
    </nc>
  </rcc>
  <rcc rId="22524" sId="1">
    <oc r="F957">
      <f>SUM(F958:F962)</f>
    </oc>
    <nc r="F957">
      <f>SUM(F958:F962)</f>
    </nc>
  </rcc>
  <rcc rId="22525" sId="1">
    <oc r="G957">
      <f>SUM(G958:G962)</f>
    </oc>
    <nc r="G957">
      <f>SUM(G958:G962)</f>
    </nc>
  </rcc>
  <rcc rId="22526" sId="1">
    <oc r="H957">
      <f>SUM(H958:H962)</f>
    </oc>
    <nc r="H957">
      <f>SUM(H958:H962)</f>
    </nc>
  </rcc>
  <rcc rId="22527" sId="1">
    <oc r="I957">
      <f>SUM(I958:I962)</f>
    </oc>
    <nc r="I957">
      <f>SUM(I958:I962)</f>
    </nc>
  </rcc>
  <rcc rId="22528" sId="1">
    <oc r="J957">
      <f>SUM(J958:J962)</f>
    </oc>
    <nc r="J957">
      <f>SUM(J958:J962)</f>
    </nc>
  </rcc>
  <rcc rId="22529" sId="1">
    <oc r="K957">
      <f>SUM(K958:K962)</f>
    </oc>
    <nc r="K957">
      <f>SUM(K958:K962)</f>
    </nc>
  </rcc>
  <rcc rId="22530" sId="1">
    <oc r="L957">
      <f>SUM(L958:L962)</f>
    </oc>
    <nc r="L957">
      <f>SUM(L958:L962)</f>
    </nc>
  </rcc>
  <rcc rId="22531" sId="1">
    <oc r="M957">
      <f>SUM(M958:M962)</f>
    </oc>
    <nc r="M957">
      <f>SUM(M958:M962)</f>
    </nc>
  </rcc>
  <rcc rId="22532" sId="1">
    <oc r="N957">
      <f>SUM(N958:N962)</f>
    </oc>
    <nc r="N957">
      <f>SUM(N958:N962)</f>
    </nc>
  </rcc>
  <rcc rId="22533" sId="1">
    <oc r="O957">
      <f>SUM(O958:O962)</f>
    </oc>
    <nc r="O957">
      <f>SUM(O958:O962)</f>
    </nc>
  </rcc>
  <rcc rId="22534" sId="1" odxf="1" dxf="1">
    <oc r="P957">
      <f>SUM(P958:P962)</f>
    </oc>
    <nc r="P957">
      <f>SUM(P958:P962)</f>
    </nc>
    <odxf>
      <border outline="0">
        <right/>
      </border>
    </odxf>
    <ndxf>
      <border outline="0">
        <right style="thin">
          <color indexed="64"/>
        </right>
      </border>
    </ndxf>
  </rcc>
  <rcc rId="22535" sId="1">
    <oc r="Q957">
      <f>SUM(Q958:Q962)</f>
    </oc>
    <nc r="Q957">
      <f>SUM(Q958:Q962)</f>
    </nc>
  </rcc>
  <rcc rId="22536" sId="1">
    <oc r="D963">
      <f>D964+D969+D990</f>
    </oc>
    <nc r="D963">
      <f>D964+D969+D990</f>
    </nc>
  </rcc>
  <rcc rId="22537" sId="1" odxf="1" dxf="1">
    <oc r="E963">
      <f>E964+E969+E990</f>
    </oc>
    <nc r="E963">
      <f>E964+E969+E990</f>
    </nc>
    <odxf>
      <alignment vertical="top" readingOrder="0"/>
    </odxf>
    <ndxf>
      <alignment vertical="center" readingOrder="0"/>
    </ndxf>
  </rcc>
  <rcc rId="22538" sId="1" odxf="1" dxf="1">
    <oc r="F963">
      <f>F964+F969+F990</f>
    </oc>
    <nc r="F963">
      <f>F964+F969+F990</f>
    </nc>
    <odxf>
      <alignment vertical="top" readingOrder="0"/>
    </odxf>
    <ndxf>
      <alignment vertical="center" readingOrder="0"/>
    </ndxf>
  </rcc>
  <rcc rId="22539" sId="1" odxf="1" dxf="1">
    <oc r="G963">
      <f>G964+G969+G990</f>
    </oc>
    <nc r="G963">
      <f>G964+G969+G990</f>
    </nc>
    <odxf>
      <alignment vertical="top" readingOrder="0"/>
    </odxf>
    <ndxf>
      <alignment vertical="center" readingOrder="0"/>
    </ndxf>
  </rcc>
  <rcc rId="22540" sId="1" odxf="1" dxf="1">
    <oc r="H963">
      <f>H964+H969+H990</f>
    </oc>
    <nc r="H963">
      <f>H964+H969+H990</f>
    </nc>
    <odxf>
      <alignment vertical="top" readingOrder="0"/>
    </odxf>
    <ndxf>
      <alignment vertical="center" readingOrder="0"/>
    </ndxf>
  </rcc>
  <rcc rId="22541" sId="1" numFmtId="4">
    <oc r="I963">
      <v>0</v>
    </oc>
    <nc r="I963">
      <f>I964+I969+I990</f>
    </nc>
  </rcc>
  <rcc rId="22542" sId="1" numFmtId="4">
    <oc r="J963">
      <v>0</v>
    </oc>
    <nc r="J963">
      <f>J964+J969+J990</f>
    </nc>
  </rcc>
  <rcc rId="22543" sId="1" odxf="1" dxf="1">
    <oc r="K963">
      <f>K964+K969+K990</f>
    </oc>
    <nc r="K963">
      <f>K964+K969+K990</f>
    </nc>
    <odxf>
      <alignment vertical="top" readingOrder="0"/>
    </odxf>
    <ndxf>
      <alignment vertical="center" readingOrder="0"/>
    </ndxf>
  </rcc>
  <rcc rId="22544" sId="1" odxf="1" dxf="1">
    <oc r="L963">
      <f>L964+L969+L990</f>
    </oc>
    <nc r="L963">
      <f>L964+L969+L990</f>
    </nc>
    <odxf>
      <alignment vertical="top" readingOrder="0"/>
    </odxf>
    <ndxf>
      <alignment vertical="center" readingOrder="0"/>
    </ndxf>
  </rcc>
  <rcc rId="22545" sId="1" odxf="1" dxf="1">
    <oc r="M963">
      <f>M964+M969+M990</f>
    </oc>
    <nc r="M963">
      <f>M964+M969+M990</f>
    </nc>
    <odxf>
      <alignment vertical="top" readingOrder="0"/>
    </odxf>
    <ndxf>
      <alignment vertical="center" readingOrder="0"/>
    </ndxf>
  </rcc>
  <rcc rId="22546" sId="1" odxf="1" dxf="1" numFmtId="4">
    <oc r="N963">
      <v>0</v>
    </oc>
    <nc r="N963">
      <f>N964+N969+N990</f>
    </nc>
    <odxf>
      <alignment vertical="top" readingOrder="0"/>
    </odxf>
    <ndxf>
      <alignment vertical="center" readingOrder="0"/>
    </ndxf>
  </rcc>
  <rcc rId="22547" sId="1" odxf="1" dxf="1">
    <oc r="O963">
      <f>O964+O969++O990</f>
    </oc>
    <nc r="O963">
      <f>O964+O969+O990</f>
    </nc>
    <odxf>
      <alignment vertical="top" readingOrder="0"/>
    </odxf>
    <ndxf>
      <alignment vertical="center" readingOrder="0"/>
    </ndxf>
  </rcc>
  <rcc rId="22548" sId="1" odxf="1" dxf="1">
    <oc r="P963">
      <f>P964+P969+P990</f>
    </oc>
    <nc r="P963">
      <f>P964+P969+P990</f>
    </nc>
    <odxf>
      <alignment vertical="top" readingOrder="0"/>
    </odxf>
    <ndxf>
      <alignment vertical="center" readingOrder="0"/>
    </ndxf>
  </rcc>
  <rcc rId="22549" sId="1" odxf="1" dxf="1">
    <oc r="Q963">
      <f>Q964+Q969+Q990</f>
    </oc>
    <nc r="Q963">
      <f>Q964+Q969+Q990</f>
    </nc>
    <odxf>
      <alignment vertical="top" readingOrder="0"/>
    </odxf>
    <ndxf>
      <alignment vertical="center" readingOrder="0"/>
    </ndxf>
  </rcc>
  <rcc rId="22550" sId="1" numFmtId="4">
    <oc r="D964">
      <v>0</v>
    </oc>
    <nc r="D964">
      <f>D965+D966+D967+D968</f>
    </nc>
  </rcc>
  <rcc rId="22551" sId="1" odxf="1" dxf="1">
    <oc r="E964">
      <f>E965+E966+E967+E968</f>
    </oc>
    <nc r="E964">
      <f>E965+E966+E967+E968</f>
    </nc>
    <odxf>
      <alignment vertical="top" readingOrder="0"/>
    </odxf>
    <ndxf>
      <alignment vertical="center" readingOrder="0"/>
    </ndxf>
  </rcc>
  <rcc rId="22552" sId="1" odxf="1" dxf="1">
    <oc r="F964">
      <f>F965+F966+F967+F968</f>
    </oc>
    <nc r="F964">
      <f>F965+F966+F967+F968</f>
    </nc>
    <odxf>
      <alignment vertical="top" readingOrder="0"/>
    </odxf>
    <ndxf>
      <alignment vertical="center" readingOrder="0"/>
    </ndxf>
  </rcc>
  <rcc rId="22553" sId="1" odxf="1" dxf="1" numFmtId="4">
    <oc r="G964">
      <v>0</v>
    </oc>
    <nc r="G964">
      <f>G965+G966+G967+G968</f>
    </nc>
    <odxf>
      <font>
        <sz val="14"/>
        <name val="Times New Roman"/>
        <scheme val="none"/>
      </font>
    </odxf>
    <ndxf>
      <font>
        <sz val="14"/>
        <color indexed="8"/>
        <name val="Times New Roman"/>
        <scheme val="none"/>
      </font>
    </ndxf>
  </rcc>
  <rcc rId="22554" sId="1" odxf="1" dxf="1" numFmtId="4">
    <oc r="H964">
      <v>0</v>
    </oc>
    <nc r="H964">
      <f>H965+H966+H967+H968</f>
    </nc>
    <odxf>
      <font>
        <sz val="14"/>
        <name val="Times New Roman"/>
        <scheme val="none"/>
      </font>
    </odxf>
    <ndxf>
      <font>
        <sz val="14"/>
        <color indexed="8"/>
        <name val="Times New Roman"/>
        <scheme val="none"/>
      </font>
    </ndxf>
  </rcc>
  <rcc rId="22555" sId="1" odxf="1" dxf="1" numFmtId="4">
    <oc r="I964">
      <v>0</v>
    </oc>
    <nc r="I964">
      <f>I965+I966+I967+I968</f>
    </nc>
    <odxf>
      <font>
        <sz val="14"/>
        <name val="Times New Roman"/>
        <scheme val="none"/>
      </font>
    </odxf>
    <ndxf>
      <font>
        <sz val="14"/>
        <color indexed="8"/>
        <name val="Times New Roman"/>
        <scheme val="none"/>
      </font>
    </ndxf>
  </rcc>
  <rcc rId="22556" sId="1" odxf="1" dxf="1" numFmtId="4">
    <oc r="J964">
      <v>0</v>
    </oc>
    <nc r="J964">
      <f>J965+J966+J967+J968</f>
    </nc>
    <odxf>
      <font>
        <sz val="14"/>
        <name val="Times New Roman"/>
        <scheme val="none"/>
      </font>
    </odxf>
    <ndxf>
      <font>
        <sz val="14"/>
        <color indexed="8"/>
        <name val="Times New Roman"/>
        <scheme val="none"/>
      </font>
    </ndxf>
  </rcc>
  <rcc rId="22557" sId="1" odxf="1" dxf="1" numFmtId="4">
    <oc r="K964">
      <v>0</v>
    </oc>
    <nc r="K964">
      <f>K965+K966+K967+K968</f>
    </nc>
    <odxf>
      <font>
        <sz val="14"/>
        <name val="Times New Roman"/>
        <scheme val="none"/>
      </font>
    </odxf>
    <ndxf>
      <font>
        <sz val="14"/>
        <color indexed="8"/>
        <name val="Times New Roman"/>
        <scheme val="none"/>
      </font>
    </ndxf>
  </rcc>
  <rcc rId="22558" sId="1" odxf="1" dxf="1" numFmtId="4">
    <oc r="L964">
      <v>0</v>
    </oc>
    <nc r="L964">
      <f>L965+L966+L967+L968</f>
    </nc>
    <odxf>
      <font>
        <sz val="14"/>
        <name val="Times New Roman"/>
        <scheme val="none"/>
      </font>
    </odxf>
    <ndxf>
      <font>
        <sz val="14"/>
        <color indexed="8"/>
        <name val="Times New Roman"/>
        <scheme val="none"/>
      </font>
    </ndxf>
  </rcc>
  <rcc rId="22559" sId="1" odxf="1" dxf="1" numFmtId="4">
    <oc r="M964">
      <v>0</v>
    </oc>
    <nc r="M964">
      <f>M965+M966+M967+M968</f>
    </nc>
    <odxf>
      <font>
        <sz val="14"/>
        <name val="Times New Roman"/>
        <scheme val="none"/>
      </font>
    </odxf>
    <ndxf>
      <font>
        <sz val="14"/>
        <color indexed="8"/>
        <name val="Times New Roman"/>
        <scheme val="none"/>
      </font>
    </ndxf>
  </rcc>
  <rcc rId="22560" sId="1" odxf="1" dxf="1" numFmtId="4">
    <oc r="N964">
      <v>0</v>
    </oc>
    <nc r="N964">
      <f>N965+N966+N967+N968</f>
    </nc>
    <odxf>
      <font>
        <sz val="14"/>
        <name val="Times New Roman"/>
        <scheme val="none"/>
      </font>
      <alignment vertical="top" readingOrder="0"/>
    </odxf>
    <ndxf>
      <font>
        <sz val="14"/>
        <color indexed="8"/>
        <name val="Times New Roman"/>
        <scheme val="none"/>
      </font>
      <alignment vertical="center" readingOrder="0"/>
    </ndxf>
  </rcc>
  <rcc rId="22561" sId="1" odxf="1" dxf="1" numFmtId="4">
    <oc r="O964">
      <v>0</v>
    </oc>
    <nc r="O964">
      <f>O965+O966+O967+O968</f>
    </nc>
    <odxf>
      <font>
        <sz val="14"/>
        <name val="Times New Roman"/>
        <scheme val="none"/>
      </font>
    </odxf>
    <ndxf>
      <font>
        <sz val="14"/>
        <color indexed="8"/>
        <name val="Times New Roman"/>
        <scheme val="none"/>
      </font>
    </ndxf>
  </rcc>
  <rcc rId="22562" sId="1" odxf="1" dxf="1" numFmtId="4">
    <oc r="P964">
      <v>0</v>
    </oc>
    <nc r="P964">
      <f>P965+P966+P967+P968</f>
    </nc>
    <odxf>
      <font>
        <sz val="14"/>
        <name val="Times New Roman"/>
        <scheme val="none"/>
      </font>
    </odxf>
    <ndxf>
      <font>
        <sz val="14"/>
        <color indexed="8"/>
        <name val="Times New Roman"/>
        <scheme val="none"/>
      </font>
    </ndxf>
  </rcc>
  <rcc rId="22563" sId="1" odxf="1" dxf="1">
    <oc r="Q964">
      <f>Q965</f>
    </oc>
    <nc r="Q964">
      <f>Q965+Q966+Q967+Q968</f>
    </nc>
    <odxf>
      <alignment vertical="top" readingOrder="0"/>
    </odxf>
    <ndxf>
      <alignment vertical="center" readingOrder="0"/>
    </ndxf>
  </rcc>
  <rcc rId="22564" sId="1">
    <oc r="D969">
      <f>D970+D971+D972+D973+D974+D975+D976+D977+D978+D979+D980+D981+D982+D983+D984+D985+D986+D987+D988+D989</f>
    </oc>
    <nc r="D969">
      <f>D970+D971+D972+D973+D974+D975+D976+D977+D978+D979+D980+D981+D982+D983+D984+D985+D986+D987+D988+D989</f>
    </nc>
  </rcc>
  <rcc rId="22565" sId="1" odxf="1" dxf="1" numFmtId="4">
    <oc r="E969">
      <v>4</v>
    </oc>
    <nc r="E969">
      <f>E970+E971+E972+E973+E974+E975+E976+E977+E978+E979+E980+E981+E982+E983+E984+E985+E986+E987+E988+E989</f>
    </nc>
    <odxf>
      <alignment vertical="top" readingOrder="0"/>
    </odxf>
    <ndxf>
      <alignment vertical="center" readingOrder="0"/>
    </ndxf>
  </rcc>
  <rcc rId="22566" sId="1" odxf="1" dxf="1">
    <oc r="F969">
      <f>F979</f>
    </oc>
    <nc r="F969">
      <f>F970+F971+F972+F973+F974+F975+F976+F977+F978+F979+F980+F981+F982+F983+F984+F985+F986+F987+F988+F989</f>
    </nc>
    <odxf>
      <alignment vertical="top" readingOrder="0"/>
    </odxf>
    <ndxf>
      <alignment vertical="center" readingOrder="0"/>
    </ndxf>
  </rcc>
  <rcc rId="22567" sId="1" odxf="1" dxf="1">
    <oc r="G969">
      <f>G976+G984+G985+G988+G989</f>
    </oc>
    <nc r="G969">
      <f>G970+G971+G972+G973+G974+G975+G976+G977+G978+G979+G980+G981+G982+G983+G984+G985+G986+G987+G988+G989</f>
    </nc>
    <odxf>
      <alignment vertical="top" readingOrder="0"/>
    </odxf>
    <ndxf>
      <alignment vertical="center" readingOrder="0"/>
    </ndxf>
  </rcc>
  <rcc rId="22568" sId="1" odxf="1" dxf="1">
    <oc r="H969">
      <f>H976+H984+H985+H988+H989</f>
    </oc>
    <nc r="H969">
      <f>H970+H971+H972+H973+H974+H975+H976+H977+H978+H979+H980+H981+H982+H983+H984+H985+H986+H987+H988+H989</f>
    </nc>
    <odxf>
      <alignment vertical="top" readingOrder="0"/>
    </odxf>
    <ndxf>
      <alignment vertical="center" readingOrder="0"/>
    </ndxf>
  </rcc>
  <rcc rId="22569" sId="1" odxf="1" dxf="1" numFmtId="4">
    <oc r="I969">
      <v>0</v>
    </oc>
    <nc r="I969">
      <f>I970+I971+I972+I973+I974+I975+I976+I977+I978+I979+I980+I981+I982+I983+I984+I985+I986+I987+I988+I989</f>
    </nc>
    <odxf>
      <alignment vertical="top" readingOrder="0"/>
    </odxf>
    <ndxf>
      <alignment vertical="center" readingOrder="0"/>
    </ndxf>
  </rcc>
  <rcc rId="22570" sId="1" odxf="1" dxf="1" numFmtId="4">
    <oc r="J969">
      <v>0</v>
    </oc>
    <nc r="J969">
      <f>J970+J971+J972+J973+J974+J975+J976+J977+J978+J979+J980+J981+J982+J983+J984+J985+J986+J987+J988+J989</f>
    </nc>
    <odxf>
      <alignment vertical="top" readingOrder="0"/>
    </odxf>
    <ndxf>
      <alignment vertical="center" readingOrder="0"/>
    </ndxf>
  </rcc>
  <rcc rId="22571" sId="1" odxf="1" dxf="1">
    <oc r="K969">
      <f>K986+K987+K988+K989</f>
    </oc>
    <nc r="K969">
      <f>K970+K971+K972+K973+K974+K975+K976+K977+K978+K979+K980+K981+K982+K983+K984+K985+K986+K987+K988+K989</f>
    </nc>
    <odxf>
      <alignment vertical="top" readingOrder="0"/>
    </odxf>
    <ndxf>
      <alignment vertical="center" readingOrder="0"/>
    </ndxf>
  </rcc>
  <rcc rId="22572" sId="1" odxf="1" dxf="1">
    <oc r="L969">
      <f>L986+L987+L988+L989</f>
    </oc>
    <nc r="L969">
      <f>L970+L971+L972+L973+L974+L975+L976+L977+L978+L979+L980+L981+L982+L983+L984+L985+L986+L987+L988+L989</f>
    </nc>
    <odxf>
      <alignment vertical="top" readingOrder="0"/>
    </odxf>
    <ndxf>
      <alignment vertical="center" readingOrder="0"/>
    </ndxf>
  </rcc>
  <rcc rId="22573" sId="1" odxf="1" dxf="1" numFmtId="4">
    <oc r="M969">
      <v>0</v>
    </oc>
    <nc r="M969">
      <f>M970+M971+M972+M973+M974+M975+M976+M977+M978+M979+M980+M981+M982+M983+M984+M985+M986+M987+M988+M989</f>
    </nc>
    <odxf>
      <font>
        <sz val="14"/>
        <name val="Times New Roman"/>
        <scheme val="none"/>
      </font>
      <alignment vertical="top" readingOrder="0"/>
    </odxf>
    <ndxf>
      <font>
        <sz val="14"/>
        <color indexed="8"/>
        <name val="Times New Roman"/>
        <scheme val="none"/>
      </font>
      <alignment vertical="center" readingOrder="0"/>
    </ndxf>
  </rcc>
  <rcc rId="22574" sId="1" odxf="1" dxf="1" numFmtId="4">
    <oc r="N969">
      <v>0</v>
    </oc>
    <nc r="N969">
      <f>N970+N971+N972+N973+N974+N975+N976+N977+N978+N979+N980+N981+N982+N983+N984+N985+N986+N987+N988+N989</f>
    </nc>
    <odxf>
      <font>
        <sz val="14"/>
        <name val="Times New Roman"/>
        <scheme val="none"/>
      </font>
      <alignment vertical="top" readingOrder="0"/>
    </odxf>
    <ndxf>
      <font>
        <sz val="14"/>
        <color indexed="8"/>
        <name val="Times New Roman"/>
        <scheme val="none"/>
      </font>
      <alignment vertical="center" readingOrder="0"/>
    </ndxf>
  </rcc>
  <rcc rId="22575" sId="1" odxf="1" dxf="1">
    <oc r="O969">
      <f>O986+O989</f>
    </oc>
    <nc r="O969">
      <f>O970+O971+O972+O973+O974+O975+O976+O977+O978+O979+O980+O981+O982+O983+O984+O985+O986+O987+O988+O989</f>
    </nc>
    <odxf>
      <alignment vertical="top" readingOrder="0"/>
    </odxf>
    <ndxf>
      <alignment vertical="center" readingOrder="0"/>
    </ndxf>
  </rcc>
  <rcc rId="22576" sId="1" odxf="1" dxf="1">
    <oc r="P969">
      <f>P986+P989</f>
    </oc>
    <nc r="P969">
      <f>P970+P971+P972+P973+P974+P975+P976+P977+P978+P979+P980+P981+P982+P983+P984+P985+P986+P987+P988+P989</f>
    </nc>
    <odxf>
      <alignment vertical="top" readingOrder="0"/>
    </odxf>
    <ndxf>
      <alignment vertical="center" readingOrder="0"/>
    </ndxf>
  </rcc>
  <rcc rId="22577" sId="1" odxf="1" dxf="1">
    <oc r="Q969">
      <f>Q974</f>
    </oc>
    <nc r="Q969">
      <f>Q970+Q971+Q972+Q973+Q974+Q975+Q976+Q977+Q978+Q979+Q980+Q981+Q982+Q983+Q984+Q985+Q986+Q987+Q988+Q989</f>
    </nc>
    <odxf>
      <font>
        <sz val="14"/>
        <name val="Times New Roman"/>
        <scheme val="none"/>
      </font>
      <alignment vertical="top" readingOrder="0"/>
    </odxf>
    <ndxf>
      <font>
        <sz val="14"/>
        <color indexed="8"/>
        <name val="Times New Roman"/>
        <scheme val="none"/>
      </font>
      <alignment vertical="center" readingOrder="0"/>
    </ndxf>
  </rcc>
  <rcc rId="22578" sId="1" odxf="1" dxf="1">
    <oc r="D990">
      <f>D991+D992+D993+D994+D995+D996+D997+D998+D999+D1000+D1001+D1002+D1003+D1004+D1005+D1006+D1007+D1008</f>
    </oc>
    <nc r="D990">
      <f>D991+D992+D993+D994+D995+D996+D997+D998+D999+D1000+D1001+D1002+D1003+D1004+D1005+D1006+D1007+D1008</f>
    </nc>
    <odxf>
      <alignment vertical="center" readingOrder="0"/>
      <border outline="0">
        <left style="thin">
          <color indexed="64"/>
        </left>
        <right style="thin">
          <color indexed="64"/>
        </right>
        <top style="thin">
          <color indexed="64"/>
        </top>
        <bottom style="thin">
          <color indexed="64"/>
        </bottom>
      </border>
    </odxf>
    <ndxf>
      <alignment vertical="top" readingOrder="0"/>
      <border outline="0">
        <left/>
        <right/>
        <top/>
        <bottom/>
      </border>
    </ndxf>
  </rcc>
  <rcc rId="22579" sId="1" odxf="1" dxf="1" numFmtId="4">
    <oc r="E990">
      <v>0</v>
    </oc>
    <nc r="E990">
      <f>E991+E992+E993+E994+E995+E996+E997+E998+E999+E1000+E1001+E1002+E1003+E1004+E1005+E1006+E1007+E1008</f>
    </nc>
    <odxf>
      <border outline="0">
        <left style="thin">
          <color indexed="64"/>
        </left>
        <right style="thin">
          <color indexed="64"/>
        </right>
        <top style="thin">
          <color indexed="64"/>
        </top>
        <bottom style="thin">
          <color indexed="64"/>
        </bottom>
      </border>
    </odxf>
    <ndxf>
      <border outline="0">
        <left/>
        <right/>
        <top/>
        <bottom/>
      </border>
    </ndxf>
  </rcc>
  <rcc rId="22580" sId="1" odxf="1" dxf="1" numFmtId="4">
    <oc r="F990">
      <v>0</v>
    </oc>
    <nc r="F990">
      <f>F991+F992+F993+F994+F995+F996+F997+F998+F999+F1000+F1001+F1002+F1003+F1004+F1005+F1006+F1007+F1008</f>
    </nc>
    <odxf>
      <border outline="0">
        <left style="thin">
          <color indexed="64"/>
        </left>
        <right style="thin">
          <color indexed="64"/>
        </right>
        <top style="thin">
          <color indexed="64"/>
        </top>
        <bottom style="thin">
          <color indexed="64"/>
        </bottom>
      </border>
    </odxf>
    <ndxf>
      <border outline="0">
        <left/>
        <right/>
        <top/>
        <bottom/>
      </border>
    </ndxf>
  </rcc>
  <rcc rId="22581" sId="1" odxf="1" dxf="1">
    <oc r="G990">
      <f>G991+G992+G993+G994+G995+G996+G997+G998+G999+G1001+G1000+G1002+G1003+G1005+G1004+G1006+G1007+G1008</f>
    </oc>
    <nc r="G990">
      <f>G991+G992+G993+G994+G995+G996+G997+G998+G999+G1000+G1001+G1002+G1003+G1004+G1005+G1006+G1007+G1008</f>
    </nc>
    <odxf>
      <border outline="0">
        <left style="thin">
          <color indexed="64"/>
        </left>
        <right style="thin">
          <color indexed="64"/>
        </right>
        <top style="thin">
          <color indexed="64"/>
        </top>
        <bottom style="thin">
          <color indexed="64"/>
        </bottom>
      </border>
    </odxf>
    <ndxf>
      <border outline="0">
        <left/>
        <right/>
        <top/>
        <bottom/>
      </border>
    </ndxf>
  </rcc>
  <rcc rId="22582" sId="1" odxf="1" dxf="1">
    <oc r="H990">
      <f>H991+H992+H993+H994+H995+H996+H997+H998+H999+H1000+H1001+H1002+H1003+H1004+H1005+H1006+H1007+H1008</f>
    </oc>
    <nc r="H990">
      <f>H991+H992+H993+H994+H995+H996+H997+H998+H999+H1000+H1001+H1002+H1003+H1004+H1005+H1006+H1007+H1008</f>
    </nc>
    <odxf>
      <border outline="0">
        <left style="thin">
          <color indexed="64"/>
        </left>
        <right style="thin">
          <color indexed="64"/>
        </right>
        <top style="thin">
          <color indexed="64"/>
        </top>
        <bottom style="thin">
          <color indexed="64"/>
        </bottom>
      </border>
    </odxf>
    <ndxf>
      <border outline="0">
        <left/>
        <right/>
        <top/>
        <bottom/>
      </border>
    </ndxf>
  </rcc>
  <rcc rId="22583" sId="1" odxf="1" dxf="1" numFmtId="4">
    <oc r="I990">
      <v>0</v>
    </oc>
    <nc r="I990">
      <f>I991+I992+I993+I994+I995+I996+I997+I998+I999+I1000+I1001+I1002+I1003+I1004+I1005+I1006+I1007+I1008</f>
    </nc>
    <odxf>
      <border outline="0">
        <left style="thin">
          <color indexed="64"/>
        </left>
        <right style="thin">
          <color indexed="64"/>
        </right>
        <top style="thin">
          <color indexed="64"/>
        </top>
        <bottom style="thin">
          <color indexed="64"/>
        </bottom>
      </border>
    </odxf>
    <ndxf>
      <border outline="0">
        <left/>
        <right/>
        <top/>
        <bottom/>
      </border>
    </ndxf>
  </rcc>
  <rcc rId="22584" sId="1" odxf="1" dxf="1" numFmtId="4">
    <oc r="J990">
      <v>0</v>
    </oc>
    <nc r="J990">
      <f>J991+J992+J993+J994+J995+J996+J997+J998+J999+J1000+J1001+J1002+J1003+J1004+J1005+J1006+J1007+J1008</f>
    </nc>
    <odxf>
      <border outline="0">
        <left style="thin">
          <color indexed="64"/>
        </left>
        <right style="thin">
          <color indexed="64"/>
        </right>
        <top style="thin">
          <color indexed="64"/>
        </top>
        <bottom style="thin">
          <color indexed="64"/>
        </bottom>
      </border>
    </odxf>
    <ndxf>
      <border outline="0">
        <left/>
        <right/>
        <top/>
        <bottom/>
      </border>
    </ndxf>
  </rcc>
  <rcc rId="22585" sId="1" odxf="1" dxf="1">
    <oc r="K990">
      <f>K994</f>
    </oc>
    <nc r="K990">
      <f>K991+K992+K993+K994+K995+K996+K997+K998+K999+K1000+K1001+K1002+K1003+K1004+K1005+K1006+K1007+K1008</f>
    </nc>
    <odxf>
      <font>
        <sz val="14"/>
        <name val="Times New Roman"/>
        <scheme val="none"/>
      </font>
      <border outline="0">
        <left style="thin">
          <color indexed="64"/>
        </left>
        <right style="thin">
          <color indexed="64"/>
        </right>
        <top style="thin">
          <color indexed="64"/>
        </top>
        <bottom style="thin">
          <color indexed="64"/>
        </bottom>
      </border>
    </odxf>
    <ndxf>
      <font>
        <sz val="14"/>
        <color indexed="8"/>
        <name val="Times New Roman"/>
        <scheme val="none"/>
      </font>
      <border outline="0">
        <left/>
        <right/>
        <top/>
        <bottom/>
      </border>
    </ndxf>
  </rcc>
  <rcc rId="22586" sId="1" odxf="1" dxf="1">
    <oc r="L990">
      <f>L994</f>
    </oc>
    <nc r="L990">
      <f>L991+L992+L993+L994+L995+L996+L997+L998+L999+L1000+L1001+L1002+L1003+L1004+L1005+L1006+L1007+L1008</f>
    </nc>
    <odxf>
      <border outline="0">
        <left style="thin">
          <color indexed="64"/>
        </left>
        <right style="thin">
          <color indexed="64"/>
        </right>
        <top style="thin">
          <color indexed="64"/>
        </top>
        <bottom style="thin">
          <color indexed="64"/>
        </bottom>
      </border>
    </odxf>
    <ndxf>
      <border outline="0">
        <left/>
        <right/>
        <top/>
        <bottom/>
      </border>
    </ndxf>
  </rcc>
  <rcc rId="22587" sId="1" odxf="1" dxf="1" numFmtId="4">
    <oc r="M990">
      <v>0</v>
    </oc>
    <nc r="M990">
      <f>M991+M992+M993+M994+M995+M996+M997+M998+M999+M1000+M1001+M1002+M1003+M1004+M1005+M1006+M1007+M1008</f>
    </nc>
    <odxf>
      <font>
        <sz val="14"/>
        <name val="Times New Roman"/>
        <scheme val="none"/>
      </font>
      <border outline="0">
        <left style="thin">
          <color indexed="64"/>
        </left>
        <right style="thin">
          <color indexed="64"/>
        </right>
        <top style="thin">
          <color indexed="64"/>
        </top>
        <bottom style="thin">
          <color indexed="64"/>
        </bottom>
      </border>
    </odxf>
    <ndxf>
      <font>
        <sz val="14"/>
        <color indexed="8"/>
        <name val="Times New Roman"/>
        <scheme val="none"/>
      </font>
      <border outline="0">
        <left/>
        <right/>
        <top/>
        <bottom/>
      </border>
    </ndxf>
  </rcc>
  <rcc rId="22588" sId="1" odxf="1" dxf="1" numFmtId="4">
    <oc r="N990">
      <v>0</v>
    </oc>
    <nc r="N990">
      <f>N991+N992+N993+N994+N995+N996+N997+N998+N999+N1000+N1001+N1002+N1003+N1004+N1005+N1006+N1007+N1008</f>
    </nc>
    <odxf>
      <font>
        <sz val="14"/>
        <name val="Times New Roman"/>
        <scheme val="none"/>
      </font>
      <border outline="0">
        <left style="thin">
          <color indexed="64"/>
        </left>
        <right style="thin">
          <color indexed="64"/>
        </right>
        <top style="thin">
          <color indexed="64"/>
        </top>
        <bottom style="thin">
          <color indexed="64"/>
        </bottom>
      </border>
    </odxf>
    <ndxf>
      <font>
        <sz val="14"/>
        <color indexed="8"/>
        <name val="Times New Roman"/>
        <scheme val="none"/>
      </font>
      <border outline="0">
        <left/>
        <right/>
        <top/>
        <bottom/>
      </border>
    </ndxf>
  </rcc>
  <rcc rId="22589" sId="1" odxf="1" dxf="1">
    <oc r="O990">
      <f>O994</f>
    </oc>
    <nc r="O990">
      <f>O991+O992+O993+O994+O995+O996+O997+O998+O999+O1000+O1001+O1002+O1003+O1004+O1005+O1006+O1007+O1008</f>
    </nc>
    <odxf>
      <font>
        <sz val="14"/>
        <name val="Times New Roman"/>
        <scheme val="none"/>
      </font>
      <border outline="0">
        <left style="thin">
          <color indexed="64"/>
        </left>
        <right style="thin">
          <color indexed="64"/>
        </right>
        <top style="thin">
          <color indexed="64"/>
        </top>
        <bottom style="thin">
          <color indexed="64"/>
        </bottom>
      </border>
    </odxf>
    <ndxf>
      <font>
        <sz val="14"/>
        <color indexed="8"/>
        <name val="Times New Roman"/>
        <scheme val="none"/>
      </font>
      <border outline="0">
        <left/>
        <right/>
        <top/>
        <bottom/>
      </border>
    </ndxf>
  </rcc>
  <rcc rId="22590" sId="1" odxf="1" dxf="1">
    <oc r="P990">
      <f>P994</f>
    </oc>
    <nc r="P990">
      <f>P991+P992+P993+P994+P995+P996+P997+P998+P999+P1000+P1001+P1002+P1003+P1004+P1005+P1006+P1007+P1008</f>
    </nc>
    <odxf>
      <border outline="0">
        <left style="thin">
          <color indexed="64"/>
        </left>
        <right style="thin">
          <color indexed="64"/>
        </right>
        <top style="thin">
          <color indexed="64"/>
        </top>
        <bottom style="thin">
          <color indexed="64"/>
        </bottom>
      </border>
    </odxf>
    <ndxf>
      <border outline="0">
        <left/>
        <right/>
        <top/>
        <bottom/>
      </border>
    </ndxf>
  </rcc>
  <rcc rId="22591" sId="1" odxf="1" dxf="1" numFmtId="4">
    <oc r="Q990">
      <v>0</v>
    </oc>
    <nc r="Q990">
      <f>Q991+Q992+Q993+Q994+Q995+Q996+Q997+Q998+Q999+Q1000+Q1001+Q1002+Q1003+Q1004+Q1005+Q1006+Q1007+Q1008</f>
    </nc>
    <odxf>
      <border outline="0">
        <left style="thin">
          <color indexed="64"/>
        </left>
        <right style="thin">
          <color indexed="64"/>
        </right>
        <top style="thin">
          <color indexed="64"/>
        </top>
        <bottom style="thin">
          <color indexed="64"/>
        </bottom>
      </border>
    </odxf>
    <ndxf>
      <border outline="0">
        <left/>
        <right/>
        <top/>
        <bottom/>
      </border>
    </ndxf>
  </rcc>
  <rfmt sheetId="1" sqref="Q990" start="0" length="0">
    <dxf>
      <border>
        <right style="thin">
          <color indexed="64"/>
        </right>
      </border>
    </dxf>
  </rfmt>
  <rfmt sheetId="1" sqref="C990:Q990">
    <dxf>
      <border>
        <left style="thin">
          <color indexed="64"/>
        </left>
        <right style="thin">
          <color indexed="64"/>
        </right>
        <top style="thin">
          <color indexed="64"/>
        </top>
        <bottom style="thin">
          <color indexed="64"/>
        </bottom>
        <vertical style="thin">
          <color indexed="64"/>
        </vertical>
        <horizontal style="thin">
          <color indexed="64"/>
        </horizontal>
      </border>
    </dxf>
  </rfmt>
  <rcc rId="22592" sId="1">
    <oc r="D1010">
      <f>SUM(D1011:D1016)</f>
    </oc>
    <nc r="D1010">
      <f>SUM(D1011:D1016)</f>
    </nc>
  </rcc>
  <rcc rId="22593" sId="1">
    <oc r="E1010">
      <f>SUM(E1011:E1016)</f>
    </oc>
    <nc r="E1010">
      <f>SUM(E1011:E1016)</f>
    </nc>
  </rcc>
  <rcc rId="22594" sId="1">
    <oc r="F1010">
      <f>SUM(F1011:F1016)</f>
    </oc>
    <nc r="F1010">
      <f>SUM(F1011:F1016)</f>
    </nc>
  </rcc>
  <rcc rId="22595" sId="1">
    <oc r="G1010">
      <f>SUM(G1011:G1016)</f>
    </oc>
    <nc r="G1010">
      <f>SUM(G1011:G1016)</f>
    </nc>
  </rcc>
  <rcc rId="22596" sId="1">
    <oc r="H1010">
      <f>SUM(H1011:H1016)</f>
    </oc>
    <nc r="H1010">
      <f>SUM(H1011:H1016)</f>
    </nc>
  </rcc>
  <rcc rId="22597" sId="1">
    <oc r="I1010">
      <f>SUM(I1011:I1016)</f>
    </oc>
    <nc r="I1010">
      <f>SUM(I1011:I1016)</f>
    </nc>
  </rcc>
  <rcc rId="22598" sId="1">
    <oc r="J1010">
      <f>SUM(J1011:J1016)</f>
    </oc>
    <nc r="J1010">
      <f>SUM(J1011:J1016)</f>
    </nc>
  </rcc>
  <rcc rId="22599" sId="1">
    <oc r="K1010">
      <f>SUM(K1011:K1016)</f>
    </oc>
    <nc r="K1010">
      <f>SUM(K1011:K1016)</f>
    </nc>
  </rcc>
  <rcc rId="22600" sId="1">
    <oc r="L1010">
      <f>SUM(L1011:L1016)</f>
    </oc>
    <nc r="L1010">
      <f>SUM(L1011:L1016)</f>
    </nc>
  </rcc>
  <rcc rId="22601" sId="1">
    <oc r="M1010">
      <f>SUM(M1011:M1016)</f>
    </oc>
    <nc r="M1010">
      <f>SUM(M1011:M1016)</f>
    </nc>
  </rcc>
  <rcc rId="22602" sId="1">
    <oc r="N1010">
      <f>SUM(N1011:N1016)</f>
    </oc>
    <nc r="N1010">
      <f>SUM(N1011:N1016)</f>
    </nc>
  </rcc>
  <rcc rId="22603" sId="1">
    <oc r="O1010">
      <f>SUM(O1011:O1016)</f>
    </oc>
    <nc r="O1010">
      <f>SUM(O1011:O1016)</f>
    </nc>
  </rcc>
  <rcc rId="22604" sId="1" odxf="1" dxf="1">
    <oc r="P1010">
      <f>SUM(P1011:P1016)</f>
    </oc>
    <nc r="P1010">
      <f>SUM(P1011:P1016)</f>
    </nc>
    <odxf>
      <border outline="0">
        <right/>
      </border>
    </odxf>
    <ndxf>
      <border outline="0">
        <right style="thin">
          <color indexed="64"/>
        </right>
      </border>
    </ndxf>
  </rcc>
  <rcc rId="22605" sId="1">
    <oc r="Q1010">
      <f>SUM(Q1011:Q1016)</f>
    </oc>
    <nc r="Q1010">
      <f>SUM(Q1011:Q1016)</f>
    </nc>
  </rcc>
  <rcc rId="22606" sId="1">
    <oc r="D1009">
      <f>D1010</f>
    </oc>
    <nc r="D1009">
      <f>D1010</f>
    </nc>
  </rcc>
  <rcc rId="22607" sId="1">
    <oc r="E1009">
      <f>E1010</f>
    </oc>
    <nc r="E1009">
      <f>E1010</f>
    </nc>
  </rcc>
  <rcc rId="22608" sId="1">
    <oc r="F1009">
      <f>F1010</f>
    </oc>
    <nc r="F1009">
      <f>F1010</f>
    </nc>
  </rcc>
  <rcc rId="22609" sId="1">
    <oc r="G1009">
      <f>G1010</f>
    </oc>
    <nc r="G1009">
      <f>G1010</f>
    </nc>
  </rcc>
  <rcc rId="22610" sId="1">
    <oc r="H1009">
      <f>H1010</f>
    </oc>
    <nc r="H1009">
      <f>H1010</f>
    </nc>
  </rcc>
  <rcc rId="22611" sId="1">
    <oc r="I1009">
      <f>I1010</f>
    </oc>
    <nc r="I1009">
      <f>I1010</f>
    </nc>
  </rcc>
  <rcc rId="22612" sId="1">
    <oc r="J1009">
      <f>J1010</f>
    </oc>
    <nc r="J1009">
      <f>J1010</f>
    </nc>
  </rcc>
  <rcc rId="22613" sId="1">
    <oc r="K1009">
      <f>K1010</f>
    </oc>
    <nc r="K1009">
      <f>K1010</f>
    </nc>
  </rcc>
  <rcc rId="22614" sId="1">
    <oc r="L1009">
      <f>L1010</f>
    </oc>
    <nc r="L1009">
      <f>L1010</f>
    </nc>
  </rcc>
  <rcc rId="22615" sId="1">
    <oc r="M1009">
      <f>M1010</f>
    </oc>
    <nc r="M1009">
      <f>M1010</f>
    </nc>
  </rcc>
  <rcc rId="22616" sId="1">
    <oc r="N1009">
      <f>N1010</f>
    </oc>
    <nc r="N1009">
      <f>N1010</f>
    </nc>
  </rcc>
  <rcc rId="22617" sId="1">
    <oc r="O1009">
      <f>O1010</f>
    </oc>
    <nc r="O1009">
      <f>O1010</f>
    </nc>
  </rcc>
  <rcc rId="22618" sId="1" odxf="1" dxf="1">
    <oc r="P1009">
      <f>P1010</f>
    </oc>
    <nc r="P1009">
      <f>P1010</f>
    </nc>
    <odxf>
      <border outline="0">
        <right/>
      </border>
    </odxf>
    <ndxf>
      <border outline="0">
        <right style="thin">
          <color indexed="64"/>
        </right>
      </border>
    </ndxf>
  </rcc>
  <rcc rId="22619" sId="1">
    <oc r="Q1009">
      <f>Q1010</f>
    </oc>
    <nc r="Q1009">
      <f>Q1010</f>
    </nc>
  </rcc>
  <rcc rId="22620" sId="1">
    <oc r="D1018">
      <f>SUM(D1019:D1034)</f>
    </oc>
    <nc r="D1018">
      <f>SUM(D1019:D1034)</f>
    </nc>
  </rcc>
  <rcc rId="22621" sId="1">
    <oc r="E1018">
      <f>SUM(E1019:E1034)</f>
    </oc>
    <nc r="E1018">
      <f>SUM(E1019:E1034)</f>
    </nc>
  </rcc>
  <rcc rId="22622" sId="1">
    <oc r="F1018">
      <f>SUM(F1019:F1034)</f>
    </oc>
    <nc r="F1018">
      <f>SUM(F1019:F1034)</f>
    </nc>
  </rcc>
  <rcc rId="22623" sId="1">
    <oc r="G1018">
      <f>SUM(G1019:G1034)</f>
    </oc>
    <nc r="G1018">
      <f>SUM(G1019:G1034)</f>
    </nc>
  </rcc>
  <rcc rId="22624" sId="1">
    <oc r="H1018">
      <f>SUM(H1019:H1034)</f>
    </oc>
    <nc r="H1018">
      <f>SUM(H1019:H1034)</f>
    </nc>
  </rcc>
  <rcc rId="22625" sId="1">
    <oc r="I1018">
      <f>SUM(I1019:I1034)</f>
    </oc>
    <nc r="I1018">
      <f>SUM(I1019:I1034)</f>
    </nc>
  </rcc>
  <rcc rId="22626" sId="1">
    <oc r="J1018">
      <f>SUM(J1019:J1034)</f>
    </oc>
    <nc r="J1018">
      <f>SUM(J1019:J1034)</f>
    </nc>
  </rcc>
  <rcc rId="22627" sId="1">
    <oc r="K1018">
      <f>SUM(K1019:K1034)</f>
    </oc>
    <nc r="K1018">
      <f>SUM(K1019:K1034)</f>
    </nc>
  </rcc>
  <rcc rId="22628" sId="1">
    <oc r="L1018">
      <f>SUM(L1019:L1034)</f>
    </oc>
    <nc r="L1018">
      <f>SUM(L1019:L1034)</f>
    </nc>
  </rcc>
  <rcc rId="22629" sId="1">
    <oc r="M1018">
      <f>SUM(M1019:M1034)</f>
    </oc>
    <nc r="M1018">
      <f>SUM(M1019:M1034)</f>
    </nc>
  </rcc>
  <rcc rId="22630" sId="1">
    <oc r="N1018">
      <f>SUM(N1019:N1034)</f>
    </oc>
    <nc r="N1018">
      <f>SUM(N1019:N1034)</f>
    </nc>
  </rcc>
  <rcc rId="22631" sId="1">
    <oc r="O1018">
      <f>SUM(O1019:O1034)</f>
    </oc>
    <nc r="O1018">
      <f>SUM(O1019:O1034)</f>
    </nc>
  </rcc>
  <rcc rId="22632" sId="1">
    <oc r="P1018">
      <f>SUM(P1019:P1034)</f>
    </oc>
    <nc r="P1018">
      <f>SUM(P1019:P1034)</f>
    </nc>
  </rcc>
  <rcc rId="22633" sId="1" odxf="1" dxf="1" numFmtId="4">
    <oc r="D1036">
      <v>0</v>
    </oc>
    <nc r="D1036">
      <f>D1037</f>
    </nc>
    <odxf>
      <font>
        <sz val="14"/>
        <color indexed="8"/>
        <name val="Times New Roman"/>
        <scheme val="none"/>
      </font>
    </odxf>
    <ndxf>
      <font>
        <sz val="14"/>
        <color indexed="8"/>
        <name val="Times New Roman"/>
        <scheme val="none"/>
      </font>
    </ndxf>
  </rcc>
  <rcc rId="22634" sId="1" odxf="1" dxf="1" numFmtId="4">
    <oc r="E1036">
      <v>0</v>
    </oc>
    <nc r="E1036">
      <f>E1037</f>
    </nc>
    <odxf>
      <font>
        <sz val="14"/>
        <color indexed="8"/>
        <name val="Times New Roman"/>
        <scheme val="none"/>
      </font>
    </odxf>
    <ndxf>
      <font>
        <sz val="14"/>
        <color indexed="8"/>
        <name val="Times New Roman"/>
        <scheme val="none"/>
      </font>
    </ndxf>
  </rcc>
  <rcc rId="22635" sId="1" odxf="1" dxf="1" numFmtId="4">
    <oc r="F1036">
      <v>0</v>
    </oc>
    <nc r="F1036">
      <f>F1037</f>
    </nc>
    <odxf>
      <font>
        <sz val="14"/>
        <color indexed="8"/>
        <name val="Times New Roman"/>
        <scheme val="none"/>
      </font>
    </odxf>
    <ndxf>
      <font>
        <sz val="14"/>
        <color indexed="8"/>
        <name val="Times New Roman"/>
        <scheme val="none"/>
      </font>
    </ndxf>
  </rcc>
  <rcc rId="22636" sId="1">
    <oc r="G1036">
      <f>G1037</f>
    </oc>
    <nc r="G1036">
      <f>G1037</f>
    </nc>
  </rcc>
  <rcc rId="22637" sId="1">
    <oc r="H1036">
      <f>H1037</f>
    </oc>
    <nc r="H1036">
      <f>H1037</f>
    </nc>
  </rcc>
  <rcc rId="22638" sId="1" odxf="1" dxf="1" numFmtId="4">
    <oc r="I1036">
      <v>0</v>
    </oc>
    <nc r="I1036">
      <f>I1037</f>
    </nc>
    <odxf>
      <font>
        <sz val="14"/>
        <color indexed="8"/>
        <name val="Times New Roman"/>
        <scheme val="none"/>
      </font>
    </odxf>
    <ndxf>
      <font>
        <sz val="14"/>
        <color indexed="8"/>
        <name val="Times New Roman"/>
        <scheme val="none"/>
      </font>
    </ndxf>
  </rcc>
  <rcc rId="22639" sId="1" odxf="1" dxf="1" numFmtId="4">
    <oc r="J1036">
      <v>0</v>
    </oc>
    <nc r="J1036">
      <f>J1037</f>
    </nc>
    <odxf>
      <font>
        <sz val="14"/>
        <color indexed="8"/>
        <name val="Times New Roman"/>
        <scheme val="none"/>
      </font>
    </odxf>
    <ndxf>
      <font>
        <sz val="14"/>
        <color indexed="8"/>
        <name val="Times New Roman"/>
        <scheme val="none"/>
      </font>
    </ndxf>
  </rcc>
  <rcc rId="22640" sId="1" odxf="1" dxf="1" numFmtId="4">
    <oc r="K1036">
      <v>0</v>
    </oc>
    <nc r="K1036">
      <f>K1037</f>
    </nc>
    <odxf>
      <font>
        <sz val="14"/>
        <color indexed="8"/>
        <name val="Times New Roman"/>
        <scheme val="none"/>
      </font>
    </odxf>
    <ndxf>
      <font>
        <sz val="14"/>
        <color indexed="8"/>
        <name val="Times New Roman"/>
        <scheme val="none"/>
      </font>
    </ndxf>
  </rcc>
  <rcc rId="22641" sId="1" odxf="1" dxf="1" numFmtId="4">
    <oc r="L1036">
      <v>0</v>
    </oc>
    <nc r="L1036">
      <f>L1037</f>
    </nc>
    <odxf>
      <font>
        <sz val="14"/>
        <color indexed="8"/>
        <name val="Times New Roman"/>
        <scheme val="none"/>
      </font>
    </odxf>
    <ndxf>
      <font>
        <sz val="14"/>
        <color indexed="8"/>
        <name val="Times New Roman"/>
        <scheme val="none"/>
      </font>
    </ndxf>
  </rcc>
  <rcc rId="22642" sId="1" odxf="1" dxf="1" numFmtId="4">
    <oc r="M1036">
      <v>0</v>
    </oc>
    <nc r="M1036">
      <f>M1037</f>
    </nc>
    <odxf>
      <font>
        <sz val="14"/>
        <color indexed="8"/>
        <name val="Times New Roman"/>
        <scheme val="none"/>
      </font>
    </odxf>
    <ndxf>
      <font>
        <sz val="14"/>
        <color indexed="8"/>
        <name val="Times New Roman"/>
        <scheme val="none"/>
      </font>
    </ndxf>
  </rcc>
  <rcc rId="22643" sId="1" odxf="1" dxf="1" numFmtId="4">
    <oc r="N1036">
      <v>0</v>
    </oc>
    <nc r="N1036">
      <f>N1037</f>
    </nc>
    <odxf>
      <font>
        <sz val="14"/>
        <color indexed="8"/>
        <name val="Times New Roman"/>
        <scheme val="none"/>
      </font>
    </odxf>
    <ndxf>
      <font>
        <sz val="14"/>
        <color indexed="8"/>
        <name val="Times New Roman"/>
        <scheme val="none"/>
      </font>
    </ndxf>
  </rcc>
  <rcc rId="22644" sId="1" odxf="1" dxf="1" numFmtId="4">
    <oc r="O1036">
      <v>0</v>
    </oc>
    <nc r="O1036">
      <f>O1037</f>
    </nc>
    <odxf>
      <font>
        <sz val="14"/>
        <color indexed="8"/>
        <name val="Times New Roman"/>
        <scheme val="none"/>
      </font>
    </odxf>
    <ndxf>
      <font>
        <sz val="14"/>
        <color indexed="8"/>
        <name val="Times New Roman"/>
        <scheme val="none"/>
      </font>
    </ndxf>
  </rcc>
  <rcc rId="22645" sId="1" odxf="1" dxf="1" numFmtId="4">
    <oc r="P1036">
      <v>0</v>
    </oc>
    <nc r="P1036">
      <f>P1037</f>
    </nc>
    <odxf>
      <font>
        <sz val="14"/>
        <color indexed="8"/>
        <name val="Times New Roman"/>
        <scheme val="none"/>
      </font>
      <border outline="0">
        <right/>
      </border>
    </odxf>
    <ndxf>
      <font>
        <sz val="14"/>
        <color indexed="8"/>
        <name val="Times New Roman"/>
        <scheme val="none"/>
      </font>
      <border outline="0">
        <right style="thin">
          <color indexed="64"/>
        </right>
      </border>
    </ndxf>
  </rcc>
  <rcc rId="22646" sId="1">
    <oc r="D1038">
      <f>D1039+D1040+D1041</f>
    </oc>
    <nc r="D1038">
      <f>D1039+D1040+D1041</f>
    </nc>
  </rcc>
  <rcc rId="22647" sId="1">
    <oc r="E1038">
      <f>E1039+E1040+E1041</f>
    </oc>
    <nc r="E1038">
      <f>E1039+E1040+E1041</f>
    </nc>
  </rcc>
  <rcc rId="22648" sId="1">
    <oc r="F1038">
      <f>F1039+F1040+F1041</f>
    </oc>
    <nc r="F1038">
      <f>F1039+F1040+F1041</f>
    </nc>
  </rcc>
  <rcc rId="22649" sId="1">
    <oc r="G1038">
      <f>G1039+G1040+G1041</f>
    </oc>
    <nc r="G1038">
      <f>G1039+G1040+G1041</f>
    </nc>
  </rcc>
  <rcc rId="22650" sId="1">
    <oc r="H1038">
      <f>H1039+H1040+H1041</f>
    </oc>
    <nc r="H1038">
      <f>H1039+H1040+H1041</f>
    </nc>
  </rcc>
  <rcc rId="22651" sId="1">
    <oc r="I1038">
      <f>I1039+I1040+I1041</f>
    </oc>
    <nc r="I1038">
      <f>I1039+I1040+I1041</f>
    </nc>
  </rcc>
  <rcc rId="22652" sId="1">
    <oc r="J1038">
      <f>J1039+J1040+J1041</f>
    </oc>
    <nc r="J1038">
      <f>J1039+J1040+J1041</f>
    </nc>
  </rcc>
  <rcc rId="22653" sId="1">
    <oc r="K1038">
      <f>K1039+K1040+K1041</f>
    </oc>
    <nc r="K1038">
      <f>K1039+K1040+K1041</f>
    </nc>
  </rcc>
  <rcc rId="22654" sId="1">
    <oc r="L1038">
      <f>L1039+L1040+L1041</f>
    </oc>
    <nc r="L1038">
      <f>L1039+L1040+L1041</f>
    </nc>
  </rcc>
  <rcc rId="22655" sId="1">
    <oc r="M1038">
      <f>M1039+M1040+M1041</f>
    </oc>
    <nc r="M1038">
      <f>M1039+M1040+M1041</f>
    </nc>
  </rcc>
  <rcc rId="22656" sId="1">
    <oc r="N1038">
      <f>N1039+N1040+N1041</f>
    </oc>
    <nc r="N1038">
      <f>N1039+N1040+N1041</f>
    </nc>
  </rcc>
  <rcc rId="22657" sId="1">
    <oc r="O1038">
      <f>O1039+O1040+O1041</f>
    </oc>
    <nc r="O1038">
      <f>O1039+O1040+O1041</f>
    </nc>
  </rcc>
  <rcc rId="22658" sId="1">
    <oc r="P1038">
      <f>P1039+P1040+P1041</f>
    </oc>
    <nc r="P1038">
      <f>P1039+P1040+P1041</f>
    </nc>
  </rcc>
  <rcc rId="22659" sId="1">
    <oc r="Q1038">
      <f>Q1039+Q1040+Q1041</f>
    </oc>
    <nc r="Q1038">
      <f>Q1039+Q1040+Q1041</f>
    </nc>
  </rcc>
  <rcc rId="22660" sId="1">
    <oc r="D1035">
      <f>D1036+D1038</f>
    </oc>
    <nc r="D1035">
      <f>D1036+D1038</f>
    </nc>
  </rcc>
  <rcc rId="22661" sId="1">
    <oc r="E1035">
      <f>E1036+E1038</f>
    </oc>
    <nc r="E1035">
      <f>E1036+E1038</f>
    </nc>
  </rcc>
  <rcc rId="22662" sId="1">
    <oc r="F1035">
      <f>F1036+F1038</f>
    </oc>
    <nc r="F1035">
      <f>F1036+F1038</f>
    </nc>
  </rcc>
  <rcc rId="22663" sId="1">
    <oc r="G1035">
      <f>G1036+G1038</f>
    </oc>
    <nc r="G1035">
      <f>G1036+G1038</f>
    </nc>
  </rcc>
  <rcc rId="22664" sId="1">
    <oc r="H1035">
      <f>H1036+H1038</f>
    </oc>
    <nc r="H1035">
      <f>H1036+H1038</f>
    </nc>
  </rcc>
  <rcc rId="22665" sId="1">
    <oc r="I1035">
      <f>I1036+I1038</f>
    </oc>
    <nc r="I1035">
      <f>I1036+I1038</f>
    </nc>
  </rcc>
  <rcc rId="22666" sId="1">
    <oc r="J1035">
      <f>J1036+J1038</f>
    </oc>
    <nc r="J1035">
      <f>J1036+J1038</f>
    </nc>
  </rcc>
  <rcc rId="22667" sId="1">
    <oc r="K1035">
      <f>K1036+K1038</f>
    </oc>
    <nc r="K1035">
      <f>K1036+K1038</f>
    </nc>
  </rcc>
  <rcc rId="22668" sId="1">
    <oc r="L1035">
      <f>L1036+L1038</f>
    </oc>
    <nc r="L1035">
      <f>L1036+L1038</f>
    </nc>
  </rcc>
  <rcc rId="22669" sId="1">
    <oc r="M1035">
      <f>M1036+M1038</f>
    </oc>
    <nc r="M1035">
      <f>M1036+M1038</f>
    </nc>
  </rcc>
  <rcc rId="22670" sId="1">
    <oc r="N1035">
      <f>N1036+N1038</f>
    </oc>
    <nc r="N1035">
      <f>N1036+N1038</f>
    </nc>
  </rcc>
  <rcc rId="22671" sId="1">
    <oc r="O1035">
      <f>O1036+O1038</f>
    </oc>
    <nc r="O1035">
      <f>O1036+O1038</f>
    </nc>
  </rcc>
  <rcc rId="22672" sId="1">
    <oc r="P1035">
      <f>P1036+P1038</f>
    </oc>
    <nc r="P1035">
      <f>P1036+P1038</f>
    </nc>
  </rcc>
  <rcc rId="22673" sId="1">
    <oc r="Q1035">
      <f>Q1036+Q1038</f>
    </oc>
    <nc r="Q1035">
      <f>Q1036+Q1038</f>
    </nc>
  </rcc>
  <rcc rId="22674" sId="1">
    <oc r="D1043">
      <f>SUM(D1044:D1047)</f>
    </oc>
    <nc r="D1043">
      <f>SUM(D1044:D1047)</f>
    </nc>
  </rcc>
  <rcc rId="22675" sId="1" numFmtId="4">
    <oc r="E1043">
      <v>0</v>
    </oc>
    <nc r="E1043">
      <f>SUM(E1044:E1047)</f>
    </nc>
  </rcc>
  <rcc rId="22676" sId="1" numFmtId="4">
    <oc r="F1043">
      <v>0</v>
    </oc>
    <nc r="F1043">
      <f>SUM(F1044:F1047)</f>
    </nc>
  </rcc>
  <rcc rId="22677" sId="1" numFmtId="4">
    <oc r="G1043">
      <v>0</v>
    </oc>
    <nc r="G1043">
      <f>SUM(G1044:G1047)</f>
    </nc>
  </rcc>
  <rcc rId="22678" sId="1" numFmtId="4">
    <oc r="H1043">
      <v>0</v>
    </oc>
    <nc r="H1043">
      <f>SUM(H1044:H1047)</f>
    </nc>
  </rcc>
  <rcc rId="22679" sId="1" numFmtId="4">
    <oc r="I1043">
      <v>0</v>
    </oc>
    <nc r="I1043">
      <f>SUM(I1044:I1047)</f>
    </nc>
  </rcc>
  <rcc rId="22680" sId="1" numFmtId="4">
    <oc r="J1043">
      <v>0</v>
    </oc>
    <nc r="J1043">
      <f>SUM(J1044:J1047)</f>
    </nc>
  </rcc>
  <rcc rId="22681" sId="1" numFmtId="4">
    <oc r="K1043">
      <v>0</v>
    </oc>
    <nc r="K1043">
      <f>SUM(K1044:K1047)</f>
    </nc>
  </rcc>
  <rcc rId="22682" sId="1" numFmtId="4">
    <oc r="L1043">
      <v>0</v>
    </oc>
    <nc r="L1043">
      <f>SUM(L1044:L1047)</f>
    </nc>
  </rcc>
  <rcc rId="22683" sId="1" numFmtId="4">
    <oc r="M1043">
      <v>0</v>
    </oc>
    <nc r="M1043">
      <f>SUM(M1044:M1047)</f>
    </nc>
  </rcc>
  <rcc rId="22684" sId="1" numFmtId="4">
    <oc r="N1043">
      <v>0</v>
    </oc>
    <nc r="N1043">
      <f>SUM(N1044:N1047)</f>
    </nc>
  </rcc>
  <rcc rId="22685" sId="1" numFmtId="4">
    <oc r="O1043">
      <v>0</v>
    </oc>
    <nc r="O1043">
      <f>SUM(O1044:O1047)</f>
    </nc>
  </rcc>
  <rcc rId="22686" sId="1" odxf="1" dxf="1" numFmtId="4">
    <oc r="P1043">
      <v>0</v>
    </oc>
    <nc r="P1043">
      <f>SUM(P1044:P1047)</f>
    </nc>
    <odxf>
      <border outline="0">
        <right/>
      </border>
    </odxf>
    <ndxf>
      <border outline="0">
        <right style="thin">
          <color indexed="64"/>
        </right>
      </border>
    </ndxf>
  </rcc>
  <rcc rId="22687" sId="1" numFmtId="4">
    <oc r="Q1043">
      <v>0</v>
    </oc>
    <nc r="Q1043">
      <f>SUM(Q1044:Q1047)</f>
    </nc>
  </rcc>
  <rcc rId="22688" sId="1">
    <oc r="D1048">
      <f>SUM(D1049:D1076)</f>
    </oc>
    <nc r="D1048">
      <f>SUM(D1049:D1076)</f>
    </nc>
  </rcc>
  <rcc rId="22689" sId="1">
    <oc r="E1048">
      <f>SUM(E1049:E1076)</f>
    </oc>
    <nc r="E1048">
      <f>SUM(E1049:E1076)</f>
    </nc>
  </rcc>
  <rcc rId="22690" sId="1">
    <oc r="F1048">
      <f>SUM(F1049:F1076)</f>
    </oc>
    <nc r="F1048">
      <f>SUM(F1049:F1076)</f>
    </nc>
  </rcc>
  <rcc rId="22691" sId="1">
    <oc r="G1048">
      <f>SUM(G1049:G1076)</f>
    </oc>
    <nc r="G1048">
      <f>SUM(G1049:G1076)</f>
    </nc>
  </rcc>
  <rcc rId="22692" sId="1">
    <oc r="H1048">
      <f>SUM(H1049:H1076)</f>
    </oc>
    <nc r="H1048">
      <f>SUM(H1049:H1076)</f>
    </nc>
  </rcc>
  <rcc rId="22693" sId="1">
    <oc r="I1048">
      <f>SUM(I1049:I1076)</f>
    </oc>
    <nc r="I1048">
      <f>SUM(I1049:I1076)</f>
    </nc>
  </rcc>
  <rcc rId="22694" sId="1">
    <oc r="J1048">
      <f>SUM(J1049:J1076)</f>
    </oc>
    <nc r="J1048">
      <f>SUM(J1049:J1076)</f>
    </nc>
  </rcc>
  <rcc rId="22695" sId="1">
    <oc r="K1048">
      <f>SUM(K1049:K1076)</f>
    </oc>
    <nc r="K1048">
      <f>SUM(K1049:K1076)</f>
    </nc>
  </rcc>
  <rcc rId="22696" sId="1">
    <oc r="L1048">
      <f>SUM(L1049:L1076)</f>
    </oc>
    <nc r="L1048">
      <f>SUM(L1049:L1076)</f>
    </nc>
  </rcc>
  <rcc rId="22697" sId="1">
    <oc r="M1048">
      <f>SUM(M1049:M1076)</f>
    </oc>
    <nc r="M1048">
      <f>SUM(M1049:M1076)</f>
    </nc>
  </rcc>
  <rcc rId="22698" sId="1">
    <oc r="N1048">
      <f>SUM(N1049:N1076)</f>
    </oc>
    <nc r="N1048">
      <f>SUM(N1049:N1076)</f>
    </nc>
  </rcc>
  <rcc rId="22699" sId="1">
    <oc r="O1048">
      <f>SUM(O1049:O1076)</f>
    </oc>
    <nc r="O1048">
      <f>SUM(O1049:O1076)</f>
    </nc>
  </rcc>
  <rcc rId="22700" sId="1">
    <oc r="P1048">
      <f>SUM(P1049:P1076)</f>
    </oc>
    <nc r="P1048">
      <f>SUM(P1049:P1076)</f>
    </nc>
  </rcc>
  <rcc rId="22701" sId="1">
    <oc r="Q1048">
      <f>SUM(Q1049:Q1076)</f>
    </oc>
    <nc r="Q1048">
      <f>SUM(Q1049:Q1076)</f>
    </nc>
  </rcc>
  <rcc rId="22702" sId="1">
    <oc r="D1077">
      <f>SUM(D1078:D1095)</f>
    </oc>
    <nc r="D1077">
      <f>SUM(D1078:D1095)</f>
    </nc>
  </rcc>
  <rcc rId="22703" sId="1">
    <oc r="E1077">
      <f>SUM(E1078:E1095)</f>
    </oc>
    <nc r="E1077">
      <f>SUM(E1078:E1095)</f>
    </nc>
  </rcc>
  <rcc rId="22704" sId="1">
    <oc r="F1077">
      <f>SUM(F1078:F1095)</f>
    </oc>
    <nc r="F1077">
      <f>SUM(F1078:F1095)</f>
    </nc>
  </rcc>
  <rcc rId="22705" sId="1">
    <oc r="G1077">
      <f>SUM(G1078:G1095)</f>
    </oc>
    <nc r="G1077">
      <f>SUM(G1078:G1095)</f>
    </nc>
  </rcc>
  <rcc rId="22706" sId="1">
    <oc r="H1077">
      <f>SUM(H1078:H1095)</f>
    </oc>
    <nc r="H1077">
      <f>SUM(H1078:H1095)</f>
    </nc>
  </rcc>
  <rcc rId="22707" sId="1">
    <oc r="I1077">
      <f>SUM(I1078:I1095)</f>
    </oc>
    <nc r="I1077">
      <f>SUM(I1078:I1095)</f>
    </nc>
  </rcc>
  <rcc rId="22708" sId="1">
    <oc r="J1077">
      <f>SUM(J1078:J1095)</f>
    </oc>
    <nc r="J1077">
      <f>SUM(J1078:J1095)</f>
    </nc>
  </rcc>
  <rcc rId="22709" sId="1">
    <oc r="K1077">
      <f>SUM(K1078:K1095)</f>
    </oc>
    <nc r="K1077">
      <f>SUM(K1078:K1095)</f>
    </nc>
  </rcc>
  <rcc rId="22710" sId="1">
    <oc r="L1077">
      <f>SUM(L1078:L1095)</f>
    </oc>
    <nc r="L1077">
      <f>SUM(L1078:L1095)</f>
    </nc>
  </rcc>
  <rcc rId="22711" sId="1">
    <oc r="M1077">
      <f>SUM(M1078:M1095)</f>
    </oc>
    <nc r="M1077">
      <f>SUM(M1078:M1095)</f>
    </nc>
  </rcc>
  <rcc rId="22712" sId="1">
    <oc r="N1077">
      <f>SUM(N1078:N1095)</f>
    </oc>
    <nc r="N1077">
      <f>SUM(N1078:N1095)</f>
    </nc>
  </rcc>
  <rcc rId="22713" sId="1">
    <oc r="O1077">
      <f>SUM(O1078:O1095)</f>
    </oc>
    <nc r="O1077">
      <f>SUM(O1078:O1095)</f>
    </nc>
  </rcc>
  <rcc rId="22714" sId="1">
    <oc r="P1077">
      <f>SUM(P1078:P1095)</f>
    </oc>
    <nc r="P1077">
      <f>SUM(P1078:P1095)</f>
    </nc>
  </rcc>
  <rcc rId="22715" sId="1">
    <oc r="Q1077">
      <f>SUM(Q1078:Q1095)</f>
    </oc>
    <nc r="Q1077">
      <f>SUM(Q1078:Q1095)</f>
    </nc>
  </rcc>
  <rcc rId="22716" sId="1">
    <oc r="C1077">
      <f>SUM(C1078:C1095)</f>
    </oc>
    <nc r="C1077">
      <f>SUM(C1078:C1095)</f>
    </nc>
  </rcc>
  <rcc rId="22717" sId="1">
    <oc r="D1097">
      <f>SUM(D1098:D1100)</f>
    </oc>
    <nc r="D1097">
      <f>SUM(D1098:D1100)</f>
    </nc>
  </rcc>
  <rcc rId="22718" sId="1">
    <oc r="E1097">
      <f>SUM(E1098:E1100)</f>
    </oc>
    <nc r="E1097">
      <f>SUM(E1098:E1100)</f>
    </nc>
  </rcc>
  <rcc rId="22719" sId="1">
    <oc r="F1097">
      <f>SUM(F1098:F1100)</f>
    </oc>
    <nc r="F1097">
      <f>SUM(F1098:F1100)</f>
    </nc>
  </rcc>
  <rcc rId="22720" sId="1">
    <oc r="G1097">
      <f>SUM(G1098:G1100)</f>
    </oc>
    <nc r="G1097">
      <f>SUM(G1098:G1100)</f>
    </nc>
  </rcc>
  <rcc rId="22721" sId="1">
    <oc r="H1097">
      <f>SUM(H1098:H1100)</f>
    </oc>
    <nc r="H1097">
      <f>SUM(H1098:H1100)</f>
    </nc>
  </rcc>
  <rcc rId="22722" sId="1">
    <oc r="I1097">
      <f>SUM(I1098:I1100)</f>
    </oc>
    <nc r="I1097">
      <f>SUM(I1098:I1100)</f>
    </nc>
  </rcc>
  <rcc rId="22723" sId="1">
    <oc r="J1097">
      <f>SUM(J1098:J1100)</f>
    </oc>
    <nc r="J1097">
      <f>SUM(J1098:J1100)</f>
    </nc>
  </rcc>
  <rcc rId="22724" sId="1">
    <oc r="K1097">
      <f>SUM(K1098:K1100)</f>
    </oc>
    <nc r="K1097">
      <f>SUM(K1098:K1100)</f>
    </nc>
  </rcc>
  <rcc rId="22725" sId="1">
    <oc r="L1097">
      <f>SUM(L1098:L1100)</f>
    </oc>
    <nc r="L1097">
      <f>SUM(L1098:L1100)</f>
    </nc>
  </rcc>
  <rcc rId="22726" sId="1">
    <oc r="M1097">
      <f>SUM(M1098:M1100)</f>
    </oc>
    <nc r="M1097">
      <f>SUM(M1098:M1100)</f>
    </nc>
  </rcc>
  <rcc rId="22727" sId="1">
    <oc r="N1097">
      <f>SUM(N1098:N1100)</f>
    </oc>
    <nc r="N1097">
      <f>SUM(N1098:N1100)</f>
    </nc>
  </rcc>
  <rcc rId="22728" sId="1">
    <oc r="O1097">
      <f>SUM(O1098:O1100)</f>
    </oc>
    <nc r="O1097">
      <f>SUM(O1098:O1100)</f>
    </nc>
  </rcc>
  <rcc rId="22729" sId="1">
    <oc r="P1097">
      <f>SUM(P1098:P1100)</f>
    </oc>
    <nc r="P1097">
      <f>SUM(P1098:P1100)</f>
    </nc>
  </rcc>
  <rcc rId="22730" sId="1">
    <oc r="Q1097">
      <f>SUM(Q1098:Q1100)</f>
    </oc>
    <nc r="Q1097">
      <f>SUM(Q1098:Q1100)</f>
    </nc>
  </rcc>
  <rcc rId="22731" sId="1">
    <oc r="D1101">
      <f>SUM(D1102:D1106)</f>
    </oc>
    <nc r="D1101">
      <f>SUM(D1102:D1106)</f>
    </nc>
  </rcc>
  <rcc rId="22732" sId="1">
    <oc r="E1101">
      <f>SUM(E1102:E1106)</f>
    </oc>
    <nc r="E1101">
      <f>SUM(E1102:E1106)</f>
    </nc>
  </rcc>
  <rcc rId="22733" sId="1">
    <oc r="F1101">
      <f>SUM(F1102:F1106)</f>
    </oc>
    <nc r="F1101">
      <f>SUM(F1102:F1106)</f>
    </nc>
  </rcc>
  <rcc rId="22734" sId="1">
    <oc r="G1101">
      <f>SUM(G1102:G1106)</f>
    </oc>
    <nc r="G1101">
      <f>SUM(G1102:G1106)</f>
    </nc>
  </rcc>
  <rcc rId="22735" sId="1">
    <oc r="H1101">
      <f>SUM(H1102:H1106)</f>
    </oc>
    <nc r="H1101">
      <f>SUM(H1102:H1106)</f>
    </nc>
  </rcc>
  <rcc rId="22736" sId="1">
    <oc r="I1101">
      <f>SUM(I1102:I1106)</f>
    </oc>
    <nc r="I1101">
      <f>SUM(I1102:I1106)</f>
    </nc>
  </rcc>
  <rcc rId="22737" sId="1">
    <oc r="J1101">
      <f>SUM(J1102:J1106)</f>
    </oc>
    <nc r="J1101">
      <f>SUM(J1102:J1106)</f>
    </nc>
  </rcc>
  <rcc rId="22738" sId="1">
    <oc r="K1101">
      <f>SUM(K1102:K1106)</f>
    </oc>
    <nc r="K1101">
      <f>SUM(K1102:K1106)</f>
    </nc>
  </rcc>
  <rcc rId="22739" sId="1">
    <oc r="L1101">
      <f>SUM(L1102:L1106)</f>
    </oc>
    <nc r="L1101">
      <f>SUM(L1102:L1106)</f>
    </nc>
  </rcc>
  <rcc rId="22740" sId="1">
    <oc r="M1101">
      <f>SUM(M1102:M1106)</f>
    </oc>
    <nc r="M1101">
      <f>SUM(M1102:M1106)</f>
    </nc>
  </rcc>
  <rcc rId="22741" sId="1">
    <oc r="N1101">
      <f>SUM(N1102:N1106)</f>
    </oc>
    <nc r="N1101">
      <f>SUM(N1102:N1106)</f>
    </nc>
  </rcc>
  <rcc rId="22742" sId="1">
    <oc r="O1101">
      <f>SUM(O1102:O1106)</f>
    </oc>
    <nc r="O1101">
      <f>SUM(O1102:O1106)</f>
    </nc>
  </rcc>
  <rcc rId="22743" sId="1">
    <oc r="P1101">
      <f>SUM(P1102:P1106)</f>
    </oc>
    <nc r="P1101">
      <f>SUM(P1102:P1106)</f>
    </nc>
  </rcc>
  <rcc rId="22744" sId="1">
    <oc r="Q1101">
      <f>SUM(Q1102:Q1106)</f>
    </oc>
    <nc r="Q1101">
      <f>SUM(Q1102:Q1106)</f>
    </nc>
  </rcc>
  <rcc rId="22745" sId="1">
    <oc r="D1114">
      <f>SUM(D1115:D1117)</f>
    </oc>
    <nc r="D1114">
      <f>SUM(D1115:D1117)</f>
    </nc>
  </rcc>
  <rcc rId="22746" sId="1">
    <oc r="E1114">
      <f>SUM(E1115:E1117)</f>
    </oc>
    <nc r="E1114">
      <f>SUM(E1115:E1117)</f>
    </nc>
  </rcc>
  <rcc rId="22747" sId="1">
    <oc r="F1114">
      <f>SUM(F1115:F1117)</f>
    </oc>
    <nc r="F1114">
      <f>SUM(F1115:F1117)</f>
    </nc>
  </rcc>
  <rcc rId="22748" sId="1">
    <oc r="G1114">
      <f>SUM(G1115:G1117)</f>
    </oc>
    <nc r="G1114">
      <f>SUM(G1115:G1117)</f>
    </nc>
  </rcc>
  <rcc rId="22749" sId="1">
    <oc r="H1114">
      <f>SUM(H1115:H1117)</f>
    </oc>
    <nc r="H1114">
      <f>SUM(H1115:H1117)</f>
    </nc>
  </rcc>
  <rcc rId="22750" sId="1">
    <oc r="I1114">
      <f>SUM(I1115:I1117)</f>
    </oc>
    <nc r="I1114">
      <f>SUM(I1115:I1117)</f>
    </nc>
  </rcc>
  <rcc rId="22751" sId="1">
    <oc r="J1114">
      <f>SUM(J1115:J1117)</f>
    </oc>
    <nc r="J1114">
      <f>SUM(J1115:J1117)</f>
    </nc>
  </rcc>
  <rcc rId="22752" sId="1">
    <oc r="K1114">
      <f>SUM(K1115:K1117)</f>
    </oc>
    <nc r="K1114">
      <f>SUM(K1115:K1117)</f>
    </nc>
  </rcc>
  <rcc rId="22753" sId="1">
    <oc r="L1114">
      <f>SUM(L1115:L1117)</f>
    </oc>
    <nc r="L1114">
      <f>SUM(L1115:L1117)</f>
    </nc>
  </rcc>
  <rcc rId="22754" sId="1">
    <oc r="M1114">
      <f>SUM(M1115:M1117)</f>
    </oc>
    <nc r="M1114">
      <f>SUM(M1115:M1117)</f>
    </nc>
  </rcc>
  <rcc rId="22755" sId="1">
    <oc r="N1114">
      <f>SUM(N1115:N1117)</f>
    </oc>
    <nc r="N1114">
      <f>SUM(N1115:N1117)</f>
    </nc>
  </rcc>
  <rcc rId="22756" sId="1">
    <oc r="O1114">
      <f>SUM(O1115:O1117)</f>
    </oc>
    <nc r="O1114">
      <f>SUM(O1115:O1117)</f>
    </nc>
  </rcc>
  <rcc rId="22757" sId="1">
    <oc r="P1114">
      <f>SUM(P1115:P1117)</f>
    </oc>
    <nc r="P1114">
      <f>SUM(P1115:P1117)</f>
    </nc>
  </rcc>
  <rcc rId="22758" sId="1">
    <oc r="Q1114">
      <f>SUM(Q1115:Q1117)</f>
    </oc>
    <nc r="Q1114">
      <f>SUM(Q1115:Q1117)</f>
    </nc>
  </rcc>
  <rcc rId="22759" sId="1">
    <oc r="D1118">
      <f>SUM(D1119:D1121)</f>
    </oc>
    <nc r="D1118">
      <f>SUM(D1119:D1121)</f>
    </nc>
  </rcc>
  <rcc rId="22760" sId="1">
    <oc r="E1118">
      <f>SUM(E1119:E1121)</f>
    </oc>
    <nc r="E1118">
      <f>SUM(E1119:E1121)</f>
    </nc>
  </rcc>
  <rcc rId="22761" sId="1">
    <oc r="F1118">
      <f>SUM(F1119:F1121)</f>
    </oc>
    <nc r="F1118">
      <f>SUM(F1119:F1121)</f>
    </nc>
  </rcc>
  <rcc rId="22762" sId="1">
    <oc r="G1118">
      <f>SUM(G1119:G1121)</f>
    </oc>
    <nc r="G1118">
      <f>SUM(G1119:G1121)</f>
    </nc>
  </rcc>
  <rcc rId="22763" sId="1">
    <oc r="H1118">
      <f>SUM(H1119:H1121)</f>
    </oc>
    <nc r="H1118">
      <f>SUM(H1119:H1121)</f>
    </nc>
  </rcc>
  <rcc rId="22764" sId="1">
    <oc r="I1118">
      <f>SUM(I1119:I1121)</f>
    </oc>
    <nc r="I1118">
      <f>SUM(I1119:I1121)</f>
    </nc>
  </rcc>
  <rcc rId="22765" sId="1">
    <oc r="J1118">
      <f>SUM(J1119:J1121)</f>
    </oc>
    <nc r="J1118">
      <f>SUM(J1119:J1121)</f>
    </nc>
  </rcc>
  <rcc rId="22766" sId="1">
    <oc r="K1118">
      <f>SUM(K1119:K1121)</f>
    </oc>
    <nc r="K1118">
      <f>SUM(K1119:K1121)</f>
    </nc>
  </rcc>
  <rcc rId="22767" sId="1">
    <oc r="L1118">
      <f>SUM(L1119:L1121)</f>
    </oc>
    <nc r="L1118">
      <f>SUM(L1119:L1121)</f>
    </nc>
  </rcc>
  <rcc rId="22768" sId="1">
    <oc r="M1118">
      <f>SUM(M1119:M1121)</f>
    </oc>
    <nc r="M1118">
      <f>SUM(M1119:M1121)</f>
    </nc>
  </rcc>
  <rcc rId="22769" sId="1">
    <oc r="N1118">
      <f>SUM(N1119:N1121)</f>
    </oc>
    <nc r="N1118">
      <f>SUM(N1119:N1121)</f>
    </nc>
  </rcc>
  <rcc rId="22770" sId="1">
    <oc r="O1118">
      <f>SUM(O1119:O1121)</f>
    </oc>
    <nc r="O1118">
      <f>SUM(O1119:O1121)</f>
    </nc>
  </rcc>
  <rcc rId="22771" sId="1">
    <oc r="P1118">
      <f>SUM(P1119:P1121)</f>
    </oc>
    <nc r="P1118">
      <f>SUM(P1119:P1121)</f>
    </nc>
  </rcc>
  <rcc rId="22772" sId="1">
    <oc r="Q1118">
      <f>SUM(Q1119:Q1121)</f>
    </oc>
    <nc r="Q1118">
      <f>SUM(Q1119:Q1121)</f>
    </nc>
  </rcc>
  <rcc rId="22773" sId="1">
    <oc r="D1122">
      <f>SUM(D1123:D1127)</f>
    </oc>
    <nc r="D1122">
      <f>SUM(D1123:D1127)</f>
    </nc>
  </rcc>
  <rcc rId="22774" sId="1">
    <oc r="E1122">
      <f>SUM(E1123:E1127)</f>
    </oc>
    <nc r="E1122">
      <f>SUM(E1123:E1127)</f>
    </nc>
  </rcc>
  <rcc rId="22775" sId="1">
    <oc r="F1122">
      <f>SUM(F1123:F1127)</f>
    </oc>
    <nc r="F1122">
      <f>SUM(F1123:F1127)</f>
    </nc>
  </rcc>
  <rcc rId="22776" sId="1">
    <oc r="G1122">
      <f>SUM(G1123:G1127)</f>
    </oc>
    <nc r="G1122">
      <f>SUM(G1123:G1127)</f>
    </nc>
  </rcc>
  <rcc rId="22777" sId="1">
    <oc r="H1122">
      <f>SUM(H1123:H1127)</f>
    </oc>
    <nc r="H1122">
      <f>SUM(H1123:H1127)</f>
    </nc>
  </rcc>
  <rcc rId="22778" sId="1">
    <oc r="I1122">
      <f>SUM(I1123:I1127)</f>
    </oc>
    <nc r="I1122">
      <f>SUM(I1123:I1127)</f>
    </nc>
  </rcc>
  <rcc rId="22779" sId="1">
    <oc r="J1122">
      <f>SUM(J1123:J1127)</f>
    </oc>
    <nc r="J1122">
      <f>SUM(J1123:J1127)</f>
    </nc>
  </rcc>
  <rcc rId="22780" sId="1">
    <oc r="K1122">
      <f>SUM(K1123:K1127)</f>
    </oc>
    <nc r="K1122">
      <f>SUM(K1123:K1127)</f>
    </nc>
  </rcc>
  <rcc rId="22781" sId="1">
    <oc r="L1122">
      <f>SUM(L1123:L1127)</f>
    </oc>
    <nc r="L1122">
      <f>SUM(L1123:L1127)</f>
    </nc>
  </rcc>
  <rcc rId="22782" sId="1">
    <oc r="M1122">
      <f>SUM(M1123:M1127)</f>
    </oc>
    <nc r="M1122">
      <f>SUM(M1123:M1127)</f>
    </nc>
  </rcc>
  <rcc rId="22783" sId="1">
    <oc r="N1122">
      <f>SUM(N1123:N1127)</f>
    </oc>
    <nc r="N1122">
      <f>SUM(N1123:N1127)</f>
    </nc>
  </rcc>
  <rcc rId="22784" sId="1">
    <oc r="O1122">
      <f>SUM(O1123:O1127)</f>
    </oc>
    <nc r="O1122">
      <f>SUM(O1123:O1127)</f>
    </nc>
  </rcc>
  <rcc rId="22785" sId="1">
    <oc r="P1122">
      <f>SUM(P1123:P1127)</f>
    </oc>
    <nc r="P1122">
      <f>SUM(P1123:P1127)</f>
    </nc>
  </rcc>
  <rcc rId="22786" sId="1">
    <oc r="Q1122">
      <f>SUM(Q1123:Q1127)</f>
    </oc>
    <nc r="Q1122">
      <f>SUM(Q1123:Q1127)</f>
    </nc>
  </rcc>
  <rcc rId="22787" sId="1">
    <oc r="D1113">
      <f>D1114+D1118+D1122</f>
    </oc>
    <nc r="D1113">
      <f>D1114+D1118+D1122</f>
    </nc>
  </rcc>
  <rcc rId="22788" sId="1">
    <oc r="E1113">
      <f>E1114+E1118+E1122</f>
    </oc>
    <nc r="E1113">
      <f>E1114+E1118+E1122</f>
    </nc>
  </rcc>
  <rcc rId="22789" sId="1">
    <oc r="F1113">
      <f>F1114+F1118+F1122</f>
    </oc>
    <nc r="F1113">
      <f>F1114+F1118+F1122</f>
    </nc>
  </rcc>
  <rcc rId="22790" sId="1">
    <oc r="G1113">
      <f>G1114+G1118+G1122</f>
    </oc>
    <nc r="G1113">
      <f>G1114+G1118+G1122</f>
    </nc>
  </rcc>
  <rcc rId="22791" sId="1">
    <oc r="H1113">
      <f>H1114+H1118+H1122</f>
    </oc>
    <nc r="H1113">
      <f>H1114+H1118+H1122</f>
    </nc>
  </rcc>
  <rcc rId="22792" sId="1">
    <oc r="I1113">
      <f>I1114+I1118+I1122</f>
    </oc>
    <nc r="I1113">
      <f>I1114+I1118+I1122</f>
    </nc>
  </rcc>
  <rcc rId="22793" sId="1">
    <oc r="J1113">
      <f>J1114+J1118+J1122</f>
    </oc>
    <nc r="J1113">
      <f>J1114+J1118+J1122</f>
    </nc>
  </rcc>
  <rcc rId="22794" sId="1">
    <oc r="K1113">
      <f>K1114+K1118+K1122</f>
    </oc>
    <nc r="K1113">
      <f>K1114+K1118+K1122</f>
    </nc>
  </rcc>
  <rcc rId="22795" sId="1">
    <oc r="L1113">
      <f>L1114+L1118+L1122</f>
    </oc>
    <nc r="L1113">
      <f>L1114+L1118+L1122</f>
    </nc>
  </rcc>
  <rcc rId="22796" sId="1">
    <oc r="M1113">
      <f>M1114+M1118+M1122</f>
    </oc>
    <nc r="M1113">
      <f>M1114+M1118+M1122</f>
    </nc>
  </rcc>
  <rcc rId="22797" sId="1">
    <oc r="N1113">
      <f>N1114+N1118+N1122</f>
    </oc>
    <nc r="N1113">
      <f>N1114+N1118+N1122</f>
    </nc>
  </rcc>
  <rcc rId="22798" sId="1">
    <oc r="O1113">
      <f>O1114+O1118+O1122</f>
    </oc>
    <nc r="O1113">
      <f>O1114+O1118+O1122</f>
    </nc>
  </rcc>
  <rcc rId="22799" sId="1">
    <oc r="P1113">
      <f>P1114+P1118+P1122</f>
    </oc>
    <nc r="P1113">
      <f>P1114+P1118+P1122</f>
    </nc>
  </rcc>
  <rcc rId="22800" sId="1">
    <oc r="Q1113">
      <f>Q1114+Q1118+Q1122</f>
    </oc>
    <nc r="Q1113">
      <f>Q1114+Q1118+Q1122</f>
    </nc>
  </rcc>
  <rcc rId="22801" sId="1">
    <oc r="D1129">
      <f>D1130</f>
    </oc>
    <nc r="D1129">
      <f>D1130</f>
    </nc>
  </rcc>
  <rcc rId="22802" sId="1" odxf="1" dxf="1">
    <nc r="E1129">
      <f>E1130</f>
    </nc>
    <odxf>
      <font>
        <b val="0"/>
        <sz val="14"/>
        <color rgb="FFFF0000"/>
        <name val="Times New Roman"/>
        <scheme val="none"/>
      </font>
    </odxf>
    <ndxf>
      <font>
        <b/>
        <sz val="14"/>
        <color theme="1"/>
        <name val="Times New Roman"/>
        <scheme val="none"/>
      </font>
    </ndxf>
  </rcc>
  <rcc rId="22803" sId="1" odxf="1" dxf="1">
    <nc r="F1129">
      <f>F1130</f>
    </nc>
    <odxf>
      <font>
        <b val="0"/>
        <sz val="14"/>
        <color rgb="FFFF0000"/>
        <name val="Times New Roman"/>
        <scheme val="none"/>
      </font>
    </odxf>
    <ndxf>
      <font>
        <b/>
        <sz val="14"/>
        <color theme="1"/>
        <name val="Times New Roman"/>
        <scheme val="none"/>
      </font>
    </ndxf>
  </rcc>
  <rcc rId="22804" sId="1" odxf="1" dxf="1">
    <nc r="G1129">
      <f>G1130</f>
    </nc>
    <odxf>
      <font>
        <b val="0"/>
        <sz val="14"/>
        <color rgb="FFFF0000"/>
        <name val="Times New Roman"/>
        <scheme val="none"/>
      </font>
    </odxf>
    <ndxf>
      <font>
        <b/>
        <sz val="14"/>
        <color theme="1"/>
        <name val="Times New Roman"/>
        <scheme val="none"/>
      </font>
    </ndxf>
  </rcc>
  <rcc rId="22805" sId="1" odxf="1" dxf="1">
    <nc r="H1129">
      <f>H1130</f>
    </nc>
    <odxf>
      <font>
        <b val="0"/>
        <sz val="14"/>
        <color rgb="FFFF0000"/>
        <name val="Times New Roman"/>
        <scheme val="none"/>
      </font>
    </odxf>
    <ndxf>
      <font>
        <b/>
        <sz val="14"/>
        <color theme="1"/>
        <name val="Times New Roman"/>
        <scheme val="none"/>
      </font>
    </ndxf>
  </rcc>
  <rcc rId="22806" sId="1" odxf="1" dxf="1">
    <nc r="I1129">
      <f>I1130</f>
    </nc>
    <odxf>
      <font>
        <b val="0"/>
        <sz val="14"/>
        <color rgb="FFFF0000"/>
        <name val="Times New Roman"/>
        <scheme val="none"/>
      </font>
    </odxf>
    <ndxf>
      <font>
        <b/>
        <sz val="14"/>
        <color theme="1"/>
        <name val="Times New Roman"/>
        <scheme val="none"/>
      </font>
    </ndxf>
  </rcc>
  <rcc rId="22807" sId="1" odxf="1" dxf="1">
    <nc r="J1129">
      <f>J1130</f>
    </nc>
    <odxf>
      <font>
        <b val="0"/>
        <sz val="14"/>
        <color rgb="FFFF0000"/>
        <name val="Times New Roman"/>
        <scheme val="none"/>
      </font>
    </odxf>
    <ndxf>
      <font>
        <b/>
        <sz val="14"/>
        <color theme="1"/>
        <name val="Times New Roman"/>
        <scheme val="none"/>
      </font>
    </ndxf>
  </rcc>
  <rcc rId="22808" sId="1" odxf="1" dxf="1">
    <nc r="K1129">
      <f>K1130</f>
    </nc>
    <odxf>
      <font>
        <b val="0"/>
        <sz val="14"/>
        <color rgb="FFFF0000"/>
        <name val="Times New Roman"/>
        <scheme val="none"/>
      </font>
    </odxf>
    <ndxf>
      <font>
        <b/>
        <sz val="14"/>
        <color theme="1"/>
        <name val="Times New Roman"/>
        <scheme val="none"/>
      </font>
    </ndxf>
  </rcc>
  <rcc rId="22809" sId="1" odxf="1" dxf="1">
    <nc r="L1129">
      <f>L1130</f>
    </nc>
    <odxf>
      <font>
        <b val="0"/>
        <sz val="14"/>
        <color rgb="FFFF0000"/>
        <name val="Times New Roman"/>
        <scheme val="none"/>
      </font>
      <border outline="0">
        <right/>
      </border>
    </odxf>
    <ndxf>
      <font>
        <b/>
        <sz val="14"/>
        <color theme="1"/>
        <name val="Times New Roman"/>
        <scheme val="none"/>
      </font>
      <border outline="0">
        <right style="thin">
          <color indexed="64"/>
        </right>
      </border>
    </ndxf>
  </rcc>
  <rcc rId="22810" sId="1" odxf="1" dxf="1">
    <nc r="M1129">
      <f>M1130</f>
    </nc>
    <odxf>
      <font>
        <b val="0"/>
        <sz val="14"/>
        <color rgb="FFFF0000"/>
        <name val="Times New Roman"/>
        <scheme val="none"/>
      </font>
    </odxf>
    <ndxf>
      <font>
        <b/>
        <sz val="14"/>
        <color theme="1"/>
        <name val="Times New Roman"/>
        <scheme val="none"/>
      </font>
    </ndxf>
  </rcc>
  <rcc rId="22811" sId="1" odxf="1" dxf="1">
    <nc r="N1129">
      <f>N1130</f>
    </nc>
    <odxf>
      <font>
        <b val="0"/>
        <sz val="14"/>
        <color rgb="FFFF0000"/>
        <name val="Times New Roman"/>
        <scheme val="none"/>
      </font>
    </odxf>
    <ndxf>
      <font>
        <b/>
        <sz val="14"/>
        <color theme="1"/>
        <name val="Times New Roman"/>
        <scheme val="none"/>
      </font>
    </ndxf>
  </rcc>
  <rcc rId="22812" sId="1" odxf="1" dxf="1">
    <nc r="O1129">
      <f>O1130</f>
    </nc>
    <odxf>
      <font>
        <b val="0"/>
        <sz val="14"/>
        <color rgb="FFFF0000"/>
        <name val="Times New Roman"/>
        <scheme val="none"/>
      </font>
    </odxf>
    <ndxf>
      <font>
        <b/>
        <sz val="14"/>
        <color theme="1"/>
        <name val="Times New Roman"/>
        <scheme val="none"/>
      </font>
    </ndxf>
  </rcc>
  <rcc rId="22813" sId="1" odxf="1" dxf="1">
    <nc r="P1129">
      <f>P1130</f>
    </nc>
    <odxf>
      <font>
        <b val="0"/>
        <sz val="14"/>
        <color rgb="FFFF0000"/>
        <name val="Times New Roman"/>
        <scheme val="none"/>
      </font>
      <border outline="0">
        <right/>
      </border>
    </odxf>
    <ndxf>
      <font>
        <b/>
        <sz val="14"/>
        <color theme="1"/>
        <name val="Times New Roman"/>
        <scheme val="none"/>
      </font>
      <border outline="0">
        <right style="thin">
          <color indexed="64"/>
        </right>
      </border>
    </ndxf>
  </rcc>
  <rcc rId="22814" sId="1" odxf="1" dxf="1">
    <nc r="Q1129">
      <f>Q1130</f>
    </nc>
    <odxf>
      <font>
        <b val="0"/>
        <sz val="14"/>
        <color rgb="FFFF0000"/>
        <name val="Times New Roman"/>
        <scheme val="none"/>
      </font>
    </odxf>
    <ndxf>
      <font>
        <b/>
        <sz val="14"/>
        <color theme="1"/>
        <name val="Times New Roman"/>
        <scheme val="none"/>
      </font>
    </ndxf>
  </rcc>
  <rcc rId="22815" sId="1">
    <oc r="D1131">
      <f>SUM(D1132:D1135)</f>
    </oc>
    <nc r="D1131">
      <f>SUM(D1132:D1135)</f>
    </nc>
  </rcc>
  <rcc rId="22816" sId="1" odxf="1" dxf="1">
    <nc r="E1131">
      <f>SUM(E1132:E1135)</f>
    </nc>
    <odxf>
      <font>
        <b val="0"/>
        <sz val="14"/>
        <color rgb="FFFF0000"/>
        <name val="Times New Roman"/>
        <scheme val="none"/>
      </font>
    </odxf>
    <ndxf>
      <font>
        <b/>
        <sz val="14"/>
        <color theme="1"/>
        <name val="Times New Roman"/>
        <scheme val="none"/>
      </font>
    </ndxf>
  </rcc>
  <rcc rId="22817" sId="1" odxf="1" dxf="1">
    <nc r="F1131">
      <f>SUM(F1132:F1135)</f>
    </nc>
    <odxf>
      <font>
        <b val="0"/>
        <sz val="14"/>
        <color rgb="FFFF0000"/>
        <name val="Times New Roman"/>
        <scheme val="none"/>
      </font>
    </odxf>
    <ndxf>
      <font>
        <b/>
        <sz val="14"/>
        <color theme="1"/>
        <name val="Times New Roman"/>
        <scheme val="none"/>
      </font>
    </ndxf>
  </rcc>
  <rcc rId="22818" sId="1" odxf="1" dxf="1">
    <nc r="G1131">
      <f>SUM(G1132:G1135)</f>
    </nc>
    <odxf>
      <font>
        <b val="0"/>
        <sz val="14"/>
        <color rgb="FFFF0000"/>
        <name val="Times New Roman"/>
        <scheme val="none"/>
      </font>
    </odxf>
    <ndxf>
      <font>
        <b/>
        <sz val="14"/>
        <color theme="1"/>
        <name val="Times New Roman"/>
        <scheme val="none"/>
      </font>
    </ndxf>
  </rcc>
  <rcc rId="22819" sId="1" odxf="1" dxf="1">
    <nc r="H1131">
      <f>SUM(H1132:H1135)</f>
    </nc>
    <odxf>
      <font>
        <b val="0"/>
        <sz val="14"/>
        <color rgb="FFFF0000"/>
        <name val="Times New Roman"/>
        <scheme val="none"/>
      </font>
    </odxf>
    <ndxf>
      <font>
        <b/>
        <sz val="14"/>
        <color theme="1"/>
        <name val="Times New Roman"/>
        <scheme val="none"/>
      </font>
    </ndxf>
  </rcc>
  <rcc rId="22820" sId="1" odxf="1" dxf="1">
    <nc r="I1131">
      <f>SUM(I1132:I1135)</f>
    </nc>
    <odxf>
      <font>
        <b val="0"/>
        <sz val="14"/>
        <color rgb="FFFF0000"/>
        <name val="Times New Roman"/>
        <scheme val="none"/>
      </font>
    </odxf>
    <ndxf>
      <font>
        <b/>
        <sz val="14"/>
        <color theme="1"/>
        <name val="Times New Roman"/>
        <scheme val="none"/>
      </font>
    </ndxf>
  </rcc>
  <rcc rId="22821" sId="1" odxf="1" dxf="1">
    <nc r="J1131">
      <f>SUM(J1132:J1135)</f>
    </nc>
    <odxf>
      <font>
        <b val="0"/>
        <sz val="14"/>
        <color rgb="FFFF0000"/>
        <name val="Times New Roman"/>
        <scheme val="none"/>
      </font>
    </odxf>
    <ndxf>
      <font>
        <b/>
        <sz val="14"/>
        <color theme="1"/>
        <name val="Times New Roman"/>
        <scheme val="none"/>
      </font>
    </ndxf>
  </rcc>
  <rcc rId="22822" sId="1" odxf="1" dxf="1">
    <nc r="K1131">
      <f>SUM(K1132:K1135)</f>
    </nc>
    <odxf>
      <font>
        <b val="0"/>
        <sz val="14"/>
        <color rgb="FFFF0000"/>
        <name val="Times New Roman"/>
        <scheme val="none"/>
      </font>
    </odxf>
    <ndxf>
      <font>
        <b/>
        <sz val="14"/>
        <color theme="1"/>
        <name val="Times New Roman"/>
        <scheme val="none"/>
      </font>
    </ndxf>
  </rcc>
  <rcc rId="22823" sId="1" odxf="1" dxf="1">
    <nc r="L1131">
      <f>SUM(L1132:L1135)</f>
    </nc>
    <odxf>
      <font>
        <b val="0"/>
        <sz val="14"/>
        <color rgb="FFFF0000"/>
        <name val="Times New Roman"/>
        <scheme val="none"/>
      </font>
      <border outline="0">
        <right/>
      </border>
    </odxf>
    <ndxf>
      <font>
        <b/>
        <sz val="14"/>
        <color theme="1"/>
        <name val="Times New Roman"/>
        <scheme val="none"/>
      </font>
      <border outline="0">
        <right style="thin">
          <color indexed="64"/>
        </right>
      </border>
    </ndxf>
  </rcc>
  <rcc rId="22824" sId="1" odxf="1" dxf="1">
    <nc r="M1131">
      <f>SUM(M1132:M1135)</f>
    </nc>
    <odxf>
      <font>
        <b val="0"/>
        <sz val="14"/>
        <color rgb="FFFF0000"/>
        <name val="Times New Roman"/>
        <scheme val="none"/>
      </font>
    </odxf>
    <ndxf>
      <font>
        <b/>
        <sz val="14"/>
        <color theme="1"/>
        <name val="Times New Roman"/>
        <scheme val="none"/>
      </font>
    </ndxf>
  </rcc>
  <rcc rId="22825" sId="1" odxf="1" dxf="1">
    <nc r="N1131">
      <f>SUM(N1132:N1135)</f>
    </nc>
    <odxf>
      <font>
        <b val="0"/>
        <sz val="14"/>
        <color rgb="FFFF0000"/>
        <name val="Times New Roman"/>
        <scheme val="none"/>
      </font>
    </odxf>
    <ndxf>
      <font>
        <b/>
        <sz val="14"/>
        <color theme="1"/>
        <name val="Times New Roman"/>
        <scheme val="none"/>
      </font>
    </ndxf>
  </rcc>
  <rcc rId="22826" sId="1" odxf="1" dxf="1">
    <nc r="O1131">
      <f>SUM(O1132:O1135)</f>
    </nc>
    <odxf>
      <font>
        <b val="0"/>
        <sz val="14"/>
        <color rgb="FFFF0000"/>
        <name val="Times New Roman"/>
        <scheme val="none"/>
      </font>
    </odxf>
    <ndxf>
      <font>
        <b/>
        <sz val="14"/>
        <color theme="1"/>
        <name val="Times New Roman"/>
        <scheme val="none"/>
      </font>
    </ndxf>
  </rcc>
  <rcc rId="22827" sId="1" odxf="1" dxf="1">
    <nc r="P1131">
      <f>SUM(P1132:P1135)</f>
    </nc>
    <odxf>
      <font>
        <b val="0"/>
        <sz val="14"/>
        <color rgb="FFFF0000"/>
        <name val="Times New Roman"/>
        <scheme val="none"/>
      </font>
      <border outline="0">
        <right/>
      </border>
    </odxf>
    <ndxf>
      <font>
        <b/>
        <sz val="14"/>
        <color theme="1"/>
        <name val="Times New Roman"/>
        <scheme val="none"/>
      </font>
      <border outline="0">
        <right style="thin">
          <color indexed="64"/>
        </right>
      </border>
    </ndxf>
  </rcc>
  <rcc rId="22828" sId="1" odxf="1" dxf="1">
    <nc r="Q1131">
      <f>SUM(Q1132:Q1135)</f>
    </nc>
    <odxf>
      <font>
        <b val="0"/>
        <sz val="14"/>
        <color rgb="FFFF0000"/>
        <name val="Times New Roman"/>
        <scheme val="none"/>
      </font>
    </odxf>
    <ndxf>
      <font>
        <b/>
        <sz val="14"/>
        <color theme="1"/>
        <name val="Times New Roman"/>
        <scheme val="none"/>
      </font>
    </ndxf>
  </rcc>
  <rcc rId="22829" sId="1">
    <oc r="D1136">
      <f>SUM(D1137:D1140)</f>
    </oc>
    <nc r="D1136">
      <f>SUM(D1137:D1140)</f>
    </nc>
  </rcc>
  <rcc rId="22830" sId="1" odxf="1" dxf="1">
    <nc r="E1136">
      <f>SUM(E1137:E1140)</f>
    </nc>
    <odxf>
      <font>
        <b val="0"/>
        <sz val="10"/>
        <color auto="1"/>
        <name val="Arial"/>
        <scheme val="none"/>
      </font>
    </odxf>
    <ndxf>
      <font>
        <b/>
        <sz val="14"/>
        <color theme="1"/>
        <name val="Times New Roman"/>
        <scheme val="none"/>
      </font>
    </ndxf>
  </rcc>
  <rcc rId="22831" sId="1" odxf="1" dxf="1">
    <nc r="F1136">
      <f>SUM(F1137:F1140)</f>
    </nc>
    <odxf>
      <font>
        <b val="0"/>
        <sz val="10"/>
        <color auto="1"/>
        <name val="Arial"/>
        <scheme val="none"/>
      </font>
    </odxf>
    <ndxf>
      <font>
        <b/>
        <sz val="14"/>
        <color theme="1"/>
        <name val="Times New Roman"/>
        <scheme val="none"/>
      </font>
    </ndxf>
  </rcc>
  <rcc rId="22832" sId="1" odxf="1" dxf="1">
    <nc r="G1136">
      <f>SUM(G1137:G1140)</f>
    </nc>
    <odxf>
      <font>
        <b val="0"/>
        <sz val="10"/>
        <color auto="1"/>
        <name val="Arial"/>
        <scheme val="none"/>
      </font>
    </odxf>
    <ndxf>
      <font>
        <b/>
        <sz val="14"/>
        <color theme="1"/>
        <name val="Times New Roman"/>
        <scheme val="none"/>
      </font>
    </ndxf>
  </rcc>
  <rcc rId="22833" sId="1" odxf="1" dxf="1">
    <nc r="H1136">
      <f>SUM(H1137:H1140)</f>
    </nc>
    <odxf>
      <font>
        <b val="0"/>
        <sz val="10"/>
        <color auto="1"/>
        <name val="Arial"/>
        <scheme val="none"/>
      </font>
    </odxf>
    <ndxf>
      <font>
        <b/>
        <sz val="14"/>
        <color theme="1"/>
        <name val="Times New Roman"/>
        <scheme val="none"/>
      </font>
    </ndxf>
  </rcc>
  <rcc rId="22834" sId="1" odxf="1" dxf="1">
    <nc r="I1136">
      <f>SUM(I1137:I1140)</f>
    </nc>
    <odxf>
      <font>
        <b val="0"/>
        <sz val="10"/>
        <color auto="1"/>
        <name val="Arial"/>
        <scheme val="none"/>
      </font>
    </odxf>
    <ndxf>
      <font>
        <b/>
        <sz val="14"/>
        <color theme="1"/>
        <name val="Times New Roman"/>
        <scheme val="none"/>
      </font>
    </ndxf>
  </rcc>
  <rcc rId="22835" sId="1" odxf="1" dxf="1">
    <nc r="J1136">
      <f>SUM(J1137:J1140)</f>
    </nc>
    <odxf>
      <font>
        <b val="0"/>
        <sz val="10"/>
        <color auto="1"/>
        <name val="Arial"/>
        <scheme val="none"/>
      </font>
    </odxf>
    <ndxf>
      <font>
        <b/>
        <sz val="14"/>
        <color theme="1"/>
        <name val="Times New Roman"/>
        <scheme val="none"/>
      </font>
    </ndxf>
  </rcc>
  <rcc rId="22836" sId="1" odxf="1" dxf="1">
    <nc r="K1136">
      <f>SUM(K1137:K1140)</f>
    </nc>
    <odxf>
      <font>
        <b val="0"/>
        <sz val="10"/>
        <color auto="1"/>
        <name val="Arial"/>
        <scheme val="none"/>
      </font>
    </odxf>
    <ndxf>
      <font>
        <b/>
        <sz val="14"/>
        <color theme="1"/>
        <name val="Times New Roman"/>
        <scheme val="none"/>
      </font>
    </ndxf>
  </rcc>
  <rcc rId="22837" sId="1" odxf="1" dxf="1">
    <nc r="L1136">
      <f>SUM(L1137:L1140)</f>
    </nc>
    <odxf>
      <font>
        <b val="0"/>
        <sz val="10"/>
        <color auto="1"/>
        <name val="Arial"/>
        <scheme val="none"/>
      </font>
    </odxf>
    <ndxf>
      <font>
        <b/>
        <sz val="14"/>
        <color theme="1"/>
        <name val="Times New Roman"/>
        <scheme val="none"/>
      </font>
    </ndxf>
  </rcc>
  <rcc rId="22838" sId="1" odxf="1" dxf="1">
    <nc r="M1136">
      <f>SUM(M1137:M1140)</f>
    </nc>
    <odxf>
      <font>
        <b val="0"/>
        <sz val="10"/>
        <color auto="1"/>
        <name val="Arial"/>
        <scheme val="none"/>
      </font>
    </odxf>
    <ndxf>
      <font>
        <b/>
        <sz val="14"/>
        <color theme="1"/>
        <name val="Times New Roman"/>
        <scheme val="none"/>
      </font>
    </ndxf>
  </rcc>
  <rcc rId="22839" sId="1" odxf="1" dxf="1">
    <nc r="N1136">
      <f>SUM(N1137:N1140)</f>
    </nc>
    <odxf>
      <font>
        <b val="0"/>
        <sz val="10"/>
        <color auto="1"/>
        <name val="Arial"/>
        <scheme val="none"/>
      </font>
    </odxf>
    <ndxf>
      <font>
        <b/>
        <sz val="14"/>
        <color theme="1"/>
        <name val="Times New Roman"/>
        <scheme val="none"/>
      </font>
    </ndxf>
  </rcc>
  <rcc rId="22840" sId="1" odxf="1" dxf="1">
    <nc r="O1136">
      <f>SUM(O1137:O1140)</f>
    </nc>
    <odxf>
      <font>
        <b val="0"/>
        <sz val="10"/>
        <color auto="1"/>
        <name val="Arial"/>
        <scheme val="none"/>
      </font>
    </odxf>
    <ndxf>
      <font>
        <b/>
        <sz val="14"/>
        <color theme="1"/>
        <name val="Times New Roman"/>
        <scheme val="none"/>
      </font>
    </ndxf>
  </rcc>
  <rcc rId="22841" sId="1" odxf="1" dxf="1">
    <nc r="P1136">
      <f>SUM(P1137:P1140)</f>
    </nc>
    <odxf>
      <font>
        <b val="0"/>
        <sz val="10"/>
        <color auto="1"/>
        <name val="Arial"/>
        <scheme val="none"/>
      </font>
      <border outline="0">
        <right/>
      </border>
    </odxf>
    <ndxf>
      <font>
        <b/>
        <sz val="14"/>
        <color theme="1"/>
        <name val="Times New Roman"/>
        <scheme val="none"/>
      </font>
      <border outline="0">
        <right style="thin">
          <color indexed="64"/>
        </right>
      </border>
    </ndxf>
  </rcc>
  <rcc rId="22842" sId="1" odxf="1" dxf="1">
    <nc r="Q1136">
      <f>SUM(Q1137:Q1140)</f>
    </nc>
    <odxf>
      <font>
        <b val="0"/>
        <sz val="10"/>
        <color auto="1"/>
        <name val="Arial"/>
        <scheme val="none"/>
      </font>
    </odxf>
    <ndxf>
      <font>
        <b/>
        <sz val="14"/>
        <color theme="1"/>
        <name val="Times New Roman"/>
        <scheme val="none"/>
      </font>
    </ndxf>
  </rcc>
  <rcc rId="22843" sId="1">
    <oc r="D1128">
      <f>D1129+D1131+D1136</f>
    </oc>
    <nc r="D1128">
      <f>D1129+D1131+D1136</f>
    </nc>
  </rcc>
  <rcc rId="22844" sId="1" odxf="1" dxf="1">
    <nc r="E1128">
      <f>E1129+E1131+E1136</f>
    </nc>
    <odxf>
      <font>
        <b val="0"/>
        <sz val="14"/>
        <name val="Times New Roman"/>
        <scheme val="none"/>
      </font>
    </odxf>
    <ndxf>
      <font>
        <b/>
        <sz val="14"/>
        <name val="Times New Roman"/>
        <scheme val="none"/>
      </font>
    </ndxf>
  </rcc>
  <rcc rId="22845" sId="1" odxf="1" dxf="1">
    <nc r="F1128">
      <f>F1129+F1131+F1136</f>
    </nc>
    <odxf>
      <font>
        <b val="0"/>
        <sz val="14"/>
        <name val="Times New Roman"/>
        <scheme val="none"/>
      </font>
    </odxf>
    <ndxf>
      <font>
        <b/>
        <sz val="14"/>
        <name val="Times New Roman"/>
        <scheme val="none"/>
      </font>
    </ndxf>
  </rcc>
  <rcc rId="22846" sId="1" odxf="1" dxf="1">
    <nc r="G1128">
      <f>G1129+G1131+G1136</f>
    </nc>
    <odxf>
      <font>
        <b val="0"/>
        <sz val="14"/>
        <name val="Times New Roman"/>
        <scheme val="none"/>
      </font>
    </odxf>
    <ndxf>
      <font>
        <b/>
        <sz val="14"/>
        <name val="Times New Roman"/>
        <scheme val="none"/>
      </font>
    </ndxf>
  </rcc>
  <rcc rId="22847" sId="1" odxf="1" dxf="1">
    <nc r="H1128">
      <f>H1129+H1131+H1136</f>
    </nc>
    <odxf>
      <font>
        <b val="0"/>
        <sz val="14"/>
        <name val="Times New Roman"/>
        <scheme val="none"/>
      </font>
    </odxf>
    <ndxf>
      <font>
        <b/>
        <sz val="14"/>
        <name val="Times New Roman"/>
        <scheme val="none"/>
      </font>
    </ndxf>
  </rcc>
  <rcc rId="22848" sId="1" odxf="1" dxf="1">
    <nc r="I1128">
      <f>I1129+I1131+I1136</f>
    </nc>
    <odxf>
      <font>
        <b val="0"/>
        <sz val="14"/>
        <name val="Times New Roman"/>
        <scheme val="none"/>
      </font>
    </odxf>
    <ndxf>
      <font>
        <b/>
        <sz val="14"/>
        <name val="Times New Roman"/>
        <scheme val="none"/>
      </font>
    </ndxf>
  </rcc>
  <rcc rId="22849" sId="1" odxf="1" dxf="1">
    <nc r="J1128">
      <f>J1129+J1131+J1136</f>
    </nc>
    <odxf>
      <font>
        <b val="0"/>
        <sz val="14"/>
        <name val="Times New Roman"/>
        <scheme val="none"/>
      </font>
    </odxf>
    <ndxf>
      <font>
        <b/>
        <sz val="14"/>
        <name val="Times New Roman"/>
        <scheme val="none"/>
      </font>
    </ndxf>
  </rcc>
  <rcc rId="22850" sId="1" odxf="1" dxf="1">
    <nc r="K1128">
      <f>K1129+K1131+K1136</f>
    </nc>
    <odxf>
      <font>
        <b val="0"/>
        <sz val="14"/>
        <name val="Times New Roman"/>
        <scheme val="none"/>
      </font>
    </odxf>
    <ndxf>
      <font>
        <b/>
        <sz val="14"/>
        <name val="Times New Roman"/>
        <scheme val="none"/>
      </font>
    </ndxf>
  </rcc>
  <rcc rId="22851" sId="1" odxf="1" dxf="1">
    <nc r="L1128">
      <f>L1129+L1131+L1136</f>
    </nc>
    <odxf>
      <font>
        <b val="0"/>
        <sz val="14"/>
        <name val="Times New Roman"/>
        <scheme val="none"/>
      </font>
      <border outline="0">
        <right/>
      </border>
    </odxf>
    <ndxf>
      <font>
        <b/>
        <sz val="14"/>
        <name val="Times New Roman"/>
        <scheme val="none"/>
      </font>
      <border outline="0">
        <right style="thin">
          <color indexed="64"/>
        </right>
      </border>
    </ndxf>
  </rcc>
  <rcc rId="22852" sId="1" odxf="1" dxf="1">
    <nc r="M1128">
      <f>M1129+M1131+M1136</f>
    </nc>
    <odxf>
      <font>
        <b val="0"/>
        <sz val="14"/>
        <name val="Times New Roman"/>
        <scheme val="none"/>
      </font>
    </odxf>
    <ndxf>
      <font>
        <b/>
        <sz val="14"/>
        <name val="Times New Roman"/>
        <scheme val="none"/>
      </font>
    </ndxf>
  </rcc>
  <rcc rId="22853" sId="1" odxf="1" dxf="1">
    <nc r="N1128">
      <f>N1129+N1131+N1136</f>
    </nc>
    <odxf>
      <font>
        <b val="0"/>
        <sz val="14"/>
        <name val="Times New Roman"/>
        <scheme val="none"/>
      </font>
    </odxf>
    <ndxf>
      <font>
        <b/>
        <sz val="14"/>
        <name val="Times New Roman"/>
        <scheme val="none"/>
      </font>
    </ndxf>
  </rcc>
  <rcc rId="22854" sId="1" odxf="1" dxf="1">
    <nc r="O1128">
      <f>O1129+O1131+O1136</f>
    </nc>
    <odxf>
      <font>
        <b val="0"/>
        <sz val="14"/>
        <name val="Times New Roman"/>
        <scheme val="none"/>
      </font>
    </odxf>
    <ndxf>
      <font>
        <b/>
        <sz val="14"/>
        <name val="Times New Roman"/>
        <scheme val="none"/>
      </font>
    </ndxf>
  </rcc>
  <rcc rId="22855" sId="1" odxf="1" dxf="1">
    <nc r="P1128">
      <f>P1129+P1131+P1136</f>
    </nc>
    <odxf>
      <font>
        <b val="0"/>
        <sz val="14"/>
        <name val="Times New Roman"/>
        <scheme val="none"/>
      </font>
      <border outline="0">
        <right/>
      </border>
    </odxf>
    <ndxf>
      <font>
        <b/>
        <sz val="14"/>
        <name val="Times New Roman"/>
        <scheme val="none"/>
      </font>
      <border outline="0">
        <right style="thin">
          <color indexed="64"/>
        </right>
      </border>
    </ndxf>
  </rcc>
  <rcc rId="22856" sId="1" odxf="1" dxf="1">
    <nc r="Q1128">
      <f>Q1129+Q1131+Q1136</f>
    </nc>
    <odxf>
      <font>
        <b val="0"/>
        <sz val="14"/>
        <name val="Times New Roman"/>
        <scheme val="none"/>
      </font>
    </odxf>
    <ndxf>
      <font>
        <b/>
        <sz val="14"/>
        <name val="Times New Roman"/>
        <scheme val="none"/>
      </font>
    </ndxf>
  </rcc>
  <rcc rId="22857" sId="1">
    <oc r="D1147">
      <f>SUM(D1148:D1175)</f>
    </oc>
    <nc r="D1147">
      <f>SUM(D1148:D1175)</f>
    </nc>
  </rcc>
  <rcc rId="22858" sId="1">
    <oc r="E1147">
      <f>SUM(E1148:E1175)</f>
    </oc>
    <nc r="E1147">
      <f>SUM(E1148:E1175)</f>
    </nc>
  </rcc>
  <rcc rId="22859" sId="1">
    <oc r="F1147">
      <f>SUM(F1148:F1175)</f>
    </oc>
    <nc r="F1147">
      <f>SUM(F1148:F1175)</f>
    </nc>
  </rcc>
  <rcc rId="22860" sId="1">
    <oc r="G1147">
      <f>SUM(G1148:G1175)</f>
    </oc>
    <nc r="G1147">
      <f>SUM(G1148:G1175)</f>
    </nc>
  </rcc>
  <rcc rId="22861" sId="1">
    <oc r="H1147">
      <f>SUM(H1148:H1175)</f>
    </oc>
    <nc r="H1147">
      <f>SUM(H1148:H1175)</f>
    </nc>
  </rcc>
  <rcc rId="22862" sId="1">
    <oc r="I1147">
      <f>SUM(I1148:I1175)</f>
    </oc>
    <nc r="I1147">
      <f>SUM(I1148:I1175)</f>
    </nc>
  </rcc>
  <rcc rId="22863" sId="1">
    <oc r="J1147">
      <f>SUM(J1148:J1175)</f>
    </oc>
    <nc r="J1147">
      <f>SUM(J1148:J1175)</f>
    </nc>
  </rcc>
  <rcc rId="22864" sId="1" odxf="1" dxf="1">
    <nc r="K1147">
      <f>SUM(K1148:K1175)</f>
    </nc>
    <odxf>
      <alignment vertical="center" readingOrder="0"/>
    </odxf>
    <ndxf>
      <alignment vertical="top" readingOrder="0"/>
    </ndxf>
  </rcc>
  <rcc rId="22865" sId="1" odxf="1" dxf="1">
    <nc r="L1147">
      <f>SUM(L1148:L1175)</f>
    </nc>
    <odxf>
      <alignment vertical="center" readingOrder="0"/>
    </odxf>
    <ndxf>
      <alignment vertical="top" readingOrder="0"/>
    </ndxf>
  </rcc>
  <rcc rId="22866" sId="1" odxf="1" dxf="1">
    <nc r="M1147">
      <f>SUM(M1148:M1175)</f>
    </nc>
    <odxf>
      <alignment vertical="center" readingOrder="0"/>
    </odxf>
    <ndxf>
      <alignment vertical="top" readingOrder="0"/>
    </ndxf>
  </rcc>
  <rcc rId="22867" sId="1" odxf="1" dxf="1">
    <nc r="N1147">
      <f>SUM(N1148:N1175)</f>
    </nc>
    <odxf>
      <alignment vertical="center" readingOrder="0"/>
    </odxf>
    <ndxf>
      <alignment vertical="top" readingOrder="0"/>
    </ndxf>
  </rcc>
  <rcc rId="22868" sId="1" odxf="1" dxf="1">
    <nc r="O1147">
      <f>SUM(O1148:O1175)</f>
    </nc>
    <odxf>
      <alignment vertical="center" readingOrder="0"/>
    </odxf>
    <ndxf>
      <alignment vertical="top" readingOrder="0"/>
    </ndxf>
  </rcc>
  <rcc rId="22869" sId="1" odxf="1" dxf="1">
    <nc r="P1147">
      <f>SUM(P1148:P1175)</f>
    </nc>
    <odxf>
      <alignment vertical="center" readingOrder="0"/>
      <border outline="0">
        <right/>
      </border>
    </odxf>
    <ndxf>
      <alignment vertical="top" readingOrder="0"/>
      <border outline="0">
        <right style="thin">
          <color indexed="8"/>
        </right>
      </border>
    </ndxf>
  </rcc>
  <rcc rId="22870" sId="1" odxf="1" dxf="1">
    <nc r="Q1147">
      <f>SUM(Q1148:Q1175)</f>
    </nc>
    <odxf>
      <alignment vertical="center" readingOrder="0"/>
      <border outline="0">
        <left style="thin">
          <color indexed="64"/>
        </left>
        <right style="thin">
          <color indexed="64"/>
        </right>
        <top style="thin">
          <color indexed="64"/>
        </top>
        <bottom style="thin">
          <color indexed="64"/>
        </bottom>
      </border>
    </odxf>
    <ndxf>
      <alignment vertical="top" readingOrder="0"/>
      <border outline="0">
        <left style="thin">
          <color indexed="8"/>
        </left>
        <right style="thin">
          <color indexed="8"/>
        </right>
        <top style="thin">
          <color indexed="8"/>
        </top>
        <bottom style="thin">
          <color indexed="8"/>
        </bottom>
      </border>
    </ndxf>
  </rcc>
  <rcc rId="22871" sId="1" numFmtId="4">
    <oc r="C1145">
      <v>881452</v>
    </oc>
    <nc r="C1145">
      <f>C1146</f>
    </nc>
  </rcc>
  <rcc rId="22872" sId="1" numFmtId="4">
    <oc r="D1145">
      <v>881452</v>
    </oc>
    <nc r="D1145">
      <f>D1146</f>
    </nc>
  </rcc>
  <rcc rId="22873" sId="1">
    <nc r="E1145">
      <f>E1146</f>
    </nc>
  </rcc>
  <rcc rId="22874" sId="1">
    <nc r="F1145">
      <f>F1146</f>
    </nc>
  </rcc>
  <rcc rId="22875" sId="1">
    <nc r="G1145">
      <f>G1146</f>
    </nc>
  </rcc>
  <rcc rId="22876" sId="1">
    <nc r="H1145">
      <f>H1146</f>
    </nc>
  </rcc>
  <rcc rId="22877" sId="1">
    <nc r="I1145">
      <f>I1146</f>
    </nc>
  </rcc>
  <rcc rId="22878" sId="1">
    <nc r="J1145">
      <f>J1146</f>
    </nc>
  </rcc>
  <rcc rId="22879" sId="1" odxf="1" dxf="1">
    <nc r="K1145">
      <f>K1146</f>
    </nc>
    <odxf>
      <alignment vertical="center" readingOrder="0"/>
    </odxf>
    <ndxf>
      <alignment vertical="top" readingOrder="0"/>
    </ndxf>
  </rcc>
  <rcc rId="22880" sId="1" odxf="1" dxf="1">
    <nc r="L1145">
      <f>L1146</f>
    </nc>
    <odxf>
      <alignment vertical="center" readingOrder="0"/>
    </odxf>
    <ndxf>
      <alignment vertical="top" readingOrder="0"/>
    </ndxf>
  </rcc>
  <rcc rId="22881" sId="1" odxf="1" dxf="1">
    <nc r="M1145">
      <f>M1146</f>
    </nc>
    <odxf>
      <alignment vertical="center" readingOrder="0"/>
    </odxf>
    <ndxf>
      <alignment vertical="top" readingOrder="0"/>
    </ndxf>
  </rcc>
  <rcc rId="22882" sId="1" odxf="1" dxf="1">
    <nc r="N1145">
      <f>N1146</f>
    </nc>
    <odxf>
      <alignment vertical="center" readingOrder="0"/>
    </odxf>
    <ndxf>
      <alignment vertical="top" readingOrder="0"/>
    </ndxf>
  </rcc>
  <rcc rId="22883" sId="1" odxf="1" dxf="1">
    <nc r="O1145">
      <f>O1146</f>
    </nc>
    <odxf>
      <alignment vertical="center" readingOrder="0"/>
    </odxf>
    <ndxf>
      <alignment vertical="top" readingOrder="0"/>
    </ndxf>
  </rcc>
  <rcc rId="22884" sId="1" odxf="1" dxf="1">
    <nc r="P1145">
      <f>P1146</f>
    </nc>
    <odxf>
      <alignment vertical="center" readingOrder="0"/>
      <border outline="0">
        <right/>
      </border>
    </odxf>
    <ndxf>
      <alignment vertical="top" readingOrder="0"/>
      <border outline="0">
        <right style="thin">
          <color indexed="8"/>
        </right>
      </border>
    </ndxf>
  </rcc>
  <rcc rId="22885" sId="1" odxf="1" dxf="1">
    <nc r="Q1145">
      <f>Q1146</f>
    </nc>
    <odxf>
      <alignment vertical="center" readingOrder="0"/>
      <border outline="0">
        <left style="thin">
          <color indexed="64"/>
        </left>
        <right style="thin">
          <color indexed="64"/>
        </right>
        <top style="thin">
          <color indexed="64"/>
        </top>
        <bottom style="thin">
          <color indexed="64"/>
        </bottom>
      </border>
    </odxf>
    <ndxf>
      <alignment vertical="top" readingOrder="0"/>
      <border outline="0">
        <left style="thin">
          <color indexed="8"/>
        </left>
        <right style="thin">
          <color indexed="8"/>
        </right>
        <top style="thin">
          <color indexed="8"/>
        </top>
        <bottom style="thin">
          <color indexed="8"/>
        </bottom>
      </border>
    </ndxf>
  </rcc>
  <rcc rId="22886" sId="1">
    <oc r="D1144">
      <f>D1145+D1147</f>
    </oc>
    <nc r="D1144">
      <f>D1145+D1147</f>
    </nc>
  </rcc>
  <rcc rId="22887" sId="1">
    <oc r="E1144">
      <f>E1145+E1147</f>
    </oc>
    <nc r="E1144">
      <f>E1145+E1147</f>
    </nc>
  </rcc>
  <rcc rId="22888" sId="1">
    <oc r="F1144">
      <f>F1145+F1147</f>
    </oc>
    <nc r="F1144">
      <f>F1145+F1147</f>
    </nc>
  </rcc>
  <rcc rId="22889" sId="1">
    <oc r="G1144">
      <f>G1145+G1147</f>
    </oc>
    <nc r="G1144">
      <f>G1145+G1147</f>
    </nc>
  </rcc>
  <rcc rId="22890" sId="1">
    <oc r="H1144">
      <f>H1145+H1147</f>
    </oc>
    <nc r="H1144">
      <f>H1145+H1147</f>
    </nc>
  </rcc>
  <rcc rId="22891" sId="1">
    <oc r="I1144">
      <f>I1145+I1147</f>
    </oc>
    <nc r="I1144">
      <f>I1145+I1147</f>
    </nc>
  </rcc>
  <rcc rId="22892" sId="1">
    <oc r="J1144">
      <f>J1145+J1147</f>
    </oc>
    <nc r="J1144">
      <f>J1145+J1147</f>
    </nc>
  </rcc>
  <rcc rId="22893" sId="1" odxf="1" dxf="1">
    <nc r="K1144">
      <f>K1145+K1147</f>
    </nc>
    <odxf>
      <alignment vertical="center" readingOrder="0"/>
    </odxf>
    <ndxf>
      <alignment vertical="top" readingOrder="0"/>
    </ndxf>
  </rcc>
  <rcc rId="22894" sId="1" odxf="1" dxf="1">
    <nc r="L1144">
      <f>L1145+L1147</f>
    </nc>
    <odxf>
      <alignment vertical="center" readingOrder="0"/>
      <border outline="0">
        <right/>
      </border>
    </odxf>
    <ndxf>
      <alignment vertical="top" readingOrder="0"/>
      <border outline="0">
        <right style="thin">
          <color indexed="64"/>
        </right>
      </border>
    </ndxf>
  </rcc>
  <rcc rId="22895" sId="1">
    <nc r="M1144">
      <f>M1145+M1147</f>
    </nc>
  </rcc>
  <rcc rId="22896" sId="1">
    <nc r="N1144">
      <f>N1145+N1147</f>
    </nc>
  </rcc>
  <rcc rId="22897" sId="1">
    <nc r="O1144">
      <f>O1145+O1147</f>
    </nc>
  </rcc>
  <rcc rId="22898" sId="1" odxf="1" dxf="1">
    <nc r="P1144">
      <f>P1145+P1147</f>
    </nc>
    <odxf>
      <border outline="0">
        <right/>
      </border>
    </odxf>
    <ndxf>
      <border outline="0">
        <right style="thin">
          <color indexed="64"/>
        </right>
      </border>
    </ndxf>
  </rcc>
  <rcc rId="22899" sId="1">
    <nc r="Q1144">
      <f>Q1145+Q1147</f>
    </nc>
  </rcc>
  <rcc rId="22900" sId="1" numFmtId="4">
    <oc r="C1177">
      <v>506317.43</v>
    </oc>
    <nc r="C1177">
      <f>C1178</f>
    </nc>
  </rcc>
  <rcc rId="22901" sId="1" numFmtId="4">
    <oc r="D1177">
      <v>506317.43</v>
    </oc>
    <nc r="D1177">
      <f>D1178</f>
    </nc>
  </rcc>
  <rcc rId="22902" sId="1" odxf="1" dxf="1" numFmtId="4">
    <oc r="E1177">
      <v>0</v>
    </oc>
    <nc r="E1177">
      <f>E1178</f>
    </nc>
    <odxf>
      <alignment wrapText="0" readingOrder="0"/>
    </odxf>
    <ndxf>
      <alignment wrapText="1" readingOrder="0"/>
    </ndxf>
  </rcc>
  <rcc rId="22903" sId="1" odxf="1" dxf="1" numFmtId="4">
    <oc r="F1177">
      <v>0</v>
    </oc>
    <nc r="F1177">
      <f>F1178</f>
    </nc>
    <odxf>
      <alignment wrapText="0" readingOrder="0"/>
    </odxf>
    <ndxf>
      <alignment wrapText="1" readingOrder="0"/>
    </ndxf>
  </rcc>
  <rcc rId="22904" sId="1" odxf="1" dxf="1" numFmtId="4">
    <oc r="G1177">
      <v>0</v>
    </oc>
    <nc r="G1177">
      <f>G1178</f>
    </nc>
    <odxf>
      <alignment wrapText="0" readingOrder="0"/>
    </odxf>
    <ndxf>
      <alignment wrapText="1" readingOrder="0"/>
    </ndxf>
  </rcc>
  <rcc rId="22905" sId="1" odxf="1" dxf="1" numFmtId="4">
    <oc r="H1177">
      <v>0</v>
    </oc>
    <nc r="H1177">
      <f>H1178</f>
    </nc>
    <odxf>
      <alignment wrapText="0" readingOrder="0"/>
    </odxf>
    <ndxf>
      <alignment wrapText="1" readingOrder="0"/>
    </ndxf>
  </rcc>
  <rcc rId="22906" sId="1" odxf="1" dxf="1" numFmtId="4">
    <oc r="I1177">
      <v>0</v>
    </oc>
    <nc r="I1177">
      <f>I1178</f>
    </nc>
    <odxf>
      <alignment wrapText="0" readingOrder="0"/>
    </odxf>
    <ndxf>
      <alignment wrapText="1" readingOrder="0"/>
    </ndxf>
  </rcc>
  <rcc rId="22907" sId="1" odxf="1" dxf="1" numFmtId="4">
    <oc r="J1177">
      <v>0</v>
    </oc>
    <nc r="J1177">
      <f>J1178</f>
    </nc>
    <odxf>
      <alignment wrapText="0" readingOrder="0"/>
    </odxf>
    <ndxf>
      <alignment wrapText="1" readingOrder="0"/>
    </ndxf>
  </rcc>
  <rcc rId="22908" sId="1" odxf="1" dxf="1" numFmtId="4">
    <oc r="K1177">
      <v>0</v>
    </oc>
    <nc r="K1177">
      <f>K1178</f>
    </nc>
    <odxf>
      <alignment wrapText="0" readingOrder="0"/>
    </odxf>
    <ndxf>
      <alignment wrapText="1" readingOrder="0"/>
    </ndxf>
  </rcc>
  <rcc rId="22909" sId="1" odxf="1" dxf="1" numFmtId="4">
    <oc r="L1177">
      <v>0</v>
    </oc>
    <nc r="L1177">
      <f>L1178</f>
    </nc>
    <odxf>
      <alignment wrapText="0" readingOrder="0"/>
    </odxf>
    <ndxf>
      <alignment wrapText="1" readingOrder="0"/>
    </ndxf>
  </rcc>
  <rcc rId="22910" sId="1" odxf="1" dxf="1" numFmtId="4">
    <oc r="M1177">
      <v>0</v>
    </oc>
    <nc r="M1177">
      <f>M1178</f>
    </nc>
    <odxf>
      <alignment wrapText="0" readingOrder="0"/>
    </odxf>
    <ndxf>
      <alignment wrapText="1" readingOrder="0"/>
    </ndxf>
  </rcc>
  <rcc rId="22911" sId="1" odxf="1" dxf="1" numFmtId="4">
    <oc r="N1177">
      <v>0</v>
    </oc>
    <nc r="N1177">
      <f>N1178</f>
    </nc>
    <odxf>
      <alignment wrapText="0" readingOrder="0"/>
    </odxf>
    <ndxf>
      <alignment wrapText="1" readingOrder="0"/>
    </ndxf>
  </rcc>
  <rcc rId="22912" sId="1" odxf="1" dxf="1" numFmtId="4">
    <oc r="O1177">
      <v>0</v>
    </oc>
    <nc r="O1177">
      <f>O1178</f>
    </nc>
    <odxf>
      <alignment wrapText="0" readingOrder="0"/>
    </odxf>
    <ndxf>
      <alignment wrapText="1" readingOrder="0"/>
    </ndxf>
  </rcc>
  <rcc rId="22913" sId="1" odxf="1" dxf="1" numFmtId="4">
    <oc r="P1177">
      <v>0</v>
    </oc>
    <nc r="P1177">
      <f>P1178</f>
    </nc>
    <odxf>
      <alignment wrapText="0" readingOrder="0"/>
    </odxf>
    <ndxf>
      <alignment wrapText="1" readingOrder="0"/>
    </ndxf>
  </rcc>
  <rcc rId="22914" sId="1" odxf="1" dxf="1" numFmtId="4">
    <oc r="Q1177">
      <v>0</v>
    </oc>
    <nc r="Q1177">
      <f>Q1178</f>
    </nc>
    <odxf>
      <alignment wrapText="0" readingOrder="0"/>
    </odxf>
    <ndxf>
      <alignment wrapText="1" readingOrder="0"/>
    </ndxf>
  </rcc>
  <rcc rId="22915" sId="1" numFmtId="4">
    <oc r="C1179">
      <v>255438.98</v>
    </oc>
    <nc r="C1179">
      <f>C1180</f>
    </nc>
  </rcc>
  <rcc rId="22916" sId="1" numFmtId="4">
    <oc r="D1179">
      <v>255438.98</v>
    </oc>
    <nc r="D1179">
      <f>D1180</f>
    </nc>
  </rcc>
  <rcc rId="22917" sId="1" odxf="1" dxf="1" numFmtId="4">
    <oc r="E1179">
      <v>0</v>
    </oc>
    <nc r="E1179">
      <f>E1180</f>
    </nc>
    <odxf>
      <alignment wrapText="0" readingOrder="0"/>
    </odxf>
    <ndxf>
      <alignment wrapText="1" readingOrder="0"/>
    </ndxf>
  </rcc>
  <rcc rId="22918" sId="1" odxf="1" dxf="1" numFmtId="4">
    <oc r="F1179">
      <v>0</v>
    </oc>
    <nc r="F1179">
      <f>F1180</f>
    </nc>
    <odxf>
      <alignment wrapText="0" readingOrder="0"/>
    </odxf>
    <ndxf>
      <alignment wrapText="1" readingOrder="0"/>
    </ndxf>
  </rcc>
  <rcc rId="22919" sId="1" odxf="1" dxf="1" numFmtId="4">
    <oc r="G1179">
      <v>0</v>
    </oc>
    <nc r="G1179">
      <f>G1180</f>
    </nc>
    <odxf>
      <alignment wrapText="0" readingOrder="0"/>
    </odxf>
    <ndxf>
      <alignment wrapText="1" readingOrder="0"/>
    </ndxf>
  </rcc>
  <rcc rId="22920" sId="1" odxf="1" dxf="1" numFmtId="4">
    <oc r="H1179">
      <v>0</v>
    </oc>
    <nc r="H1179">
      <f>H1180</f>
    </nc>
    <odxf>
      <alignment wrapText="0" readingOrder="0"/>
    </odxf>
    <ndxf>
      <alignment wrapText="1" readingOrder="0"/>
    </ndxf>
  </rcc>
  <rcc rId="22921" sId="1" odxf="1" dxf="1" numFmtId="4">
    <oc r="I1179">
      <v>0</v>
    </oc>
    <nc r="I1179">
      <f>I1180</f>
    </nc>
    <odxf>
      <alignment wrapText="0" readingOrder="0"/>
    </odxf>
    <ndxf>
      <alignment wrapText="1" readingOrder="0"/>
    </ndxf>
  </rcc>
  <rcc rId="22922" sId="1" odxf="1" dxf="1" numFmtId="4">
    <oc r="J1179">
      <v>0</v>
    </oc>
    <nc r="J1179">
      <f>J1180</f>
    </nc>
    <odxf>
      <alignment wrapText="0" readingOrder="0"/>
    </odxf>
    <ndxf>
      <alignment wrapText="1" readingOrder="0"/>
    </ndxf>
  </rcc>
  <rcc rId="22923" sId="1" odxf="1" dxf="1" numFmtId="4">
    <oc r="K1179">
      <v>0</v>
    </oc>
    <nc r="K1179">
      <f>K1180</f>
    </nc>
    <odxf>
      <alignment wrapText="0" readingOrder="0"/>
    </odxf>
    <ndxf>
      <alignment wrapText="1" readingOrder="0"/>
    </ndxf>
  </rcc>
  <rcc rId="22924" sId="1" odxf="1" dxf="1" numFmtId="4">
    <oc r="L1179">
      <v>0</v>
    </oc>
    <nc r="L1179">
      <f>L1180</f>
    </nc>
    <odxf>
      <alignment wrapText="0" readingOrder="0"/>
    </odxf>
    <ndxf>
      <alignment wrapText="1" readingOrder="0"/>
    </ndxf>
  </rcc>
  <rcc rId="22925" sId="1" odxf="1" dxf="1" numFmtId="4">
    <oc r="M1179">
      <v>0</v>
    </oc>
    <nc r="M1179">
      <f>M1180</f>
    </nc>
    <odxf>
      <alignment wrapText="0" readingOrder="0"/>
    </odxf>
    <ndxf>
      <alignment wrapText="1" readingOrder="0"/>
    </ndxf>
  </rcc>
  <rcc rId="22926" sId="1" odxf="1" dxf="1" numFmtId="4">
    <oc r="N1179">
      <v>0</v>
    </oc>
    <nc r="N1179">
      <f>N1180</f>
    </nc>
    <odxf>
      <alignment wrapText="0" readingOrder="0"/>
    </odxf>
    <ndxf>
      <alignment wrapText="1" readingOrder="0"/>
    </ndxf>
  </rcc>
  <rcc rId="22927" sId="1" odxf="1" dxf="1" numFmtId="4">
    <oc r="O1179">
      <v>0</v>
    </oc>
    <nc r="O1179">
      <f>O1180</f>
    </nc>
    <odxf>
      <alignment wrapText="0" readingOrder="0"/>
    </odxf>
    <ndxf>
      <alignment wrapText="1" readingOrder="0"/>
    </ndxf>
  </rcc>
  <rcc rId="22928" sId="1" odxf="1" dxf="1" numFmtId="4">
    <oc r="P1179">
      <v>0</v>
    </oc>
    <nc r="P1179">
      <f>P1180</f>
    </nc>
    <odxf>
      <alignment wrapText="0" readingOrder="0"/>
    </odxf>
    <ndxf>
      <alignment wrapText="1" readingOrder="0"/>
    </ndxf>
  </rcc>
  <rcc rId="22929" sId="1" odxf="1" dxf="1" numFmtId="4">
    <oc r="Q1179">
      <v>0</v>
    </oc>
    <nc r="Q1179">
      <f>Q1180</f>
    </nc>
    <odxf>
      <alignment wrapText="0" readingOrder="0"/>
    </odxf>
    <ndxf>
      <alignment wrapText="1" readingOrder="0"/>
    </ndxf>
  </rcc>
  <rcc rId="22930" sId="1">
    <oc r="D1181">
      <f>SUM(D1182:D1184)</f>
    </oc>
    <nc r="D1181">
      <f>SUM(D1182:D1184)</f>
    </nc>
  </rcc>
  <rcc rId="22931" sId="1">
    <oc r="E1181">
      <f>SUM(E1182:E1184)</f>
    </oc>
    <nc r="E1181">
      <f>SUM(E1182:E1184)</f>
    </nc>
  </rcc>
  <rcc rId="22932" sId="1">
    <oc r="F1181">
      <f>SUM(F1182:F1184)</f>
    </oc>
    <nc r="F1181">
      <f>SUM(F1182:F1184)</f>
    </nc>
  </rcc>
  <rcc rId="22933" sId="1">
    <oc r="G1181">
      <f>SUM(G1182:G1184)</f>
    </oc>
    <nc r="G1181">
      <f>SUM(G1182:G1184)</f>
    </nc>
  </rcc>
  <rcc rId="22934" sId="1">
    <oc r="H1181">
      <f>SUM(H1182:H1184)</f>
    </oc>
    <nc r="H1181">
      <f>SUM(H1182:H1184)</f>
    </nc>
  </rcc>
  <rcc rId="22935" sId="1">
    <oc r="I1181">
      <f>SUM(I1182:I1184)</f>
    </oc>
    <nc r="I1181">
      <f>SUM(I1182:I1184)</f>
    </nc>
  </rcc>
  <rcc rId="22936" sId="1">
    <oc r="J1181">
      <f>SUM(J1182:J1184)</f>
    </oc>
    <nc r="J1181">
      <f>SUM(J1182:J1184)</f>
    </nc>
  </rcc>
  <rcc rId="22937" sId="1">
    <oc r="K1181">
      <f>SUM(K1182:K1184)</f>
    </oc>
    <nc r="K1181">
      <f>SUM(K1182:K1184)</f>
    </nc>
  </rcc>
  <rcc rId="22938" sId="1">
    <oc r="L1181">
      <f>SUM(L1182:L1184)</f>
    </oc>
    <nc r="L1181">
      <f>SUM(L1182:L1184)</f>
    </nc>
  </rcc>
  <rcc rId="22939" sId="1">
    <oc r="M1181">
      <f>SUM(M1182:M1184)</f>
    </oc>
    <nc r="M1181">
      <f>SUM(M1182:M1184)</f>
    </nc>
  </rcc>
  <rcc rId="22940" sId="1">
    <oc r="N1181">
      <f>SUM(N1182:N1184)</f>
    </oc>
    <nc r="N1181">
      <f>SUM(N1182:N1184)</f>
    </nc>
  </rcc>
  <rcc rId="22941" sId="1">
    <oc r="O1181">
      <f>SUM(O1182:O1184)</f>
    </oc>
    <nc r="O1181">
      <f>SUM(O1182:O1184)</f>
    </nc>
  </rcc>
  <rcc rId="22942" sId="1">
    <oc r="P1181">
      <f>SUM(P1182:P1184)</f>
    </oc>
    <nc r="P1181">
      <f>SUM(P1182:P1184)</f>
    </nc>
  </rcc>
  <rcc rId="22943" sId="1">
    <oc r="Q1181">
      <f>SUM(Q1182:Q1184)</f>
    </oc>
    <nc r="Q1181">
      <f>SUM(Q1182:Q1184)</f>
    </nc>
  </rcc>
  <rcc rId="22944" sId="1">
    <oc r="D1176">
      <f>D1177+D1179+D1181</f>
    </oc>
    <nc r="D1176">
      <f>D1177+D1179+D1181</f>
    </nc>
  </rcc>
  <rcc rId="22945" sId="1">
    <oc r="E1176">
      <f>E1177+E1179+E1181</f>
    </oc>
    <nc r="E1176">
      <f>E1177+E1179+E1181</f>
    </nc>
  </rcc>
  <rcc rId="22946" sId="1">
    <oc r="F1176">
      <f>F1177+F1179+F1181</f>
    </oc>
    <nc r="F1176">
      <f>F1177+F1179+F1181</f>
    </nc>
  </rcc>
  <rcc rId="22947" sId="1">
    <oc r="G1176">
      <f>G1177+G1179+G1181</f>
    </oc>
    <nc r="G1176">
      <f>G1177+G1179+G1181</f>
    </nc>
  </rcc>
  <rcc rId="22948" sId="1">
    <oc r="H1176">
      <f>H1177+H1179+H1181</f>
    </oc>
    <nc r="H1176">
      <f>H1177+H1179+H1181</f>
    </nc>
  </rcc>
  <rcc rId="22949" sId="1">
    <oc r="I1176">
      <f>I1177+I1179+I1181</f>
    </oc>
    <nc r="I1176">
      <f>I1177+I1179+I1181</f>
    </nc>
  </rcc>
  <rcc rId="22950" sId="1">
    <oc r="J1176">
      <f>J1177+J1179+J1181</f>
    </oc>
    <nc r="J1176">
      <f>J1177+J1179+J1181</f>
    </nc>
  </rcc>
  <rcc rId="22951" sId="1">
    <oc r="K1176">
      <f>K1177+K1179+K1181</f>
    </oc>
    <nc r="K1176">
      <f>K1177+K1179+K1181</f>
    </nc>
  </rcc>
  <rcc rId="22952" sId="1">
    <oc r="L1176">
      <f>L1177+L1179+L1181</f>
    </oc>
    <nc r="L1176">
      <f>L1177+L1179+L1181</f>
    </nc>
  </rcc>
  <rcc rId="22953" sId="1">
    <oc r="M1176">
      <f>M1177+M1179+M1181</f>
    </oc>
    <nc r="M1176">
      <f>M1177+M1179+M1181</f>
    </nc>
  </rcc>
  <rcc rId="22954" sId="1">
    <oc r="N1176">
      <f>N1177+N1179+N1181</f>
    </oc>
    <nc r="N1176">
      <f>N1177+N1179+N1181</f>
    </nc>
  </rcc>
  <rcc rId="22955" sId="1">
    <oc r="O1176">
      <f>O1177+O1179+O1181</f>
    </oc>
    <nc r="O1176">
      <f>O1177+O1179+O1181</f>
    </nc>
  </rcc>
  <rcc rId="22956" sId="1">
    <oc r="P1176">
      <f>P1177+P1179+P1181</f>
    </oc>
    <nc r="P1176">
      <f>P1177+P1179+P1181</f>
    </nc>
  </rcc>
  <rcc rId="22957" sId="1">
    <oc r="Q1176">
      <f>Q1177+Q1179+Q1181</f>
    </oc>
    <nc r="Q1176">
      <f>Q1177+Q1179+Q1181</f>
    </nc>
  </rcc>
  <rfmt sheetId="1" sqref="D1194" start="0" length="0">
    <dxf>
      <font>
        <sz val="14"/>
        <color indexed="55"/>
        <name val="Times New Roman"/>
        <scheme val="none"/>
      </font>
      <alignment wrapText="1" readingOrder="0"/>
    </dxf>
  </rfmt>
  <rfmt sheetId="1" sqref="E1194" start="0" length="0">
    <dxf>
      <alignment wrapText="1" readingOrder="0"/>
    </dxf>
  </rfmt>
  <rfmt sheetId="1" sqref="F1194" start="0" length="0">
    <dxf>
      <alignment wrapText="1" readingOrder="0"/>
    </dxf>
  </rfmt>
  <rfmt sheetId="1" sqref="G1194" start="0" length="0">
    <dxf>
      <alignment wrapText="1" readingOrder="0"/>
    </dxf>
  </rfmt>
  <rfmt sheetId="1" sqref="H1194" start="0" length="0">
    <dxf>
      <alignment wrapText="1" readingOrder="0"/>
    </dxf>
  </rfmt>
  <rfmt sheetId="1" sqref="I1194" start="0" length="0">
    <dxf>
      <alignment wrapText="1" readingOrder="0"/>
    </dxf>
  </rfmt>
  <rfmt sheetId="1" sqref="J1194" start="0" length="0">
    <dxf>
      <alignment wrapText="1" readingOrder="0"/>
    </dxf>
  </rfmt>
  <rfmt sheetId="1" sqref="K1194" start="0" length="0">
    <dxf>
      <alignment wrapText="1" readingOrder="0"/>
    </dxf>
  </rfmt>
  <rfmt sheetId="1" sqref="L1194" start="0" length="0">
    <dxf>
      <alignment wrapText="1" readingOrder="0"/>
    </dxf>
  </rfmt>
  <rfmt sheetId="1" sqref="M1194" start="0" length="0">
    <dxf>
      <alignment wrapText="1" readingOrder="0"/>
    </dxf>
  </rfmt>
  <rfmt sheetId="1" sqref="N1194" start="0" length="0">
    <dxf>
      <alignment wrapText="1" readingOrder="0"/>
    </dxf>
  </rfmt>
  <rfmt sheetId="1" sqref="O1194" start="0" length="0">
    <dxf>
      <alignment wrapText="1" readingOrder="0"/>
    </dxf>
  </rfmt>
  <rfmt sheetId="1" sqref="P1194" start="0" length="0">
    <dxf>
      <alignment wrapText="1" readingOrder="0"/>
    </dxf>
  </rfmt>
  <rfmt sheetId="1" sqref="Q1194" start="0" length="0">
    <dxf>
      <alignment wrapText="1" readingOrder="0"/>
    </dxf>
  </rfmt>
  <rcc rId="22958" sId="1" numFmtId="4">
    <oc r="C1186">
      <v>1356080</v>
    </oc>
    <nc r="C1186">
      <f>C1187</f>
    </nc>
  </rcc>
  <rcc rId="22959" sId="1">
    <nc r="D1186">
      <f>D1187</f>
    </nc>
  </rcc>
  <rcc rId="22960" sId="1">
    <nc r="E1186">
      <f>E1187</f>
    </nc>
  </rcc>
  <rcc rId="22961" sId="1">
    <nc r="F1186">
      <f>F1187</f>
    </nc>
  </rcc>
  <rcc rId="22962" sId="1" numFmtId="4">
    <oc r="G1186">
      <v>536</v>
    </oc>
    <nc r="G1186">
      <f>G1187</f>
    </nc>
  </rcc>
  <rcc rId="22963" sId="1" numFmtId="4">
    <oc r="H1186">
      <v>1356080</v>
    </oc>
    <nc r="H1186">
      <f>H1187</f>
    </nc>
  </rcc>
  <rcc rId="22964" sId="1">
    <nc r="I1186">
      <f>I1187</f>
    </nc>
  </rcc>
  <rcc rId="22965" sId="1" odxf="1" dxf="1">
    <nc r="J1186">
      <f>J1187</f>
    </nc>
    <odxf>
      <font>
        <b val="0"/>
        <sz val="14"/>
        <color indexed="8"/>
        <name val="Times New Roman"/>
        <scheme val="none"/>
      </font>
    </odxf>
    <ndxf>
      <font>
        <b/>
        <sz val="14"/>
        <color indexed="8"/>
        <name val="Times New Roman"/>
        <scheme val="none"/>
      </font>
    </ndxf>
  </rcc>
  <rcc rId="22966" sId="1" odxf="1" dxf="1">
    <nc r="K1186">
      <f>K1187</f>
    </nc>
    <odxf>
      <font>
        <b val="0"/>
        <sz val="14"/>
        <color indexed="8"/>
        <name val="Times New Roman"/>
        <scheme val="none"/>
      </font>
    </odxf>
    <ndxf>
      <font>
        <b/>
        <sz val="14"/>
        <color indexed="8"/>
        <name val="Times New Roman"/>
        <scheme val="none"/>
      </font>
    </ndxf>
  </rcc>
  <rcc rId="22967" sId="1" odxf="1" dxf="1">
    <nc r="L1186">
      <f>L1187</f>
    </nc>
    <odxf>
      <font>
        <b val="0"/>
        <sz val="14"/>
        <color indexed="8"/>
        <name val="Times New Roman"/>
        <scheme val="none"/>
      </font>
    </odxf>
    <ndxf>
      <font>
        <b/>
        <sz val="14"/>
        <color indexed="8"/>
        <name val="Times New Roman"/>
        <scheme val="none"/>
      </font>
    </ndxf>
  </rcc>
  <rcc rId="22968" sId="1" odxf="1" dxf="1">
    <nc r="M1186">
      <f>M1187</f>
    </nc>
    <odxf>
      <font>
        <b val="0"/>
        <sz val="14"/>
        <color indexed="8"/>
        <name val="Times New Roman"/>
        <scheme val="none"/>
      </font>
    </odxf>
    <ndxf>
      <font>
        <b/>
        <sz val="14"/>
        <color indexed="8"/>
        <name val="Times New Roman"/>
        <scheme val="none"/>
      </font>
    </ndxf>
  </rcc>
  <rcc rId="22969" sId="1" odxf="1" dxf="1">
    <nc r="N1186">
      <f>N1187</f>
    </nc>
    <odxf>
      <font>
        <b val="0"/>
        <sz val="14"/>
        <color indexed="8"/>
        <name val="Times New Roman"/>
        <scheme val="none"/>
      </font>
    </odxf>
    <ndxf>
      <font>
        <b/>
        <sz val="14"/>
        <color indexed="8"/>
        <name val="Times New Roman"/>
        <scheme val="none"/>
      </font>
    </ndxf>
  </rcc>
  <rcc rId="22970" sId="1" odxf="1" dxf="1">
    <nc r="O1186">
      <f>O1187</f>
    </nc>
    <odxf>
      <font>
        <b val="0"/>
        <sz val="14"/>
        <color indexed="8"/>
        <name val="Times New Roman"/>
        <scheme val="none"/>
      </font>
    </odxf>
    <ndxf>
      <font>
        <b/>
        <sz val="14"/>
        <color indexed="8"/>
        <name val="Times New Roman"/>
        <scheme val="none"/>
      </font>
    </ndxf>
  </rcc>
  <rcc rId="22971" sId="1" odxf="1" dxf="1">
    <nc r="P1186">
      <f>P1187</f>
    </nc>
    <odxf>
      <font>
        <b val="0"/>
        <sz val="14"/>
        <color indexed="8"/>
        <name val="Times New Roman"/>
        <scheme val="none"/>
      </font>
    </odxf>
    <ndxf>
      <font>
        <b/>
        <sz val="14"/>
        <color indexed="8"/>
        <name val="Times New Roman"/>
        <scheme val="none"/>
      </font>
    </ndxf>
  </rcc>
  <rcc rId="22972" sId="1" odxf="1" dxf="1">
    <nc r="Q1186">
      <f>Q1187</f>
    </nc>
    <odxf>
      <font>
        <b val="0"/>
        <sz val="14"/>
        <color indexed="8"/>
        <name val="Times New Roman"/>
        <scheme val="none"/>
      </font>
    </odxf>
    <ndxf>
      <font>
        <b/>
        <sz val="14"/>
        <color indexed="8"/>
        <name val="Times New Roman"/>
        <scheme val="none"/>
      </font>
    </ndxf>
  </rcc>
  <rcc rId="22973" sId="1" numFmtId="4">
    <oc r="C1188">
      <v>1356080</v>
    </oc>
    <nc r="C1188">
      <f>C1189</f>
    </nc>
  </rcc>
  <rcc rId="22974" sId="1">
    <nc r="D1188">
      <f>D1189</f>
    </nc>
  </rcc>
  <rcc rId="22975" sId="1">
    <nc r="E1188">
      <f>E1189</f>
    </nc>
  </rcc>
  <rcc rId="22976" sId="1">
    <nc r="F1188">
      <f>F1189</f>
    </nc>
  </rcc>
  <rcc rId="22977" sId="1" numFmtId="4">
    <oc r="G1188">
      <v>536</v>
    </oc>
    <nc r="G1188">
      <f>G1189</f>
    </nc>
  </rcc>
  <rcc rId="22978" sId="1" numFmtId="4">
    <oc r="H1188">
      <v>1356080</v>
    </oc>
    <nc r="H1188">
      <f>H1189</f>
    </nc>
  </rcc>
  <rcc rId="22979" sId="1">
    <nc r="I1188">
      <f>I1189</f>
    </nc>
  </rcc>
  <rcc rId="22980" sId="1" odxf="1" dxf="1">
    <nc r="J1188">
      <f>J1189</f>
    </nc>
    <odxf>
      <font>
        <b val="0"/>
        <sz val="14"/>
        <color indexed="8"/>
        <name val="Times New Roman"/>
        <scheme val="none"/>
      </font>
    </odxf>
    <ndxf>
      <font>
        <b/>
        <sz val="14"/>
        <color indexed="8"/>
        <name val="Times New Roman"/>
        <scheme val="none"/>
      </font>
    </ndxf>
  </rcc>
  <rcc rId="22981" sId="1" odxf="1" dxf="1">
    <nc r="K1188">
      <f>K1189</f>
    </nc>
    <odxf>
      <font>
        <b val="0"/>
        <sz val="14"/>
        <color indexed="8"/>
        <name val="Times New Roman"/>
        <scheme val="none"/>
      </font>
    </odxf>
    <ndxf>
      <font>
        <b/>
        <sz val="14"/>
        <color indexed="8"/>
        <name val="Times New Roman"/>
        <scheme val="none"/>
      </font>
    </ndxf>
  </rcc>
  <rcc rId="22982" sId="1" odxf="1" dxf="1">
    <nc r="L1188">
      <f>L1189</f>
    </nc>
    <odxf>
      <font>
        <b val="0"/>
        <sz val="14"/>
        <color indexed="8"/>
        <name val="Times New Roman"/>
        <scheme val="none"/>
      </font>
    </odxf>
    <ndxf>
      <font>
        <b/>
        <sz val="14"/>
        <color indexed="8"/>
        <name val="Times New Roman"/>
        <scheme val="none"/>
      </font>
    </ndxf>
  </rcc>
  <rcc rId="22983" sId="1" odxf="1" dxf="1">
    <nc r="M1188">
      <f>M1189</f>
    </nc>
    <odxf>
      <font>
        <b val="0"/>
        <sz val="14"/>
        <color indexed="8"/>
        <name val="Times New Roman"/>
        <scheme val="none"/>
      </font>
    </odxf>
    <ndxf>
      <font>
        <b/>
        <sz val="14"/>
        <color indexed="8"/>
        <name val="Times New Roman"/>
        <scheme val="none"/>
      </font>
    </ndxf>
  </rcc>
  <rcc rId="22984" sId="1" odxf="1" dxf="1">
    <nc r="N1188">
      <f>N1189</f>
    </nc>
    <odxf>
      <font>
        <b val="0"/>
        <sz val="14"/>
        <color indexed="8"/>
        <name val="Times New Roman"/>
        <scheme val="none"/>
      </font>
    </odxf>
    <ndxf>
      <font>
        <b/>
        <sz val="14"/>
        <color indexed="8"/>
        <name val="Times New Roman"/>
        <scheme val="none"/>
      </font>
    </ndxf>
  </rcc>
  <rcc rId="22985" sId="1" odxf="1" dxf="1">
    <nc r="O1188">
      <f>O1189</f>
    </nc>
    <odxf>
      <font>
        <b val="0"/>
        <sz val="14"/>
        <color indexed="8"/>
        <name val="Times New Roman"/>
        <scheme val="none"/>
      </font>
    </odxf>
    <ndxf>
      <font>
        <b/>
        <sz val="14"/>
        <color indexed="8"/>
        <name val="Times New Roman"/>
        <scheme val="none"/>
      </font>
    </ndxf>
  </rcc>
  <rcc rId="22986" sId="1" odxf="1" dxf="1">
    <nc r="P1188">
      <f>P1189</f>
    </nc>
    <odxf>
      <font>
        <b val="0"/>
        <sz val="14"/>
        <color indexed="8"/>
        <name val="Times New Roman"/>
        <scheme val="none"/>
      </font>
    </odxf>
    <ndxf>
      <font>
        <b/>
        <sz val="14"/>
        <color indexed="8"/>
        <name val="Times New Roman"/>
        <scheme val="none"/>
      </font>
    </ndxf>
  </rcc>
  <rcc rId="22987" sId="1" odxf="1" dxf="1">
    <nc r="Q1188">
      <f>Q1189</f>
    </nc>
    <odxf>
      <font>
        <b val="0"/>
        <sz val="14"/>
        <color indexed="8"/>
        <name val="Times New Roman"/>
        <scheme val="none"/>
      </font>
    </odxf>
    <ndxf>
      <font>
        <b/>
        <sz val="14"/>
        <color indexed="8"/>
        <name val="Times New Roman"/>
        <scheme val="none"/>
      </font>
    </ndxf>
  </rcc>
  <rcc rId="22988" sId="1" numFmtId="4">
    <oc r="C1190">
      <v>2390850</v>
    </oc>
    <nc r="C1190">
      <f>C1191+C1192</f>
    </nc>
  </rcc>
  <rcc rId="22989" sId="1">
    <nc r="D1190">
      <f>D1191+D1192</f>
    </nc>
  </rcc>
  <rcc rId="22990" sId="1">
    <nc r="E1190">
      <f>E1191+E1192</f>
    </nc>
  </rcc>
  <rcc rId="22991" sId="1">
    <nc r="F1190">
      <f>F1191+F1192</f>
    </nc>
  </rcc>
  <rcc rId="22992" sId="1" numFmtId="4">
    <oc r="G1190">
      <v>945</v>
    </oc>
    <nc r="G1190">
      <f>G1191+G1192</f>
    </nc>
  </rcc>
  <rcc rId="22993" sId="1" numFmtId="4">
    <oc r="H1190">
      <v>2390850</v>
    </oc>
    <nc r="H1190">
      <f>H1191+H1192</f>
    </nc>
  </rcc>
  <rcc rId="22994" sId="1">
    <nc r="I1190">
      <f>I1191+I1192</f>
    </nc>
  </rcc>
  <rcc rId="22995" sId="1">
    <nc r="J1190">
      <f>J1191+J1192</f>
    </nc>
  </rcc>
  <rcc rId="22996" sId="1" odxf="1" dxf="1">
    <nc r="K1190">
      <f>K1191+K1192</f>
    </nc>
    <odxf>
      <font>
        <b val="0"/>
        <sz val="14"/>
        <color indexed="8"/>
        <name val="Times New Roman"/>
        <scheme val="none"/>
      </font>
    </odxf>
    <ndxf>
      <font>
        <b/>
        <sz val="14"/>
        <color indexed="8"/>
        <name val="Times New Roman"/>
        <scheme val="none"/>
      </font>
    </ndxf>
  </rcc>
  <rcc rId="22997" sId="1" odxf="1" dxf="1">
    <nc r="L1190">
      <f>L1191+L1192</f>
    </nc>
    <odxf>
      <font>
        <b val="0"/>
        <sz val="14"/>
        <color indexed="8"/>
        <name val="Times New Roman"/>
        <scheme val="none"/>
      </font>
    </odxf>
    <ndxf>
      <font>
        <b/>
        <sz val="14"/>
        <color indexed="8"/>
        <name val="Times New Roman"/>
        <scheme val="none"/>
      </font>
    </ndxf>
  </rcc>
  <rcc rId="22998" sId="1" odxf="1" dxf="1">
    <nc r="M1190">
      <f>M1191+M1192</f>
    </nc>
    <odxf>
      <font>
        <b val="0"/>
        <sz val="14"/>
        <color indexed="8"/>
        <name val="Times New Roman"/>
        <scheme val="none"/>
      </font>
    </odxf>
    <ndxf>
      <font>
        <b/>
        <sz val="14"/>
        <color indexed="8"/>
        <name val="Times New Roman"/>
        <scheme val="none"/>
      </font>
    </ndxf>
  </rcc>
  <rcc rId="22999" sId="1" odxf="1" dxf="1">
    <nc r="N1190">
      <f>N1191+N1192</f>
    </nc>
    <odxf>
      <font>
        <b val="0"/>
        <sz val="14"/>
        <color indexed="8"/>
        <name val="Times New Roman"/>
        <scheme val="none"/>
      </font>
    </odxf>
    <ndxf>
      <font>
        <b/>
        <sz val="14"/>
        <color indexed="8"/>
        <name val="Times New Roman"/>
        <scheme val="none"/>
      </font>
    </ndxf>
  </rcc>
  <rcc rId="23000" sId="1" odxf="1" dxf="1">
    <nc r="O1190">
      <f>O1191+O1192</f>
    </nc>
    <odxf>
      <font>
        <b val="0"/>
        <sz val="14"/>
        <color indexed="8"/>
        <name val="Times New Roman"/>
        <scheme val="none"/>
      </font>
    </odxf>
    <ndxf>
      <font>
        <b/>
        <sz val="14"/>
        <color indexed="8"/>
        <name val="Times New Roman"/>
        <scheme val="none"/>
      </font>
    </ndxf>
  </rcc>
  <rcc rId="23001" sId="1" odxf="1" dxf="1">
    <nc r="P1190">
      <f>P1191+P1192</f>
    </nc>
    <odxf>
      <font>
        <b val="0"/>
        <sz val="14"/>
        <color indexed="8"/>
        <name val="Times New Roman"/>
        <scheme val="none"/>
      </font>
    </odxf>
    <ndxf>
      <font>
        <b/>
        <sz val="14"/>
        <color indexed="8"/>
        <name val="Times New Roman"/>
        <scheme val="none"/>
      </font>
    </ndxf>
  </rcc>
  <rcc rId="23002" sId="1" odxf="1" dxf="1">
    <nc r="Q1190">
      <f>Q1191+Q1192</f>
    </nc>
    <odxf>
      <font>
        <b val="0"/>
        <sz val="14"/>
        <color indexed="8"/>
        <name val="Times New Roman"/>
        <scheme val="none"/>
      </font>
    </odxf>
    <ndxf>
      <font>
        <b/>
        <sz val="14"/>
        <color indexed="8"/>
        <name val="Times New Roman"/>
        <scheme val="none"/>
      </font>
    </ndxf>
  </rcc>
  <rcc rId="23003" sId="1">
    <oc r="D1185">
      <f>D1186+D1188+D1190</f>
    </oc>
    <nc r="D1185">
      <f>D1186+D1188+D1190</f>
    </nc>
  </rcc>
  <rcc rId="23004" sId="1">
    <oc r="E1185">
      <f>E1186+E1188+E1190</f>
    </oc>
    <nc r="E1185">
      <f>E1186+E1188+E1190</f>
    </nc>
  </rcc>
  <rcc rId="23005" sId="1">
    <oc r="F1185">
      <f>F1186+F1188+F1190</f>
    </oc>
    <nc r="F1185">
      <f>F1186+F1188+F1190</f>
    </nc>
  </rcc>
  <rcc rId="23006" sId="1">
    <oc r="G1185">
      <f>G1186+G1188+G1190</f>
    </oc>
    <nc r="G1185">
      <f>G1186+G1188+G1190</f>
    </nc>
  </rcc>
  <rcc rId="23007" sId="1">
    <oc r="H1185">
      <f>H1186+H1188+H1190</f>
    </oc>
    <nc r="H1185">
      <f>H1186+H1188+H1190</f>
    </nc>
  </rcc>
  <rcc rId="23008" sId="1">
    <nc r="I1185">
      <f>I1186+I1188+I1190</f>
    </nc>
  </rcc>
  <rcc rId="23009" sId="1">
    <nc r="J1185">
      <f>J1186+J1188+J1190</f>
    </nc>
  </rcc>
  <rcc rId="23010" sId="1">
    <nc r="K1185">
      <f>K1186+K1188+K1190</f>
    </nc>
  </rcc>
  <rcc rId="23011" sId="1" odxf="1" dxf="1">
    <nc r="L1185">
      <f>L1186+L1188+L1190</f>
    </nc>
    <odxf>
      <border outline="0">
        <right/>
      </border>
    </odxf>
    <ndxf>
      <border outline="0">
        <right style="thin">
          <color indexed="64"/>
        </right>
      </border>
    </ndxf>
  </rcc>
  <rcc rId="23012" sId="1">
    <nc r="M1185">
      <f>M1186+M1188+M1190</f>
    </nc>
  </rcc>
  <rcc rId="23013" sId="1">
    <nc r="N1185">
      <f>N1186+N1188+N1190</f>
    </nc>
  </rcc>
  <rcc rId="23014" sId="1">
    <nc r="O1185">
      <f>O1186+O1188+O1190</f>
    </nc>
  </rcc>
  <rcc rId="23015" sId="1">
    <nc r="P1185">
      <f>P1186+P1188+P1190</f>
    </nc>
  </rcc>
  <rcc rId="23016" sId="1">
    <nc r="Q1185">
      <f>Q1186+Q1188+Q1190</f>
    </nc>
  </rcc>
  <rcc rId="23017" sId="1">
    <nc r="D1194">
      <f>D1195</f>
    </nc>
  </rcc>
  <rcc rId="23018" sId="1">
    <nc r="E1194">
      <f>E1195</f>
    </nc>
  </rcc>
  <rcc rId="23019" sId="1">
    <nc r="F1194">
      <f>F1195</f>
    </nc>
  </rcc>
  <rcc rId="23020" sId="1">
    <nc r="G1194">
      <f>G1195</f>
    </nc>
  </rcc>
  <rcc rId="23021" sId="1">
    <nc r="H1194">
      <f>H1195</f>
    </nc>
  </rcc>
  <rcc rId="23022" sId="1">
    <nc r="I1194">
      <f>I1195</f>
    </nc>
  </rcc>
  <rcc rId="23023" sId="1">
    <nc r="J1194">
      <f>J1195</f>
    </nc>
  </rcc>
  <rcc rId="23024" sId="1">
    <oc r="K1194">
      <v>812</v>
    </oc>
    <nc r="K1194">
      <f>K1195</f>
    </nc>
  </rcc>
  <rcc rId="23025" sId="1">
    <oc r="L1194">
      <f>L1195</f>
    </oc>
    <nc r="L1194">
      <f>L1195</f>
    </nc>
  </rcc>
  <rcc rId="23026" sId="1">
    <nc r="M1194">
      <f>M1195</f>
    </nc>
  </rcc>
  <rcc rId="23027" sId="1">
    <nc r="N1194">
      <f>N1195</f>
    </nc>
  </rcc>
  <rcc rId="23028" sId="1">
    <oc r="O1194">
      <v>812</v>
    </oc>
    <nc r="O1194">
      <f>O1195</f>
    </nc>
  </rcc>
  <rcc rId="23029" sId="1">
    <oc r="P1194">
      <f>P1195</f>
    </oc>
    <nc r="P1194">
      <f>P1195</f>
    </nc>
  </rcc>
  <rcc rId="23030" sId="1">
    <nc r="Q1194">
      <f>Q1195</f>
    </nc>
  </rcc>
  <rcc rId="23031" sId="1">
    <oc r="D1196">
      <f>D1197+D1198</f>
    </oc>
    <nc r="D1196">
      <f>D1197+D1198</f>
    </nc>
  </rcc>
  <rcc rId="23032" sId="1">
    <oc r="E1196">
      <f>E1197+E1198</f>
    </oc>
    <nc r="E1196">
      <f>E1197+E1198</f>
    </nc>
  </rcc>
  <rcc rId="23033" sId="1">
    <oc r="F1196">
      <f>F1197+F1198</f>
    </oc>
    <nc r="F1196">
      <f>F1197+F1198</f>
    </nc>
  </rcc>
  <rcc rId="23034" sId="1">
    <oc r="G1196">
      <f>G1197+G1198</f>
    </oc>
    <nc r="G1196">
      <f>G1197+G1198</f>
    </nc>
  </rcc>
  <rcc rId="23035" sId="1">
    <oc r="H1196">
      <f>H1197+H1198</f>
    </oc>
    <nc r="H1196">
      <f>H1197+H1198</f>
    </nc>
  </rcc>
  <rcc rId="23036" sId="1">
    <oc r="I1196">
      <f>I1197+I1198</f>
    </oc>
    <nc r="I1196">
      <f>I1197+I1198</f>
    </nc>
  </rcc>
  <rcc rId="23037" sId="1">
    <oc r="J1196">
      <f>J1197+J1198</f>
    </oc>
    <nc r="J1196">
      <f>J1197+J1198</f>
    </nc>
  </rcc>
  <rcc rId="23038" sId="1">
    <oc r="K1196">
      <f>K1197+K1198</f>
    </oc>
    <nc r="K1196">
      <f>K1197+K1198</f>
    </nc>
  </rcc>
  <rcc rId="23039" sId="1">
    <oc r="L1196">
      <f>L1197+L1198</f>
    </oc>
    <nc r="L1196">
      <f>L1197+L1198</f>
    </nc>
  </rcc>
  <rcc rId="23040" sId="1">
    <oc r="M1196">
      <f>M1197+M1198</f>
    </oc>
    <nc r="M1196">
      <f>M1197+M1198</f>
    </nc>
  </rcc>
  <rcc rId="23041" sId="1">
    <oc r="N1196">
      <f>N1197+N1198</f>
    </oc>
    <nc r="N1196">
      <f>N1197+N1198</f>
    </nc>
  </rcc>
  <rcc rId="23042" sId="1">
    <oc r="O1196">
      <f>O1197+O1198</f>
    </oc>
    <nc r="O1196">
      <f>O1197+O1198</f>
    </nc>
  </rcc>
  <rcc rId="23043" sId="1">
    <oc r="P1196">
      <f>P1197+P1198</f>
    </oc>
    <nc r="P1196">
      <f>P1197+P1198</f>
    </nc>
  </rcc>
  <rcc rId="23044" sId="1" odxf="1" dxf="1">
    <nc r="Q1196">
      <f>Q1197+Q1198</f>
    </nc>
    <odxf>
      <alignment wrapText="0" readingOrder="0"/>
      <border outline="0">
        <left style="thin">
          <color indexed="64"/>
        </left>
      </border>
    </odxf>
    <ndxf>
      <alignment wrapText="1" readingOrder="0"/>
      <border outline="0">
        <left/>
      </border>
    </ndxf>
  </rcc>
  <rfmt sheetId="1" sqref="D1199" start="0" length="0">
    <dxf>
      <border outline="0">
        <left style="thin">
          <color indexed="64"/>
        </left>
      </border>
    </dxf>
  </rfmt>
  <rfmt sheetId="1" sqref="E1199" start="0" length="0">
    <dxf>
      <border outline="0">
        <left style="thin">
          <color indexed="64"/>
        </left>
      </border>
    </dxf>
  </rfmt>
  <rfmt sheetId="1" sqref="F1199" start="0" length="0">
    <dxf>
      <border outline="0">
        <left style="thin">
          <color indexed="64"/>
        </left>
      </border>
    </dxf>
  </rfmt>
  <rfmt sheetId="1" sqref="G1199" start="0" length="0">
    <dxf>
      <border outline="0">
        <left style="thin">
          <color indexed="64"/>
        </left>
      </border>
    </dxf>
  </rfmt>
  <rfmt sheetId="1" sqref="H1199" start="0" length="0">
    <dxf>
      <border outline="0">
        <left style="thin">
          <color indexed="64"/>
        </left>
      </border>
    </dxf>
  </rfmt>
  <rfmt sheetId="1" sqref="I1199" start="0" length="0">
    <dxf>
      <border outline="0">
        <left style="thin">
          <color indexed="64"/>
        </left>
      </border>
    </dxf>
  </rfmt>
  <rfmt sheetId="1" sqref="J1199" start="0" length="0">
    <dxf>
      <border outline="0">
        <left style="thin">
          <color indexed="64"/>
        </left>
      </border>
    </dxf>
  </rfmt>
  <rfmt sheetId="1" sqref="K1199" start="0" length="0">
    <dxf>
      <border outline="0">
        <left style="thin">
          <color indexed="64"/>
        </left>
      </border>
    </dxf>
  </rfmt>
  <rfmt sheetId="1" sqref="L1199" start="0" length="0">
    <dxf>
      <border outline="0">
        <left style="thin">
          <color indexed="64"/>
        </left>
      </border>
    </dxf>
  </rfmt>
  <rfmt sheetId="1" sqref="M1199" start="0" length="0">
    <dxf>
      <border outline="0">
        <left style="thin">
          <color indexed="64"/>
        </left>
      </border>
    </dxf>
  </rfmt>
  <rfmt sheetId="1" sqref="N1199" start="0" length="0">
    <dxf>
      <border outline="0">
        <left style="thin">
          <color indexed="64"/>
        </left>
      </border>
    </dxf>
  </rfmt>
  <rfmt sheetId="1" sqref="O1199" start="0" length="0">
    <dxf>
      <border outline="0">
        <left style="thin">
          <color indexed="64"/>
        </left>
      </border>
    </dxf>
  </rfmt>
  <rfmt sheetId="1" sqref="P1199" start="0" length="0">
    <dxf>
      <border outline="0">
        <left style="thin">
          <color indexed="64"/>
        </left>
      </border>
    </dxf>
  </rfmt>
  <rfmt sheetId="1" sqref="Q1199" start="0" length="0">
    <dxf>
      <border outline="0">
        <left style="thin">
          <color indexed="64"/>
        </left>
      </border>
    </dxf>
  </rfmt>
  <rcc rId="23045" sId="1">
    <oc r="D1193">
      <f>D1194+D1196+D1199</f>
    </oc>
    <nc r="D1193">
      <f>D1194+D1196+D1199</f>
    </nc>
  </rcc>
  <rcc rId="23046" sId="1">
    <oc r="E1193">
      <f>E1194+E1196+E1199</f>
    </oc>
    <nc r="E1193">
      <f>E1194+E1196+E1199</f>
    </nc>
  </rcc>
  <rcc rId="23047" sId="1">
    <oc r="F1193">
      <f>F1194+F1196+F1199</f>
    </oc>
    <nc r="F1193">
      <f>F1194+F1196+F1199</f>
    </nc>
  </rcc>
  <rcc rId="23048" sId="1">
    <oc r="G1193">
      <f>G1194+G1196+G1199</f>
    </oc>
    <nc r="G1193">
      <f>G1194+G1196+G1199</f>
    </nc>
  </rcc>
  <rcc rId="23049" sId="1">
    <oc r="H1193">
      <f>H1194+H1196+H1199</f>
    </oc>
    <nc r="H1193">
      <f>H1194+H1196+H1199</f>
    </nc>
  </rcc>
  <rcc rId="23050" sId="1">
    <oc r="I1193">
      <f>I1194+I1196+I1199</f>
    </oc>
    <nc r="I1193">
      <f>I1194+I1196+I1199</f>
    </nc>
  </rcc>
  <rcc rId="23051" sId="1">
    <oc r="J1193">
      <f>J1194+J1196+J1199</f>
    </oc>
    <nc r="J1193">
      <f>J1194+J1196+J1199</f>
    </nc>
  </rcc>
  <rcc rId="23052" sId="1">
    <oc r="K1193">
      <f>K1194+K1196+K1199</f>
    </oc>
    <nc r="K1193">
      <f>K1194+K1196+K1199</f>
    </nc>
  </rcc>
  <rcc rId="23053" sId="1">
    <oc r="L1193">
      <f>L1194+L1196+L1199</f>
    </oc>
    <nc r="L1193">
      <f>L1194+L1196+L1199</f>
    </nc>
  </rcc>
  <rcc rId="23054" sId="1">
    <oc r="M1193">
      <f>M1194+M1196+M1199</f>
    </oc>
    <nc r="M1193">
      <f>M1194+M1196+M1199</f>
    </nc>
  </rcc>
  <rcc rId="23055" sId="1">
    <oc r="N1193">
      <f>N1194+N1196+N1199</f>
    </oc>
    <nc r="N1193">
      <f>N1194+N1196+N1199</f>
    </nc>
  </rcc>
  <rcc rId="23056" sId="1">
    <oc r="O1193">
      <f>O1194+O1196+O1199</f>
    </oc>
    <nc r="O1193">
      <f>O1194+O1196+O1199</f>
    </nc>
  </rcc>
  <rcc rId="23057" sId="1">
    <oc r="P1193">
      <f>P1194+P1196+P1199</f>
    </oc>
    <nc r="P1193">
      <f>P1194+P1196+P1199</f>
    </nc>
  </rcc>
  <rcc rId="23058" sId="1">
    <nc r="Q1193">
      <f>Q1194+Q1196+Q1199</f>
    </nc>
  </rcc>
  <rcc rId="23059" sId="1">
    <oc r="D1212">
      <f>SUM(D1213:D1217)</f>
    </oc>
    <nc r="D1212">
      <f>SUM(D1213:D1217)</f>
    </nc>
  </rcc>
  <rcc rId="23060" sId="1">
    <oc r="E1212">
      <f>SUM(E1213:E1217)</f>
    </oc>
    <nc r="E1212">
      <f>SUM(E1213:E1217)</f>
    </nc>
  </rcc>
  <rcc rId="23061" sId="1">
    <oc r="F1212">
      <f>SUM(F1213:F1217)</f>
    </oc>
    <nc r="F1212">
      <f>SUM(F1213:F1217)</f>
    </nc>
  </rcc>
  <rcc rId="23062" sId="1">
    <oc r="G1212">
      <f>SUM(G1213:G1217)</f>
    </oc>
    <nc r="G1212">
      <f>SUM(G1213:G1217)</f>
    </nc>
  </rcc>
  <rcc rId="23063" sId="1">
    <oc r="H1212">
      <f>SUM(H1213:H1217)</f>
    </oc>
    <nc r="H1212">
      <f>SUM(H1213:H1217)</f>
    </nc>
  </rcc>
  <rcc rId="23064" sId="1">
    <oc r="I1212">
      <f>SUM(I1213:I1217)</f>
    </oc>
    <nc r="I1212">
      <f>SUM(I1213:I1217)</f>
    </nc>
  </rcc>
  <rcc rId="23065" sId="1">
    <oc r="J1212">
      <f>SUM(J1213:J1217)</f>
    </oc>
    <nc r="J1212">
      <f>SUM(J1213:J1217)</f>
    </nc>
  </rcc>
  <rcc rId="23066" sId="1">
    <oc r="K1212">
      <f>SUM(K1213:K1217)</f>
    </oc>
    <nc r="K1212">
      <f>SUM(K1213:K1217)</f>
    </nc>
  </rcc>
  <rcc rId="23067" sId="1">
    <oc r="L1212">
      <f>SUM(L1213:L1217)</f>
    </oc>
    <nc r="L1212">
      <f>SUM(L1213:L1217)</f>
    </nc>
  </rcc>
  <rcc rId="23068" sId="1">
    <oc r="M1212">
      <f>SUM(M1213:M1217)</f>
    </oc>
    <nc r="M1212">
      <f>SUM(M1213:M1217)</f>
    </nc>
  </rcc>
  <rcc rId="23069" sId="1">
    <oc r="N1212">
      <f>SUM(N1213:N1217)</f>
    </oc>
    <nc r="N1212">
      <f>SUM(N1213:N1217)</f>
    </nc>
  </rcc>
  <rcc rId="23070" sId="1">
    <oc r="O1212">
      <f>SUM(O1213:O1217)</f>
    </oc>
    <nc r="O1212">
      <f>SUM(O1213:O1217)</f>
    </nc>
  </rcc>
  <rcc rId="23071" sId="1">
    <oc r="P1212">
      <f>SUM(P1213:P1217)</f>
    </oc>
    <nc r="P1212">
      <f>SUM(P1213:P1217)</f>
    </nc>
  </rcc>
  <rcc rId="23072" sId="1">
    <oc r="Q1212">
      <f>SUM(Q1213:Q1217)</f>
    </oc>
    <nc r="Q1212">
      <f>SUM(Q1213:Q1217)</f>
    </nc>
  </rcc>
  <rcc rId="23073" sId="1">
    <oc r="D1211">
      <f>D1212</f>
    </oc>
    <nc r="D1211">
      <f>D1212</f>
    </nc>
  </rcc>
  <rcc rId="23074" sId="1">
    <oc r="E1211">
      <f>E1212</f>
    </oc>
    <nc r="E1211">
      <f>E1212</f>
    </nc>
  </rcc>
  <rcc rId="23075" sId="1">
    <oc r="F1211">
      <f>F1212</f>
    </oc>
    <nc r="F1211">
      <f>F1212</f>
    </nc>
  </rcc>
  <rcc rId="23076" sId="1">
    <oc r="G1211">
      <f>G1212</f>
    </oc>
    <nc r="G1211">
      <f>G1212</f>
    </nc>
  </rcc>
  <rcc rId="23077" sId="1">
    <oc r="H1211">
      <f>H1212</f>
    </oc>
    <nc r="H1211">
      <f>H1212</f>
    </nc>
  </rcc>
  <rcc rId="23078" sId="1">
    <oc r="I1211">
      <f>I1212</f>
    </oc>
    <nc r="I1211">
      <f>I1212</f>
    </nc>
  </rcc>
  <rcc rId="23079" sId="1">
    <oc r="J1211">
      <f>J1212</f>
    </oc>
    <nc r="J1211">
      <f>J1212</f>
    </nc>
  </rcc>
  <rcc rId="23080" sId="1">
    <oc r="K1211">
      <f>K1212</f>
    </oc>
    <nc r="K1211">
      <f>K1212</f>
    </nc>
  </rcc>
  <rcc rId="23081" sId="1">
    <oc r="L1211">
      <f>L1212</f>
    </oc>
    <nc r="L1211">
      <f>L1212</f>
    </nc>
  </rcc>
  <rcc rId="23082" sId="1">
    <oc r="M1211">
      <f>M1212</f>
    </oc>
    <nc r="M1211">
      <f>M1212</f>
    </nc>
  </rcc>
  <rcc rId="23083" sId="1">
    <oc r="N1211">
      <f>N1212</f>
    </oc>
    <nc r="N1211">
      <f>N1212</f>
    </nc>
  </rcc>
  <rcc rId="23084" sId="1">
    <oc r="O1211">
      <f>O1212</f>
    </oc>
    <nc r="O1211">
      <f>O1212</f>
    </nc>
  </rcc>
  <rcc rId="23085" sId="1">
    <oc r="P1211">
      <f>P1212</f>
    </oc>
    <nc r="P1211">
      <f>P1212</f>
    </nc>
  </rcc>
  <rcc rId="23086" sId="1">
    <oc r="Q1211">
      <f>Q1212</f>
    </oc>
    <nc r="Q1211">
      <f>Q1212</f>
    </nc>
  </rcc>
  <rcc rId="23087" sId="1">
    <oc r="D1219">
      <f>SUM(D1220:D1221)</f>
    </oc>
    <nc r="D1219">
      <f>SUM(D1220:D1221)</f>
    </nc>
  </rcc>
  <rcc rId="23088" sId="1">
    <oc r="E1219">
      <f>SUM(E1220:E1221)</f>
    </oc>
    <nc r="E1219">
      <f>SUM(E1220:E1221)</f>
    </nc>
  </rcc>
  <rcc rId="23089" sId="1">
    <oc r="F1219">
      <f>SUM(F1220:F1221)</f>
    </oc>
    <nc r="F1219">
      <f>SUM(F1220:F1221)</f>
    </nc>
  </rcc>
  <rcc rId="23090" sId="1">
    <oc r="G1219">
      <f>SUM(G1220:G1221)</f>
    </oc>
    <nc r="G1219">
      <f>SUM(G1220:G1221)</f>
    </nc>
  </rcc>
  <rcc rId="23091" sId="1">
    <oc r="H1219">
      <f>SUM(H1220:H1221)</f>
    </oc>
    <nc r="H1219">
      <f>SUM(H1220:H1221)</f>
    </nc>
  </rcc>
  <rcc rId="23092" sId="1">
    <nc r="I1219">
      <f>SUM(I1220:I1221)</f>
    </nc>
  </rcc>
  <rcc rId="23093" sId="1">
    <nc r="J1219">
      <f>SUM(J1220:J1221)</f>
    </nc>
  </rcc>
  <rcc rId="23094" sId="1">
    <nc r="K1219">
      <f>SUM(K1220:K1221)</f>
    </nc>
  </rcc>
  <rcc rId="23095" sId="1" odxf="1" dxf="1">
    <nc r="L1219">
      <f>SUM(L1220:L1221)</f>
    </nc>
    <odxf>
      <border outline="0">
        <right/>
      </border>
    </odxf>
    <ndxf>
      <border outline="0">
        <right style="thin">
          <color indexed="64"/>
        </right>
      </border>
    </ndxf>
  </rcc>
  <rcc rId="23096" sId="1">
    <nc r="M1219">
      <f>SUM(M1220:M1221)</f>
    </nc>
  </rcc>
  <rcc rId="23097" sId="1">
    <nc r="N1219">
      <f>SUM(N1220:N1221)</f>
    </nc>
  </rcc>
  <rcc rId="23098" sId="1">
    <nc r="O1219">
      <f>SUM(O1220:O1221)</f>
    </nc>
  </rcc>
  <rcc rId="23099" sId="1">
    <nc r="P1219">
      <f>SUM(P1220:P1221)</f>
    </nc>
  </rcc>
  <rcc rId="23100" sId="1" odxf="1" dxf="1">
    <nc r="Q1219">
      <f>SUM(Q1220:Q1221)</f>
    </nc>
    <odxf>
      <font>
        <b val="0"/>
        <sz val="14"/>
        <color theme="1"/>
        <name val="Times New Roman"/>
        <scheme val="none"/>
      </font>
    </odxf>
    <ndxf>
      <font>
        <b/>
        <sz val="14"/>
        <color theme="1"/>
        <name val="Times New Roman"/>
        <scheme val="none"/>
      </font>
    </ndxf>
  </rcc>
  <rcc rId="23101" sId="1">
    <oc r="D1222">
      <f>SUM(D1223:D1228)</f>
    </oc>
    <nc r="D1222">
      <f>SUM(D1223:D1228)</f>
    </nc>
  </rcc>
  <rcc rId="23102" sId="1">
    <oc r="E1222">
      <f>SUM(E1223:E1228)</f>
    </oc>
    <nc r="E1222">
      <f>SUM(E1223:E1228)</f>
    </nc>
  </rcc>
  <rcc rId="23103" sId="1">
    <oc r="F1222">
      <f>SUM(F1223:F1228)</f>
    </oc>
    <nc r="F1222">
      <f>SUM(F1223:F1228)</f>
    </nc>
  </rcc>
  <rcc rId="23104" sId="1">
    <oc r="G1222">
      <f>SUM(G1223:G1228)</f>
    </oc>
    <nc r="G1222">
      <f>SUM(G1223:G1228)</f>
    </nc>
  </rcc>
  <rcc rId="23105" sId="1">
    <oc r="H1222">
      <f>SUM(H1223:H1228)</f>
    </oc>
    <nc r="H1222">
      <f>SUM(H1223:H1228)</f>
    </nc>
  </rcc>
  <rcc rId="23106" sId="1">
    <nc r="I1222">
      <f>SUM(I1223:I1228)</f>
    </nc>
  </rcc>
  <rcc rId="23107" sId="1">
    <nc r="J1222">
      <f>SUM(J1223:J1228)</f>
    </nc>
  </rcc>
  <rcc rId="23108" sId="1">
    <nc r="K1222">
      <f>SUM(K1223:K1228)</f>
    </nc>
  </rcc>
  <rcc rId="23109" sId="1" odxf="1" dxf="1">
    <nc r="L1222">
      <f>SUM(L1223:L1228)</f>
    </nc>
    <odxf>
      <border outline="0">
        <right/>
      </border>
    </odxf>
    <ndxf>
      <border outline="0">
        <right style="thin">
          <color indexed="64"/>
        </right>
      </border>
    </ndxf>
  </rcc>
  <rcc rId="23110" sId="1">
    <nc r="M1222">
      <f>SUM(M1223:M1228)</f>
    </nc>
  </rcc>
  <rcc rId="23111" sId="1">
    <nc r="N1222">
      <f>SUM(N1223:N1228)</f>
    </nc>
  </rcc>
  <rcc rId="23112" sId="1">
    <nc r="O1222">
      <f>SUM(O1223:O1228)</f>
    </nc>
  </rcc>
  <rcc rId="23113" sId="1">
    <nc r="P1222">
      <f>SUM(P1223:P1228)</f>
    </nc>
  </rcc>
  <rcc rId="23114" sId="1">
    <nc r="Q1222">
      <f>SUM(Q1223:Q1228)</f>
    </nc>
  </rcc>
  <rcc rId="23115" sId="1">
    <oc r="D1229">
      <f>SUM(D1230:D1243)</f>
    </oc>
    <nc r="D1229">
      <f>SUM(D1230:D1243)</f>
    </nc>
  </rcc>
  <rcc rId="23116" sId="1">
    <oc r="E1229">
      <f>SUM(E1230:E1243)</f>
    </oc>
    <nc r="E1229">
      <f>SUM(E1230:E1243)</f>
    </nc>
  </rcc>
  <rcc rId="23117" sId="1">
    <oc r="F1229">
      <f>SUM(F1230:F1243)</f>
    </oc>
    <nc r="F1229">
      <f>SUM(F1230:F1243)</f>
    </nc>
  </rcc>
  <rcc rId="23118" sId="1">
    <oc r="G1229">
      <f>SUM(G1230:G1243)</f>
    </oc>
    <nc r="G1229">
      <f>SUM(G1230:G1243)</f>
    </nc>
  </rcc>
  <rcc rId="23119" sId="1">
    <oc r="H1229">
      <f>SUM(H1230:H1243)</f>
    </oc>
    <nc r="H1229">
      <f>SUM(H1230:H1243)</f>
    </nc>
  </rcc>
  <rcc rId="23120" sId="1">
    <oc r="I1229">
      <f>SUM(I1230:I1243)</f>
    </oc>
    <nc r="I1229">
      <f>SUM(I1230:I1243)</f>
    </nc>
  </rcc>
  <rcc rId="23121" sId="1">
    <oc r="J1229">
      <f>SUM(J1230:J1243)</f>
    </oc>
    <nc r="J1229">
      <f>SUM(J1230:J1243)</f>
    </nc>
  </rcc>
  <rcc rId="23122" sId="1">
    <oc r="K1229">
      <f>SUM(K1230:K1243)</f>
    </oc>
    <nc r="K1229">
      <f>SUM(K1230:K1243)</f>
    </nc>
  </rcc>
  <rcc rId="23123" sId="1">
    <oc r="L1229">
      <f>SUM(L1230:L1243)</f>
    </oc>
    <nc r="L1229">
      <f>SUM(L1230:L1243)</f>
    </nc>
  </rcc>
  <rcc rId="23124" sId="1">
    <oc r="M1229">
      <f>SUM(M1230:M1243)</f>
    </oc>
    <nc r="M1229">
      <f>SUM(M1230:M1243)</f>
    </nc>
  </rcc>
  <rcc rId="23125" sId="1">
    <oc r="N1229">
      <f>SUM(N1230:N1243)</f>
    </oc>
    <nc r="N1229">
      <f>SUM(N1230:N1243)</f>
    </nc>
  </rcc>
  <rcc rId="23126" sId="1">
    <oc r="O1229">
      <f>SUM(O1230:O1243)</f>
    </oc>
    <nc r="O1229">
      <f>SUM(O1230:O1243)</f>
    </nc>
  </rcc>
  <rcc rId="23127" sId="1">
    <oc r="P1229">
      <f>SUM(P1230:P1243)</f>
    </oc>
    <nc r="P1229">
      <f>SUM(P1230:P1243)</f>
    </nc>
  </rcc>
  <rcc rId="23128" sId="1">
    <oc r="Q1229">
      <f>SUM(Q1230:Q1243)</f>
    </oc>
    <nc r="Q1229">
      <f>SUM(Q1230:Q1243)</f>
    </nc>
  </rcc>
  <rcc rId="23129" sId="1">
    <oc r="D1218">
      <f>D1219+D1222+D1229</f>
    </oc>
    <nc r="D1218">
      <f>D1219+D1222+D1229</f>
    </nc>
  </rcc>
  <rcc rId="23130" sId="1">
    <oc r="E1218">
      <f>E1219+E1222+E1229</f>
    </oc>
    <nc r="E1218">
      <f>E1219+E1222+E1229</f>
    </nc>
  </rcc>
  <rcc rId="23131" sId="1">
    <oc r="F1218">
      <f>F1219+F1222+F1229</f>
    </oc>
    <nc r="F1218">
      <f>F1219+F1222+F1229</f>
    </nc>
  </rcc>
  <rcc rId="23132" sId="1">
    <oc r="G1218">
      <f>G1219+G1222+G1229</f>
    </oc>
    <nc r="G1218">
      <f>G1219+G1222+G1229</f>
    </nc>
  </rcc>
  <rcc rId="23133" sId="1">
    <oc r="H1218">
      <f>H1219+H1222+H1229</f>
    </oc>
    <nc r="H1218">
      <f>H1219+H1222+H1229</f>
    </nc>
  </rcc>
  <rcc rId="23134" sId="1">
    <oc r="I1218">
      <f>I1219+I1222+I1229</f>
    </oc>
    <nc r="I1218">
      <f>I1219+I1222+I1229</f>
    </nc>
  </rcc>
  <rcc rId="23135" sId="1">
    <oc r="J1218">
      <f>J1219+J1222+J1229</f>
    </oc>
    <nc r="J1218">
      <f>J1219+J1222+J1229</f>
    </nc>
  </rcc>
  <rcc rId="23136" sId="1">
    <oc r="K1218">
      <f>K1219+K1222+K1229</f>
    </oc>
    <nc r="K1218">
      <f>K1219+K1222+K1229</f>
    </nc>
  </rcc>
  <rcc rId="23137" sId="1">
    <oc r="L1218">
      <f>L1219+L1222+L1229</f>
    </oc>
    <nc r="L1218">
      <f>L1219+L1222+L1229</f>
    </nc>
  </rcc>
  <rcc rId="23138" sId="1">
    <oc r="M1218">
      <f>M1219+M1222+M1229</f>
    </oc>
    <nc r="M1218">
      <f>M1219+M1222+M1229</f>
    </nc>
  </rcc>
  <rcc rId="23139" sId="1">
    <oc r="N1218">
      <f>N1219+N1222+N1229</f>
    </oc>
    <nc r="N1218">
      <f>N1219+N1222+N1229</f>
    </nc>
  </rcc>
  <rcc rId="23140" sId="1">
    <oc r="O1218">
      <f>O1219+O1222+O1229</f>
    </oc>
    <nc r="O1218">
      <f>O1219+O1222+O1229</f>
    </nc>
  </rcc>
  <rcc rId="23141" sId="1">
    <oc r="P1218">
      <f>P1219+P1222+P1229</f>
    </oc>
    <nc r="P1218">
      <f>P1219+P1222+P1229</f>
    </nc>
  </rcc>
  <rcc rId="23142" sId="1">
    <oc r="Q1218">
      <f>Q1219+Q1222+Q1229</f>
    </oc>
    <nc r="Q1218">
      <f>Q1219+Q1222+Q1229</f>
    </nc>
  </rcc>
  <rcc rId="23143" sId="1">
    <oc r="C1245">
      <f>SUM(C1246:C1246)</f>
    </oc>
    <nc r="C1245">
      <f>C1246</f>
    </nc>
  </rcc>
  <rcc rId="23144" sId="1">
    <oc r="D1245">
      <f>SUM(D1246:D1246)</f>
    </oc>
    <nc r="D1245">
      <f>D1246</f>
    </nc>
  </rcc>
  <rcc rId="23145" sId="1">
    <oc r="E1245">
      <f>SUM(E1246:E1246)</f>
    </oc>
    <nc r="E1245">
      <f>E1246</f>
    </nc>
  </rcc>
  <rcc rId="23146" sId="1">
    <oc r="F1245">
      <f>SUM(F1246:F1246)</f>
    </oc>
    <nc r="F1245">
      <f>F1246</f>
    </nc>
  </rcc>
  <rcc rId="23147" sId="1">
    <oc r="G1245">
      <f>SUM(G1246:G1246)</f>
    </oc>
    <nc r="G1245">
      <f>G1246</f>
    </nc>
  </rcc>
  <rcc rId="23148" sId="1">
    <oc r="H1245">
      <f>SUM(H1246:H1246)</f>
    </oc>
    <nc r="H1245">
      <f>H1246</f>
    </nc>
  </rcc>
  <rcc rId="23149" sId="1">
    <oc r="I1245">
      <f>SUM(I1246:I1246)</f>
    </oc>
    <nc r="I1245">
      <f>I1246</f>
    </nc>
  </rcc>
  <rcc rId="23150" sId="1">
    <oc r="J1245">
      <f>SUM(J1246:J1246)</f>
    </oc>
    <nc r="J1245">
      <f>J1246</f>
    </nc>
  </rcc>
  <rcc rId="23151" sId="1">
    <oc r="K1245">
      <f>SUM(K1246:K1246)</f>
    </oc>
    <nc r="K1245">
      <f>K1246</f>
    </nc>
  </rcc>
  <rcc rId="23152" sId="1" odxf="1" dxf="1">
    <oc r="L1245">
      <f>SUM(L1246:L1246)</f>
    </oc>
    <nc r="L1245">
      <f>L1246</f>
    </nc>
    <odxf>
      <border outline="0">
        <right/>
      </border>
    </odxf>
    <ndxf>
      <border outline="0">
        <right style="thin">
          <color indexed="64"/>
        </right>
      </border>
    </ndxf>
  </rcc>
  <rcc rId="23153" sId="1">
    <oc r="M1245">
      <f>SUM(M1246:M1246)</f>
    </oc>
    <nc r="M1245">
      <f>M1246</f>
    </nc>
  </rcc>
  <rcc rId="23154" sId="1">
    <oc r="N1245">
      <f>SUM(N1246:N1246)</f>
    </oc>
    <nc r="N1245">
      <f>N1246</f>
    </nc>
  </rcc>
  <rcc rId="23155" sId="1">
    <oc r="O1245">
      <f>SUM(O1246:O1246)</f>
    </oc>
    <nc r="O1245">
      <f>O1246</f>
    </nc>
  </rcc>
  <rcc rId="23156" sId="1">
    <oc r="P1245">
      <f>SUM(P1246:P1246)</f>
    </oc>
    <nc r="P1245">
      <f>P1246</f>
    </nc>
  </rcc>
  <rcc rId="23157" sId="1">
    <oc r="Q1245">
      <f>SUM(Q1246:Q1246)</f>
    </oc>
    <nc r="Q1245">
      <f>Q1246</f>
    </nc>
  </rcc>
  <rcc rId="23158" sId="1">
    <oc r="C1247">
      <f>D1247+H1247+J1247+L1247+N1247+P1247</f>
    </oc>
    <nc r="C1247">
      <f>SUM(C1248:C1258)</f>
    </nc>
  </rcc>
  <rcc rId="23159" sId="1" odxf="1" dxf="1">
    <oc r="D1247">
      <f>SUM(D1248:D1258)</f>
    </oc>
    <nc r="D1247">
      <f>SUM(D1248:D1258)</f>
    </nc>
    <odxf>
      <font>
        <sz val="14"/>
        <name val="Times New Roman"/>
        <scheme val="none"/>
      </font>
      <border outline="0">
        <top style="thin">
          <color indexed="64"/>
        </top>
      </border>
    </odxf>
    <ndxf>
      <font>
        <sz val="14"/>
        <color indexed="8"/>
        <name val="Times New Roman"/>
        <scheme val="none"/>
      </font>
      <border outline="0">
        <top/>
      </border>
    </ndxf>
  </rcc>
  <rcc rId="23160" sId="1" odxf="1" dxf="1">
    <oc r="E1247">
      <f>SUM(E1248:E1258)</f>
    </oc>
    <nc r="E1247">
      <f>SUM(E1248:E1258)</f>
    </nc>
    <odxf>
      <font>
        <sz val="14"/>
        <name val="Times New Roman"/>
        <scheme val="none"/>
      </font>
      <border outline="0">
        <top style="thin">
          <color indexed="64"/>
        </top>
      </border>
    </odxf>
    <ndxf>
      <font>
        <sz val="14"/>
        <color indexed="8"/>
        <name val="Times New Roman"/>
        <scheme val="none"/>
      </font>
      <border outline="0">
        <top/>
      </border>
    </ndxf>
  </rcc>
  <rcc rId="23161" sId="1" odxf="1" dxf="1">
    <oc r="F1247">
      <f>SUM(F1248:F1258)</f>
    </oc>
    <nc r="F1247">
      <f>SUM(F1248:F1258)</f>
    </nc>
    <odxf>
      <font>
        <sz val="14"/>
        <name val="Times New Roman"/>
        <scheme val="none"/>
      </font>
      <border outline="0">
        <top style="thin">
          <color indexed="64"/>
        </top>
      </border>
    </odxf>
    <ndxf>
      <font>
        <sz val="14"/>
        <color indexed="8"/>
        <name val="Times New Roman"/>
        <scheme val="none"/>
      </font>
      <border outline="0">
        <top/>
      </border>
    </ndxf>
  </rcc>
  <rcc rId="23162" sId="1" odxf="1" dxf="1">
    <oc r="G1247">
      <f>SUM(G1248:G1258)</f>
    </oc>
    <nc r="G1247">
      <f>SUM(G1248:G1258)</f>
    </nc>
    <odxf>
      <font>
        <sz val="14"/>
        <name val="Times New Roman"/>
        <scheme val="none"/>
      </font>
      <border outline="0">
        <top style="thin">
          <color indexed="64"/>
        </top>
      </border>
    </odxf>
    <ndxf>
      <font>
        <sz val="14"/>
        <color indexed="8"/>
        <name val="Times New Roman"/>
        <scheme val="none"/>
      </font>
      <border outline="0">
        <top/>
      </border>
    </ndxf>
  </rcc>
  <rcc rId="23163" sId="1" odxf="1" dxf="1">
    <oc r="H1247">
      <f>SUM(H1248:H1258)</f>
    </oc>
    <nc r="H1247">
      <f>SUM(H1248:H1258)</f>
    </nc>
    <odxf>
      <font>
        <sz val="14"/>
        <name val="Times New Roman"/>
        <scheme val="none"/>
      </font>
      <border outline="0">
        <top style="thin">
          <color indexed="64"/>
        </top>
      </border>
    </odxf>
    <ndxf>
      <font>
        <sz val="14"/>
        <color indexed="8"/>
        <name val="Times New Roman"/>
        <scheme val="none"/>
      </font>
      <border outline="0">
        <top/>
      </border>
    </ndxf>
  </rcc>
  <rcc rId="23164" sId="1" odxf="1" dxf="1">
    <oc r="I1247">
      <f>SUM(I1248:I1258)</f>
    </oc>
    <nc r="I1247">
      <f>SUM(I1248:I1258)</f>
    </nc>
    <odxf>
      <font>
        <sz val="14"/>
        <name val="Times New Roman"/>
        <scheme val="none"/>
      </font>
      <border outline="0">
        <top style="thin">
          <color indexed="64"/>
        </top>
      </border>
    </odxf>
    <ndxf>
      <font>
        <sz val="14"/>
        <color indexed="8"/>
        <name val="Times New Roman"/>
        <scheme val="none"/>
      </font>
      <border outline="0">
        <top/>
      </border>
    </ndxf>
  </rcc>
  <rcc rId="23165" sId="1" odxf="1" dxf="1">
    <oc r="J1247">
      <f>SUM(J1248:J1258)</f>
    </oc>
    <nc r="J1247">
      <f>SUM(J1248:J1258)</f>
    </nc>
    <odxf>
      <font>
        <sz val="14"/>
        <name val="Times New Roman"/>
        <scheme val="none"/>
      </font>
      <border outline="0">
        <top style="thin">
          <color indexed="64"/>
        </top>
      </border>
    </odxf>
    <ndxf>
      <font>
        <sz val="14"/>
        <color indexed="8"/>
        <name val="Times New Roman"/>
        <scheme val="none"/>
      </font>
      <border outline="0">
        <top/>
      </border>
    </ndxf>
  </rcc>
  <rcc rId="23166" sId="1" odxf="1" dxf="1">
    <oc r="K1247">
      <f>SUM(K1248:K1258)</f>
    </oc>
    <nc r="K1247">
      <f>SUM(K1248:K1258)</f>
    </nc>
    <odxf>
      <font>
        <sz val="14"/>
        <name val="Times New Roman"/>
        <scheme val="none"/>
      </font>
      <border outline="0">
        <top style="thin">
          <color indexed="64"/>
        </top>
      </border>
    </odxf>
    <ndxf>
      <font>
        <sz val="14"/>
        <color indexed="8"/>
        <name val="Times New Roman"/>
        <scheme val="none"/>
      </font>
      <border outline="0">
        <top/>
      </border>
    </ndxf>
  </rcc>
  <rcc rId="23167" sId="1" odxf="1" dxf="1">
    <oc r="L1247">
      <f>SUM(L1248:L1258)</f>
    </oc>
    <nc r="L1247">
      <f>SUM(L1248:L1258)</f>
    </nc>
    <odxf>
      <font>
        <sz val="14"/>
        <name val="Times New Roman"/>
        <scheme val="none"/>
      </font>
      <border outline="0">
        <right/>
        <top style="thin">
          <color indexed="64"/>
        </top>
      </border>
    </odxf>
    <ndxf>
      <font>
        <sz val="14"/>
        <color indexed="8"/>
        <name val="Times New Roman"/>
        <scheme val="none"/>
      </font>
      <border outline="0">
        <right style="thin">
          <color indexed="64"/>
        </right>
        <top/>
      </border>
    </ndxf>
  </rcc>
  <rcc rId="23168" sId="1" odxf="1" dxf="1">
    <oc r="M1247">
      <f>SUM(M1248:M1258)</f>
    </oc>
    <nc r="M1247">
      <f>SUM(M1248:M1258)</f>
    </nc>
    <odxf>
      <font>
        <sz val="14"/>
        <name val="Times New Roman"/>
        <scheme val="none"/>
      </font>
      <border outline="0">
        <top style="thin">
          <color indexed="64"/>
        </top>
      </border>
    </odxf>
    <ndxf>
      <font>
        <sz val="14"/>
        <color indexed="8"/>
        <name val="Times New Roman"/>
        <scheme val="none"/>
      </font>
      <border outline="0">
        <top/>
      </border>
    </ndxf>
  </rcc>
  <rcc rId="23169" sId="1" odxf="1" dxf="1">
    <oc r="N1247">
      <f>SUM(N1248:N1258)</f>
    </oc>
    <nc r="N1247">
      <f>SUM(N1248:N1258)</f>
    </nc>
    <odxf>
      <font>
        <sz val="14"/>
        <name val="Times New Roman"/>
        <scheme val="none"/>
      </font>
      <border outline="0">
        <top style="thin">
          <color indexed="64"/>
        </top>
      </border>
    </odxf>
    <ndxf>
      <font>
        <sz val="14"/>
        <color indexed="8"/>
        <name val="Times New Roman"/>
        <scheme val="none"/>
      </font>
      <border outline="0">
        <top/>
      </border>
    </ndxf>
  </rcc>
  <rcc rId="23170" sId="1" odxf="1" dxf="1">
    <oc r="O1247">
      <f>SUM(O1248:O1258)</f>
    </oc>
    <nc r="O1247">
      <f>SUM(O1248:O1258)</f>
    </nc>
    <odxf>
      <font>
        <sz val="14"/>
        <name val="Times New Roman"/>
        <scheme val="none"/>
      </font>
      <border outline="0">
        <top style="thin">
          <color indexed="64"/>
        </top>
      </border>
    </odxf>
    <ndxf>
      <font>
        <sz val="14"/>
        <color indexed="8"/>
        <name val="Times New Roman"/>
        <scheme val="none"/>
      </font>
      <border outline="0">
        <top/>
      </border>
    </ndxf>
  </rcc>
  <rcc rId="23171" sId="1" odxf="1" dxf="1">
    <oc r="P1247">
      <f>SUM(P1248:P1258)</f>
    </oc>
    <nc r="P1247">
      <f>SUM(P1248:P1258)</f>
    </nc>
    <odxf>
      <font>
        <sz val="14"/>
        <name val="Times New Roman"/>
        <scheme val="none"/>
      </font>
      <border outline="0">
        <top style="thin">
          <color indexed="64"/>
        </top>
      </border>
    </odxf>
    <ndxf>
      <font>
        <sz val="14"/>
        <color indexed="8"/>
        <name val="Times New Roman"/>
        <scheme val="none"/>
      </font>
      <border outline="0">
        <top/>
      </border>
    </ndxf>
  </rcc>
  <rcc rId="23172" sId="1" odxf="1" dxf="1">
    <oc r="Q1247">
      <f>SUM(Q1248:Q1258)</f>
    </oc>
    <nc r="Q1247">
      <f>SUM(Q1248:Q1258)</f>
    </nc>
    <odxf>
      <font>
        <sz val="14"/>
        <name val="Times New Roman"/>
        <scheme val="none"/>
      </font>
      <border outline="0">
        <top style="thin">
          <color indexed="64"/>
        </top>
      </border>
    </odxf>
    <ndxf>
      <font>
        <sz val="14"/>
        <color indexed="8"/>
        <name val="Times New Roman"/>
        <scheme val="none"/>
      </font>
      <border outline="0">
        <top/>
      </border>
    </ndxf>
  </rcc>
  <rcc rId="23173" sId="1">
    <oc r="D1244">
      <f>D1245+D1247</f>
    </oc>
    <nc r="D1244">
      <f>D1245+D1247</f>
    </nc>
  </rcc>
  <rcc rId="23174" sId="1">
    <oc r="E1244">
      <f>E1245+E1247</f>
    </oc>
    <nc r="E1244">
      <f>E1245+E1247</f>
    </nc>
  </rcc>
  <rcc rId="23175" sId="1">
    <oc r="F1244">
      <f>F1245+F1247</f>
    </oc>
    <nc r="F1244">
      <f>F1245+F1247</f>
    </nc>
  </rcc>
  <rcc rId="23176" sId="1">
    <oc r="G1244">
      <f>G1245+G1247</f>
    </oc>
    <nc r="G1244">
      <f>G1245+G1247</f>
    </nc>
  </rcc>
  <rcc rId="23177" sId="1">
    <oc r="H1244">
      <f>H1245+H1247</f>
    </oc>
    <nc r="H1244">
      <f>H1245+H1247</f>
    </nc>
  </rcc>
  <rcc rId="23178" sId="1">
    <oc r="I1244">
      <f>I1245+I1247</f>
    </oc>
    <nc r="I1244">
      <f>I1245+I1247</f>
    </nc>
  </rcc>
  <rcc rId="23179" sId="1">
    <oc r="J1244">
      <f>J1245+J1247</f>
    </oc>
    <nc r="J1244">
      <f>J1245+J1247</f>
    </nc>
  </rcc>
  <rcc rId="23180" sId="1">
    <oc r="K1244">
      <f>K1245+K1247</f>
    </oc>
    <nc r="K1244">
      <f>K1245+K1247</f>
    </nc>
  </rcc>
  <rcc rId="23181" sId="1" odxf="1" dxf="1">
    <oc r="L1244">
      <f>L1245+L1247</f>
    </oc>
    <nc r="L1244">
      <f>L1245+L1247</f>
    </nc>
    <odxf>
      <border outline="0">
        <right/>
      </border>
    </odxf>
    <ndxf>
      <border outline="0">
        <right style="thin">
          <color indexed="64"/>
        </right>
      </border>
    </ndxf>
  </rcc>
  <rcc rId="23182" sId="1">
    <oc r="M1244">
      <f>M1245+M1247</f>
    </oc>
    <nc r="M1244">
      <f>M1245+M1247</f>
    </nc>
  </rcc>
  <rcc rId="23183" sId="1">
    <oc r="N1244">
      <f>N1245+N1247</f>
    </oc>
    <nc r="N1244">
      <f>N1245+N1247</f>
    </nc>
  </rcc>
  <rcc rId="23184" sId="1">
    <oc r="O1244">
      <f>O1245+O1247</f>
    </oc>
    <nc r="O1244">
      <f>O1245+O1247</f>
    </nc>
  </rcc>
  <rcc rId="23185" sId="1">
    <oc r="P1244">
      <f>P1245+P1247</f>
    </oc>
    <nc r="P1244">
      <f>P1245+P1247</f>
    </nc>
  </rcc>
  <rcc rId="23186" sId="1">
    <oc r="Q1244">
      <f>Q1245+Q1247</f>
    </oc>
    <nc r="Q1244">
      <f>Q1245+Q1247</f>
    </nc>
  </rcc>
  <rcc rId="23187" sId="1" numFmtId="4">
    <oc r="C1260">
      <v>2733313.6751999999</v>
    </oc>
    <nc r="C1260">
      <f>C1261</f>
    </nc>
  </rcc>
  <rcc rId="23188" sId="1">
    <nc r="D1260">
      <f>D1261</f>
    </nc>
  </rcc>
  <rcc rId="23189" sId="1">
    <nc r="E1260">
      <f>E1261</f>
    </nc>
  </rcc>
  <rcc rId="23190" sId="1">
    <nc r="F1260">
      <f>F1261</f>
    </nc>
  </rcc>
  <rcc rId="23191" sId="1" numFmtId="4">
    <oc r="G1260">
      <v>775.91</v>
    </oc>
    <nc r="G1260">
      <f>G1261</f>
    </nc>
  </rcc>
  <rcc rId="23192" sId="1" numFmtId="4">
    <oc r="H1260">
      <v>2733313.6751999999</v>
    </oc>
    <nc r="H1260">
      <f>H1261</f>
    </nc>
  </rcc>
  <rcc rId="23193" sId="1">
    <nc r="I1260">
      <f>I1261</f>
    </nc>
  </rcc>
  <rcc rId="23194" sId="1">
    <nc r="J1260">
      <f>J1261</f>
    </nc>
  </rcc>
  <rcc rId="23195" sId="1">
    <nc r="K1260">
      <f>K1261</f>
    </nc>
  </rcc>
  <rcc rId="23196" sId="1">
    <nc r="L1260">
      <f>L1261</f>
    </nc>
  </rcc>
  <rcc rId="23197" sId="1">
    <nc r="M1260">
      <f>M1261</f>
    </nc>
  </rcc>
  <rcc rId="23198" sId="1">
    <nc r="N1260">
      <f>N1261</f>
    </nc>
  </rcc>
  <rcc rId="23199" sId="1">
    <nc r="O1260">
      <f>O1261</f>
    </nc>
  </rcc>
  <rcc rId="23200" sId="1">
    <nc r="P1260">
      <f>P1261</f>
    </nc>
  </rcc>
  <rcc rId="23201" sId="1">
    <nc r="Q1260">
      <f>Q1261</f>
    </nc>
  </rcc>
  <rcc rId="23202" sId="1">
    <oc r="D1262">
      <f>SUM(D1263:D1264)</f>
    </oc>
    <nc r="D1262">
      <f>SUM(D1263:D1264)</f>
    </nc>
  </rcc>
  <rcc rId="23203" sId="1" odxf="1" dxf="1">
    <nc r="E1262">
      <f>SUM(E1263:E1264)</f>
    </nc>
    <odxf>
      <font>
        <name val="Times New Roman"/>
        <scheme val="none"/>
      </font>
      <alignment wrapText="0" readingOrder="0"/>
    </odxf>
    <ndxf>
      <font>
        <sz val="14"/>
        <color theme="1"/>
        <name val="Times New Roman"/>
        <scheme val="none"/>
      </font>
      <alignment wrapText="1" readingOrder="0"/>
    </ndxf>
  </rcc>
  <rcc rId="23204" sId="1" odxf="1" dxf="1">
    <nc r="F1262">
      <f>SUM(F1263:F1264)</f>
    </nc>
    <odxf>
      <font>
        <name val="Times New Roman"/>
        <scheme val="none"/>
      </font>
      <alignment wrapText="0" readingOrder="0"/>
    </odxf>
    <ndxf>
      <font>
        <sz val="14"/>
        <color theme="1"/>
        <name val="Times New Roman"/>
        <scheme val="none"/>
      </font>
      <alignment wrapText="1" readingOrder="0"/>
    </ndxf>
  </rcc>
  <rcc rId="23205" sId="1" odxf="1" dxf="1">
    <nc r="G1262">
      <f>SUM(G1263:G1264)</f>
    </nc>
    <odxf>
      <font>
        <name val="Times New Roman"/>
        <scheme val="none"/>
      </font>
      <alignment wrapText="0" readingOrder="0"/>
    </odxf>
    <ndxf>
      <font>
        <sz val="14"/>
        <color theme="1"/>
        <name val="Times New Roman"/>
        <scheme val="none"/>
      </font>
      <alignment wrapText="1" readingOrder="0"/>
    </ndxf>
  </rcc>
  <rcc rId="23206" sId="1" odxf="1" dxf="1">
    <nc r="H1262">
      <f>SUM(H1263:H1264)</f>
    </nc>
    <odxf>
      <font>
        <name val="Times New Roman"/>
        <scheme val="none"/>
      </font>
      <alignment wrapText="0" readingOrder="0"/>
    </odxf>
    <ndxf>
      <font>
        <sz val="14"/>
        <color theme="1"/>
        <name val="Times New Roman"/>
        <scheme val="none"/>
      </font>
      <alignment wrapText="1" readingOrder="0"/>
    </ndxf>
  </rcc>
  <rcc rId="23207" sId="1" odxf="1" dxf="1">
    <nc r="I1262">
      <f>SUM(I1263:I1264)</f>
    </nc>
    <odxf>
      <font>
        <name val="Times New Roman"/>
        <scheme val="none"/>
      </font>
      <alignment wrapText="0" readingOrder="0"/>
    </odxf>
    <ndxf>
      <font>
        <sz val="14"/>
        <color theme="1"/>
        <name val="Times New Roman"/>
        <scheme val="none"/>
      </font>
      <alignment wrapText="1" readingOrder="0"/>
    </ndxf>
  </rcc>
  <rcc rId="23208" sId="1" odxf="1" dxf="1">
    <nc r="J1262">
      <f>SUM(J1263:J1264)</f>
    </nc>
    <odxf>
      <font>
        <name val="Times New Roman"/>
        <scheme val="none"/>
      </font>
      <alignment wrapText="0" readingOrder="0"/>
    </odxf>
    <ndxf>
      <font>
        <sz val="14"/>
        <color theme="1"/>
        <name val="Times New Roman"/>
        <scheme val="none"/>
      </font>
      <alignment wrapText="1" readingOrder="0"/>
    </ndxf>
  </rcc>
  <rcc rId="23209" sId="1" odxf="1" dxf="1">
    <nc r="K1262">
      <f>SUM(K1263:K1264)</f>
    </nc>
    <odxf>
      <font>
        <name val="Times New Roman"/>
        <scheme val="none"/>
      </font>
      <alignment wrapText="0" readingOrder="0"/>
    </odxf>
    <ndxf>
      <font>
        <sz val="14"/>
        <color theme="1"/>
        <name val="Times New Roman"/>
        <scheme val="none"/>
      </font>
      <alignment wrapText="1" readingOrder="0"/>
    </ndxf>
  </rcc>
  <rcc rId="23210" sId="1" odxf="1" dxf="1">
    <nc r="L1262">
      <f>SUM(L1263:L1264)</f>
    </nc>
    <odxf>
      <font>
        <name val="Times New Roman"/>
        <scheme val="none"/>
      </font>
      <alignment wrapText="0" readingOrder="0"/>
    </odxf>
    <ndxf>
      <font>
        <sz val="14"/>
        <color theme="1"/>
        <name val="Times New Roman"/>
        <scheme val="none"/>
      </font>
      <alignment wrapText="1" readingOrder="0"/>
    </ndxf>
  </rcc>
  <rcc rId="23211" sId="1" odxf="1" dxf="1">
    <nc r="M1262">
      <f>SUM(M1263:M1264)</f>
    </nc>
    <odxf>
      <font>
        <name val="Times New Roman"/>
        <scheme val="none"/>
      </font>
      <alignment wrapText="0" readingOrder="0"/>
    </odxf>
    <ndxf>
      <font>
        <sz val="14"/>
        <color theme="1"/>
        <name val="Times New Roman"/>
        <scheme val="none"/>
      </font>
      <alignment wrapText="1" readingOrder="0"/>
    </ndxf>
  </rcc>
  <rcc rId="23212" sId="1" odxf="1" dxf="1">
    <nc r="N1262">
      <f>SUM(N1263:N1264)</f>
    </nc>
    <odxf>
      <font>
        <name val="Times New Roman"/>
        <scheme val="none"/>
      </font>
      <alignment wrapText="0" readingOrder="0"/>
    </odxf>
    <ndxf>
      <font>
        <sz val="14"/>
        <color theme="1"/>
        <name val="Times New Roman"/>
        <scheme val="none"/>
      </font>
      <alignment wrapText="1" readingOrder="0"/>
    </ndxf>
  </rcc>
  <rcc rId="23213" sId="1" odxf="1" dxf="1">
    <nc r="O1262">
      <f>SUM(O1263:O1264)</f>
    </nc>
    <odxf>
      <font>
        <name val="Times New Roman"/>
        <scheme val="none"/>
      </font>
      <alignment wrapText="0" readingOrder="0"/>
    </odxf>
    <ndxf>
      <font>
        <sz val="14"/>
        <color theme="1"/>
        <name val="Times New Roman"/>
        <scheme val="none"/>
      </font>
      <alignment wrapText="1" readingOrder="0"/>
    </ndxf>
  </rcc>
  <rcc rId="23214" sId="1" odxf="1" dxf="1">
    <nc r="P1262">
      <f>SUM(P1263:P1264)</f>
    </nc>
    <odxf>
      <font>
        <name val="Times New Roman"/>
        <scheme val="none"/>
      </font>
      <alignment wrapText="0" readingOrder="0"/>
    </odxf>
    <ndxf>
      <font>
        <sz val="14"/>
        <color theme="1"/>
        <name val="Times New Roman"/>
        <scheme val="none"/>
      </font>
      <alignment wrapText="1" readingOrder="0"/>
    </ndxf>
  </rcc>
  <rcc rId="23215" sId="1" odxf="1" dxf="1">
    <nc r="Q1262">
      <f>SUM(Q1263:Q1264)</f>
    </nc>
    <odxf>
      <font>
        <name val="Times New Roman"/>
        <scheme val="none"/>
      </font>
      <alignment wrapText="0" readingOrder="0"/>
    </odxf>
    <ndxf>
      <font>
        <sz val="14"/>
        <color theme="1"/>
        <name val="Times New Roman"/>
        <scheme val="none"/>
      </font>
      <alignment wrapText="1" readingOrder="0"/>
    </ndxf>
  </rcc>
  <rcc rId="23216" sId="1">
    <oc r="D1259">
      <f>D1260+D1262</f>
    </oc>
    <nc r="D1259">
      <f>D1260+D1262</f>
    </nc>
  </rcc>
  <rcc rId="23217" sId="1">
    <oc r="E1259">
      <f>E1260+E1262</f>
    </oc>
    <nc r="E1259">
      <f>E1260+E1262</f>
    </nc>
  </rcc>
  <rcc rId="23218" sId="1">
    <oc r="F1259">
      <f>F1260+F1262</f>
    </oc>
    <nc r="F1259">
      <f>F1260+F1262</f>
    </nc>
  </rcc>
  <rcc rId="23219" sId="1">
    <oc r="G1259">
      <f>G1260+G1262</f>
    </oc>
    <nc r="G1259">
      <f>G1260+G1262</f>
    </nc>
  </rcc>
  <rcc rId="23220" sId="1">
    <oc r="H1259">
      <f>H1260+H1262</f>
    </oc>
    <nc r="H1259">
      <f>H1260+H1262</f>
    </nc>
  </rcc>
  <rcc rId="23221" sId="1">
    <oc r="I1259">
      <f>I1260+I1262</f>
    </oc>
    <nc r="I1259">
      <f>I1260+I1262</f>
    </nc>
  </rcc>
  <rcc rId="23222" sId="1">
    <oc r="J1259">
      <f>J1260+J1262</f>
    </oc>
    <nc r="J1259">
      <f>J1260+J1262</f>
    </nc>
  </rcc>
  <rcc rId="23223" sId="1">
    <oc r="K1259">
      <f>K1260+K1262</f>
    </oc>
    <nc r="K1259">
      <f>K1260+K1262</f>
    </nc>
  </rcc>
  <rcc rId="23224" sId="1">
    <oc r="L1259">
      <f>L1260+L1262</f>
    </oc>
    <nc r="L1259">
      <f>L1260+L1262</f>
    </nc>
  </rcc>
  <rcc rId="23225" sId="1">
    <oc r="M1259">
      <f>M1260+M1262</f>
    </oc>
    <nc r="M1259">
      <f>M1260+M1262</f>
    </nc>
  </rcc>
  <rcc rId="23226" sId="1">
    <oc r="N1259">
      <f>N1260+N1262</f>
    </oc>
    <nc r="N1259">
      <f>N1260+N1262</f>
    </nc>
  </rcc>
  <rcc rId="23227" sId="1">
    <oc r="O1259">
      <f>O1260+O1262</f>
    </oc>
    <nc r="O1259">
      <f>O1260+O1262</f>
    </nc>
  </rcc>
  <rcc rId="23228" sId="1">
    <oc r="P1259">
      <f>P1260+P1262</f>
    </oc>
    <nc r="P1259">
      <f>P1260+P1262</f>
    </nc>
  </rcc>
  <rcc rId="23229" sId="1">
    <oc r="Q1259">
      <f>Q1260+Q1262</f>
    </oc>
    <nc r="Q1259">
      <f>Q1260+Q1262</f>
    </nc>
  </rcc>
  <rcc rId="23230" sId="1">
    <oc r="D1266">
      <f>SUM(D1267:D1274)</f>
    </oc>
    <nc r="D1266">
      <f>SUM(D1267:D1274)</f>
    </nc>
  </rcc>
  <rcc rId="23231" sId="1">
    <oc r="E1266">
      <f>SUM(E1267:E1274)</f>
    </oc>
    <nc r="E1266">
      <f>SUM(E1267:E1274)</f>
    </nc>
  </rcc>
  <rcc rId="23232" sId="1">
    <oc r="F1266">
      <f>SUM(F1267:F1274)</f>
    </oc>
    <nc r="F1266">
      <f>SUM(F1267:F1274)</f>
    </nc>
  </rcc>
  <rcc rId="23233" sId="1">
    <oc r="G1266">
      <f>SUM(G1267:G1274)</f>
    </oc>
    <nc r="G1266">
      <f>SUM(G1267:G1274)</f>
    </nc>
  </rcc>
  <rcc rId="23234" sId="1">
    <oc r="H1266">
      <f>SUM(H1267:H1274)</f>
    </oc>
    <nc r="H1266">
      <f>SUM(H1267:H1274)</f>
    </nc>
  </rcc>
  <rcc rId="23235" sId="1">
    <oc r="I1266">
      <f>SUM(I1267:I1274)</f>
    </oc>
    <nc r="I1266">
      <f>SUM(I1267:I1274)</f>
    </nc>
  </rcc>
  <rcc rId="23236" sId="1">
    <oc r="J1266">
      <f>SUM(J1267:J1274)</f>
    </oc>
    <nc r="J1266">
      <f>SUM(J1267:J1274)</f>
    </nc>
  </rcc>
  <rcc rId="23237" sId="1">
    <oc r="K1266">
      <f>SUM(K1267:K1274)</f>
    </oc>
    <nc r="K1266">
      <f>SUM(K1267:K1274)</f>
    </nc>
  </rcc>
  <rcc rId="23238" sId="1">
    <oc r="L1266">
      <f>SUM(L1267:L1274)</f>
    </oc>
    <nc r="L1266">
      <f>SUM(L1267:L1274)</f>
    </nc>
  </rcc>
  <rcc rId="23239" sId="1">
    <oc r="M1266">
      <f>SUM(M1267:M1274)</f>
    </oc>
    <nc r="M1266">
      <f>SUM(M1267:M1274)</f>
    </nc>
  </rcc>
  <rcc rId="23240" sId="1">
    <oc r="N1266">
      <f>SUM(N1267:N1274)</f>
    </oc>
    <nc r="N1266">
      <f>SUM(N1267:N1274)</f>
    </nc>
  </rcc>
  <rcc rId="23241" sId="1">
    <oc r="O1266">
      <f>SUM(O1267:O1274)</f>
    </oc>
    <nc r="O1266">
      <f>SUM(O1267:O1274)</f>
    </nc>
  </rcc>
  <rcc rId="23242" sId="1">
    <oc r="P1266">
      <f>SUM(P1267:P1274)</f>
    </oc>
    <nc r="P1266">
      <f>SUM(P1267:P1274)</f>
    </nc>
  </rcc>
  <rcc rId="23243" sId="1">
    <oc r="Q1266">
      <f>SUM(Q1267:Q1274)</f>
    </oc>
    <nc r="Q1266">
      <f>SUM(Q1267:Q1274)</f>
    </nc>
  </rcc>
  <rcc rId="23244" sId="1">
    <oc r="D1275">
      <f>SUM(D1276:D1288)</f>
    </oc>
    <nc r="D1275">
      <f>SUM(D1276:D1288)</f>
    </nc>
  </rcc>
  <rcc rId="23245" sId="1">
    <oc r="E1275">
      <f>SUM(E1276:E1288)</f>
    </oc>
    <nc r="E1275">
      <f>SUM(E1276:E1288)</f>
    </nc>
  </rcc>
  <rcc rId="23246" sId="1">
    <oc r="F1275">
      <f>SUM(F1276:F1288)</f>
    </oc>
    <nc r="F1275">
      <f>SUM(F1276:F1288)</f>
    </nc>
  </rcc>
  <rcc rId="23247" sId="1">
    <oc r="G1275">
      <f>SUM(G1276:G1288)</f>
    </oc>
    <nc r="G1275">
      <f>SUM(G1276:G1288)</f>
    </nc>
  </rcc>
  <rcc rId="23248" sId="1">
    <oc r="H1275">
      <f>SUM(H1276:H1288)</f>
    </oc>
    <nc r="H1275">
      <f>SUM(H1276:H1288)</f>
    </nc>
  </rcc>
  <rcc rId="23249" sId="1">
    <oc r="I1275">
      <f>SUM(I1276:I1288)</f>
    </oc>
    <nc r="I1275">
      <f>SUM(I1276:I1288)</f>
    </nc>
  </rcc>
  <rcc rId="23250" sId="1">
    <oc r="J1275">
      <f>SUM(J1276:J1288)</f>
    </oc>
    <nc r="J1275">
      <f>SUM(J1276:J1288)</f>
    </nc>
  </rcc>
  <rcc rId="23251" sId="1">
    <oc r="K1275">
      <f>SUM(K1276:K1288)</f>
    </oc>
    <nc r="K1275">
      <f>SUM(K1276:K1288)</f>
    </nc>
  </rcc>
  <rcc rId="23252" sId="1">
    <oc r="L1275">
      <f>SUM(L1276:L1288)</f>
    </oc>
    <nc r="L1275">
      <f>SUM(L1276:L1288)</f>
    </nc>
  </rcc>
  <rcc rId="23253" sId="1">
    <oc r="M1275">
      <f>SUM(M1276:M1288)</f>
    </oc>
    <nc r="M1275">
      <f>SUM(M1276:M1288)</f>
    </nc>
  </rcc>
  <rcc rId="23254" sId="1">
    <oc r="N1275">
      <f>SUM(N1276:N1288)</f>
    </oc>
    <nc r="N1275">
      <f>SUM(N1276:N1288)</f>
    </nc>
  </rcc>
  <rcc rId="23255" sId="1">
    <oc r="O1275">
      <f>SUM(O1276:O1288)</f>
    </oc>
    <nc r="O1275">
      <f>SUM(O1276:O1288)</f>
    </nc>
  </rcc>
  <rcc rId="23256" sId="1">
    <oc r="P1275">
      <f>SUM(P1276:P1288)</f>
    </oc>
    <nc r="P1275">
      <f>SUM(P1276:P1288)</f>
    </nc>
  </rcc>
  <rcc rId="23257" sId="1">
    <oc r="Q1275">
      <f>SUM(Q1276:Q1288)</f>
    </oc>
    <nc r="Q1275">
      <f>SUM(Q1276:Q1288)</f>
    </nc>
  </rcc>
  <rcc rId="23258" sId="1">
    <oc r="D1289">
      <f>SUM(D1290:D1311)</f>
    </oc>
    <nc r="D1289">
      <f>SUM(D1290:D1311)</f>
    </nc>
  </rcc>
  <rcc rId="23259" sId="1">
    <oc r="E1289">
      <f>SUM(E1290:E1311)</f>
    </oc>
    <nc r="E1289">
      <f>SUM(E1290:E1311)</f>
    </nc>
  </rcc>
  <rcc rId="23260" sId="1">
    <oc r="F1289">
      <f>SUM(F1290:F1311)</f>
    </oc>
    <nc r="F1289">
      <f>SUM(F1290:F1311)</f>
    </nc>
  </rcc>
  <rcc rId="23261" sId="1">
    <oc r="G1289">
      <f>SUM(G1290:G1311)</f>
    </oc>
    <nc r="G1289">
      <f>SUM(G1290:G1311)</f>
    </nc>
  </rcc>
  <rcc rId="23262" sId="1">
    <oc r="H1289">
      <f>SUM(H1290:H1311)</f>
    </oc>
    <nc r="H1289">
      <f>SUM(H1290:H1311)</f>
    </nc>
  </rcc>
  <rcc rId="23263" sId="1">
    <oc r="I1289">
      <f>SUM(I1290:I1311)</f>
    </oc>
    <nc r="I1289">
      <f>SUM(I1290:I1311)</f>
    </nc>
  </rcc>
  <rcc rId="23264" sId="1">
    <oc r="J1289">
      <f>SUM(J1290:J1311)</f>
    </oc>
    <nc r="J1289">
      <f>SUM(J1290:J1311)</f>
    </nc>
  </rcc>
  <rcc rId="23265" sId="1">
    <oc r="K1289">
      <f>SUM(K1290:K1311)</f>
    </oc>
    <nc r="K1289">
      <f>SUM(K1290:K1311)</f>
    </nc>
  </rcc>
  <rcc rId="23266" sId="1">
    <oc r="L1289">
      <f>SUM(L1290:L1311)</f>
    </oc>
    <nc r="L1289">
      <f>SUM(L1290:L1311)</f>
    </nc>
  </rcc>
  <rcc rId="23267" sId="1">
    <oc r="M1289">
      <f>SUM(M1290:M1311)</f>
    </oc>
    <nc r="M1289">
      <f>SUM(M1290:M1311)</f>
    </nc>
  </rcc>
  <rcc rId="23268" sId="1">
    <oc r="N1289">
      <f>SUM(N1290:N1311)</f>
    </oc>
    <nc r="N1289">
      <f>SUM(N1290:N1311)</f>
    </nc>
  </rcc>
  <rcc rId="23269" sId="1">
    <oc r="O1289">
      <f>SUM(O1290:O1311)</f>
    </oc>
    <nc r="O1289">
      <f>SUM(O1290:O1311)</f>
    </nc>
  </rcc>
  <rcc rId="23270" sId="1">
    <oc r="P1289">
      <f>SUM(P1290:P1311)</f>
    </oc>
    <nc r="P1289">
      <f>SUM(P1290:P1311)</f>
    </nc>
  </rcc>
  <rcc rId="23271" sId="1">
    <oc r="Q1289">
      <f>SUM(Q1290:Q1311)</f>
    </oc>
    <nc r="Q1289">
      <f>SUM(Q1290:Q1311)</f>
    </nc>
  </rcc>
  <rcc rId="23272" sId="1">
    <oc r="D1265">
      <f>D1266+D1275+D1289</f>
    </oc>
    <nc r="D1265">
      <f>D1266+D1275+D1289</f>
    </nc>
  </rcc>
  <rcc rId="23273" sId="1">
    <oc r="E1265">
      <f>E1266+E1275+E1289</f>
    </oc>
    <nc r="E1265">
      <f>E1266+E1275+E1289</f>
    </nc>
  </rcc>
  <rcc rId="23274" sId="1">
    <oc r="F1265">
      <f>F1266+F1275+F1289</f>
    </oc>
    <nc r="F1265">
      <f>F1266+F1275+F1289</f>
    </nc>
  </rcc>
  <rcc rId="23275" sId="1">
    <oc r="G1265">
      <f>G1266+G1275+G1289</f>
    </oc>
    <nc r="G1265">
      <f>G1266+G1275+G1289</f>
    </nc>
  </rcc>
  <rcc rId="23276" sId="1">
    <oc r="H1265">
      <f>H1266+H1275+H1289</f>
    </oc>
    <nc r="H1265">
      <f>H1266+H1275+H1289</f>
    </nc>
  </rcc>
  <rcc rId="23277" sId="1">
    <oc r="I1265">
      <f>I1266+I1275+I1289</f>
    </oc>
    <nc r="I1265">
      <f>I1266+I1275+I1289</f>
    </nc>
  </rcc>
  <rcc rId="23278" sId="1">
    <oc r="J1265">
      <f>J1266+J1275+J1289</f>
    </oc>
    <nc r="J1265">
      <f>J1266+J1275+J1289</f>
    </nc>
  </rcc>
  <rcc rId="23279" sId="1">
    <oc r="K1265">
      <f>K1266+K1275+K1289</f>
    </oc>
    <nc r="K1265">
      <f>K1266+K1275+K1289</f>
    </nc>
  </rcc>
  <rcc rId="23280" sId="1">
    <oc r="L1265">
      <f>L1266+L1275+L1289</f>
    </oc>
    <nc r="L1265">
      <f>L1266+L1275+L1289</f>
    </nc>
  </rcc>
  <rcc rId="23281" sId="1">
    <oc r="M1265">
      <f>M1266+M1275+M1289</f>
    </oc>
    <nc r="M1265">
      <f>M1266+M1275+M1289</f>
    </nc>
  </rcc>
  <rcc rId="23282" sId="1">
    <oc r="N1265">
      <f>N1266+N1275+N1289</f>
    </oc>
    <nc r="N1265">
      <f>N1266+N1275+N1289</f>
    </nc>
  </rcc>
  <rcc rId="23283" sId="1">
    <oc r="O1265">
      <f>O1266+O1275+O1289</f>
    </oc>
    <nc r="O1265">
      <f>O1266+O1275+O1289</f>
    </nc>
  </rcc>
  <rcc rId="23284" sId="1">
    <oc r="P1265">
      <f>P1266+P1275+P1289</f>
    </oc>
    <nc r="P1265">
      <f>P1266+P1275+P1289</f>
    </nc>
  </rcc>
  <rcc rId="23285" sId="1">
    <oc r="Q1265">
      <f>Q1266+Q1275+Q1289</f>
    </oc>
    <nc r="Q1265">
      <f>Q1266+Q1275+Q1289</f>
    </nc>
  </rcc>
  <rcc rId="23286" sId="1">
    <oc r="D1313">
      <f>SUM(D1314:D1316)</f>
    </oc>
    <nc r="D1313">
      <f>SUM(D1314:D1316)</f>
    </nc>
  </rcc>
  <rcc rId="23287" sId="1">
    <oc r="E1313">
      <f>SUM(E1314:E1316)</f>
    </oc>
    <nc r="E1313">
      <f>SUM(E1314:E1316)</f>
    </nc>
  </rcc>
  <rcc rId="23288" sId="1">
    <oc r="F1313">
      <f>SUM(F1314:F1316)</f>
    </oc>
    <nc r="F1313">
      <f>SUM(F1314:F1316)</f>
    </nc>
  </rcc>
  <rcc rId="23289" sId="1">
    <oc r="G1313">
      <f>SUM(G1314:G1316)</f>
    </oc>
    <nc r="G1313">
      <f>SUM(G1314:G1316)</f>
    </nc>
  </rcc>
  <rcc rId="23290" sId="1">
    <oc r="H1313">
      <f>SUM(H1314:H1316)</f>
    </oc>
    <nc r="H1313">
      <f>SUM(H1314:H1316)</f>
    </nc>
  </rcc>
  <rcc rId="23291" sId="1">
    <oc r="I1313">
      <f>SUM(I1314:I1316)</f>
    </oc>
    <nc r="I1313">
      <f>SUM(I1314:I1316)</f>
    </nc>
  </rcc>
  <rcc rId="23292" sId="1">
    <oc r="J1313">
      <f>SUM(J1314:J1316)</f>
    </oc>
    <nc r="J1313">
      <f>SUM(J1314:J1316)</f>
    </nc>
  </rcc>
  <rcc rId="23293" sId="1">
    <oc r="K1313">
      <f>SUM(K1314:K1316)</f>
    </oc>
    <nc r="K1313">
      <f>SUM(K1314:K1316)</f>
    </nc>
  </rcc>
  <rcc rId="23294" sId="1">
    <oc r="L1313">
      <f>SUM(L1314:L1316)</f>
    </oc>
    <nc r="L1313">
      <f>SUM(L1314:L1316)</f>
    </nc>
  </rcc>
  <rcc rId="23295" sId="1">
    <oc r="M1313">
      <f>SUM(M1314:M1316)</f>
    </oc>
    <nc r="M1313">
      <f>SUM(M1314:M1316)</f>
    </nc>
  </rcc>
  <rcc rId="23296" sId="1">
    <oc r="N1313">
      <f>SUM(N1314:N1316)</f>
    </oc>
    <nc r="N1313">
      <f>SUM(N1314:N1316)</f>
    </nc>
  </rcc>
  <rcc rId="23297" sId="1">
    <oc r="O1313">
      <f>SUM(O1314:O1316)</f>
    </oc>
    <nc r="O1313">
      <f>SUM(O1314:O1316)</f>
    </nc>
  </rcc>
  <rcc rId="23298" sId="1">
    <oc r="P1313">
      <f>SUM(P1314:P1316)</f>
    </oc>
    <nc r="P1313">
      <f>SUM(P1314:P1316)</f>
    </nc>
  </rcc>
  <rcc rId="23299" sId="1">
    <oc r="Q1313">
      <f>SUM(Q1314:Q1316)</f>
    </oc>
    <nc r="Q1313">
      <f>SUM(Q1314:Q1316)</f>
    </nc>
  </rcc>
  <rcc rId="23300" sId="1">
    <oc r="D1317">
      <f>SUM(D1318:D1320)</f>
    </oc>
    <nc r="D1317">
      <f>SUM(D1318:D1320)</f>
    </nc>
  </rcc>
  <rcc rId="23301" sId="1">
    <oc r="E1317">
      <f>SUM(E1318:E1320)</f>
    </oc>
    <nc r="E1317">
      <f>SUM(E1318:E1320)</f>
    </nc>
  </rcc>
  <rcc rId="23302" sId="1">
    <oc r="F1317">
      <f>SUM(F1318:F1320)</f>
    </oc>
    <nc r="F1317">
      <f>SUM(F1318:F1320)</f>
    </nc>
  </rcc>
  <rcc rId="23303" sId="1">
    <oc r="G1317">
      <f>SUM(G1318:G1320)</f>
    </oc>
    <nc r="G1317">
      <f>SUM(G1318:G1320)</f>
    </nc>
  </rcc>
  <rcc rId="23304" sId="1">
    <oc r="H1317">
      <f>SUM(H1318:H1320)</f>
    </oc>
    <nc r="H1317">
      <f>SUM(H1318:H1320)</f>
    </nc>
  </rcc>
  <rcc rId="23305" sId="1">
    <oc r="I1317">
      <f>SUM(I1318:I1320)</f>
    </oc>
    <nc r="I1317">
      <f>SUM(I1318:I1320)</f>
    </nc>
  </rcc>
  <rcc rId="23306" sId="1">
    <oc r="J1317">
      <f>SUM(J1318:J1320)</f>
    </oc>
    <nc r="J1317">
      <f>SUM(J1318:J1320)</f>
    </nc>
  </rcc>
  <rcc rId="23307" sId="1">
    <oc r="K1317">
      <f>SUM(K1318:K1320)</f>
    </oc>
    <nc r="K1317">
      <f>SUM(K1318:K1320)</f>
    </nc>
  </rcc>
  <rcc rId="23308" sId="1">
    <oc r="L1317">
      <f>SUM(L1318:L1320)</f>
    </oc>
    <nc r="L1317">
      <f>SUM(L1318:L1320)</f>
    </nc>
  </rcc>
  <rcc rId="23309" sId="1">
    <oc r="M1317">
      <f>SUM(M1318:M1320)</f>
    </oc>
    <nc r="M1317">
      <f>SUM(M1318:M1320)</f>
    </nc>
  </rcc>
  <rcc rId="23310" sId="1">
    <oc r="N1317">
      <f>SUM(N1318:N1320)</f>
    </oc>
    <nc r="N1317">
      <f>SUM(N1318:N1320)</f>
    </nc>
  </rcc>
  <rcc rId="23311" sId="1">
    <oc r="O1317">
      <f>SUM(O1318:O1320)</f>
    </oc>
    <nc r="O1317">
      <f>SUM(O1318:O1320)</f>
    </nc>
  </rcc>
  <rcc rId="23312" sId="1">
    <oc r="P1317">
      <f>SUM(P1318:P1320)</f>
    </oc>
    <nc r="P1317">
      <f>SUM(P1318:P1320)</f>
    </nc>
  </rcc>
  <rcc rId="23313" sId="1">
    <oc r="Q1317">
      <f>SUM(Q1318:Q1320)</f>
    </oc>
    <nc r="Q1317">
      <f>SUM(Q1318:Q1320)</f>
    </nc>
  </rcc>
  <rcc rId="23314" sId="1">
    <oc r="D1312">
      <f>D1313+D1317</f>
    </oc>
    <nc r="D1312">
      <f>D1313+D1317</f>
    </nc>
  </rcc>
  <rcc rId="23315" sId="1">
    <oc r="E1312">
      <f>E1313+E1317</f>
    </oc>
    <nc r="E1312">
      <f>E1313+E1317</f>
    </nc>
  </rcc>
  <rcc rId="23316" sId="1">
    <oc r="F1312">
      <f>F1313+F1317</f>
    </oc>
    <nc r="F1312">
      <f>F1313+F1317</f>
    </nc>
  </rcc>
  <rcc rId="23317" sId="1">
    <oc r="G1312">
      <f>G1313+G1317</f>
    </oc>
    <nc r="G1312">
      <f>G1313+G1317</f>
    </nc>
  </rcc>
  <rcc rId="23318" sId="1">
    <oc r="H1312">
      <f>H1313+H1317</f>
    </oc>
    <nc r="H1312">
      <f>H1313+H1317</f>
    </nc>
  </rcc>
  <rcc rId="23319" sId="1">
    <oc r="I1312">
      <f>I1313+I1317</f>
    </oc>
    <nc r="I1312">
      <f>I1313+I1317</f>
    </nc>
  </rcc>
  <rcc rId="23320" sId="1">
    <oc r="J1312">
      <f>J1313+J1317</f>
    </oc>
    <nc r="J1312">
      <f>J1313+J1317</f>
    </nc>
  </rcc>
  <rcc rId="23321" sId="1">
    <oc r="K1312">
      <f>K1313+K1317</f>
    </oc>
    <nc r="K1312">
      <f>K1313+K1317</f>
    </nc>
  </rcc>
  <rcc rId="23322" sId="1">
    <oc r="L1312">
      <f>L1313+L1317</f>
    </oc>
    <nc r="L1312">
      <f>L1313+L1317</f>
    </nc>
  </rcc>
  <rcc rId="23323" sId="1">
    <oc r="M1312">
      <f>M1313+M1317</f>
    </oc>
    <nc r="M1312">
      <f>M1313+M1317</f>
    </nc>
  </rcc>
  <rcc rId="23324" sId="1">
    <oc r="N1312">
      <f>N1313+N1317</f>
    </oc>
    <nc r="N1312">
      <f>N1313+N1317</f>
    </nc>
  </rcc>
  <rcc rId="23325" sId="1">
    <oc r="O1312">
      <f>O1313+O1317</f>
    </oc>
    <nc r="O1312">
      <f>O1313+O1317</f>
    </nc>
  </rcc>
  <rcc rId="23326" sId="1">
    <oc r="P1312">
      <f>P1313+P1317</f>
    </oc>
    <nc r="P1312">
      <f>P1313+P1317</f>
    </nc>
  </rcc>
  <rcc rId="23327" sId="1">
    <oc r="Q1312">
      <f>Q1313+Q1317</f>
    </oc>
    <nc r="Q1312">
      <f>Q1313+Q1317</f>
    </nc>
  </rcc>
  <rcc rId="23328" sId="1">
    <oc r="D1322">
      <f>D1323+D1324</f>
    </oc>
    <nc r="D1322">
      <f>D1323+D1324</f>
    </nc>
  </rcc>
  <rcc rId="23329" sId="1">
    <oc r="E1322">
      <f>E1323+E1324</f>
    </oc>
    <nc r="E1322">
      <f>E1323+E1324</f>
    </nc>
  </rcc>
  <rcc rId="23330" sId="1">
    <oc r="F1322">
      <f>F1323+F1324</f>
    </oc>
    <nc r="F1322">
      <f>F1323+F1324</f>
    </nc>
  </rcc>
  <rcc rId="23331" sId="1">
    <oc r="G1322">
      <f>G1323+G1324</f>
    </oc>
    <nc r="G1322">
      <f>G1323+G1324</f>
    </nc>
  </rcc>
  <rcc rId="23332" sId="1">
    <oc r="H1322">
      <f>H1323+H1324</f>
    </oc>
    <nc r="H1322">
      <f>H1323+H1324</f>
    </nc>
  </rcc>
  <rcc rId="23333" sId="1">
    <oc r="I1322">
      <f>I1323+I1324</f>
    </oc>
    <nc r="I1322">
      <f>I1323+I1324</f>
    </nc>
  </rcc>
  <rcc rId="23334" sId="1">
    <oc r="J1322">
      <f>J1323+J1324</f>
    </oc>
    <nc r="J1322">
      <f>J1323+J1324</f>
    </nc>
  </rcc>
  <rcc rId="23335" sId="1">
    <oc r="K1322">
      <f>K1323+K1324</f>
    </oc>
    <nc r="K1322">
      <f>K1323+K1324</f>
    </nc>
  </rcc>
  <rcc rId="23336" sId="1">
    <oc r="L1322">
      <f>L1323+L1324</f>
    </oc>
    <nc r="L1322">
      <f>L1323+L1324</f>
    </nc>
  </rcc>
  <rcc rId="23337" sId="1">
    <oc r="M1322">
      <f>M1323+M1324</f>
    </oc>
    <nc r="M1322">
      <f>M1323+M1324</f>
    </nc>
  </rcc>
  <rcc rId="23338" sId="1">
    <oc r="N1322">
      <f>N1323+N1324</f>
    </oc>
    <nc r="N1322">
      <f>N1323+N1324</f>
    </nc>
  </rcc>
  <rcc rId="23339" sId="1">
    <oc r="O1322">
      <f>O1323+O1324</f>
    </oc>
    <nc r="O1322">
      <f>O1323+O1324</f>
    </nc>
  </rcc>
  <rcc rId="23340" sId="1">
    <oc r="P1322">
      <f>P1323+P1324</f>
    </oc>
    <nc r="P1322">
      <f>P1323+P1324</f>
    </nc>
  </rcc>
  <rcc rId="23341" sId="1">
    <oc r="Q1322">
      <f>Q1323+Q1324</f>
    </oc>
    <nc r="Q1322">
      <f>Q1323+Q1324</f>
    </nc>
  </rcc>
  <rcc rId="23342" sId="1">
    <oc r="D1325">
      <f>D1326</f>
    </oc>
    <nc r="D1325">
      <f>D1326</f>
    </nc>
  </rcc>
  <rcc rId="23343" sId="1">
    <oc r="E1325">
      <f>E1326</f>
    </oc>
    <nc r="E1325">
      <f>E1326</f>
    </nc>
  </rcc>
  <rcc rId="23344" sId="1">
    <oc r="F1325">
      <f>F1326</f>
    </oc>
    <nc r="F1325">
      <f>F1326</f>
    </nc>
  </rcc>
  <rcc rId="23345" sId="1">
    <oc r="G1325">
      <f>G1326</f>
    </oc>
    <nc r="G1325">
      <f>G1326</f>
    </nc>
  </rcc>
  <rcc rId="23346" sId="1">
    <oc r="H1325">
      <f>H1326</f>
    </oc>
    <nc r="H1325">
      <f>H1326</f>
    </nc>
  </rcc>
  <rcc rId="23347" sId="1">
    <oc r="I1325">
      <f>I1326</f>
    </oc>
    <nc r="I1325">
      <f>I1326</f>
    </nc>
  </rcc>
  <rcc rId="23348" sId="1">
    <oc r="J1325">
      <f>J1326</f>
    </oc>
    <nc r="J1325">
      <f>J1326</f>
    </nc>
  </rcc>
  <rcc rId="23349" sId="1">
    <oc r="K1325">
      <f>K1326</f>
    </oc>
    <nc r="K1325">
      <f>K1326</f>
    </nc>
  </rcc>
  <rcc rId="23350" sId="1">
    <oc r="L1325">
      <f>L1326</f>
    </oc>
    <nc r="L1325">
      <f>L1326</f>
    </nc>
  </rcc>
  <rcc rId="23351" sId="1">
    <oc r="M1325">
      <f>M1326</f>
    </oc>
    <nc r="M1325">
      <f>M1326</f>
    </nc>
  </rcc>
  <rcc rId="23352" sId="1">
    <oc r="N1325">
      <f>N1326</f>
    </oc>
    <nc r="N1325">
      <f>N1326</f>
    </nc>
  </rcc>
  <rcc rId="23353" sId="1">
    <oc r="O1325">
      <f>O1326</f>
    </oc>
    <nc r="O1325">
      <f>O1326</f>
    </nc>
  </rcc>
  <rcc rId="23354" sId="1">
    <oc r="P1325">
      <f>P1326</f>
    </oc>
    <nc r="P1325">
      <f>P1326</f>
    </nc>
  </rcc>
  <rcc rId="23355" sId="1">
    <oc r="Q1325">
      <f>Q1326</f>
    </oc>
    <nc r="Q1325">
      <f>Q1326</f>
    </nc>
  </rcc>
  <rcc rId="23356" sId="1">
    <oc r="D1327">
      <f>SUM(D1328:D1338)</f>
    </oc>
    <nc r="D1327">
      <f>SUM(D1328:D1338)</f>
    </nc>
  </rcc>
  <rcc rId="23357" sId="1">
    <oc r="E1327">
      <f>SUM(E1328:E1338)</f>
    </oc>
    <nc r="E1327">
      <f>SUM(E1328:E1338)</f>
    </nc>
  </rcc>
  <rcc rId="23358" sId="1">
    <oc r="F1327">
      <f>SUM(F1328:F1338)</f>
    </oc>
    <nc r="F1327">
      <f>SUM(F1328:F1338)</f>
    </nc>
  </rcc>
  <rcc rId="23359" sId="1">
    <oc r="G1327">
      <f>SUM(G1328:G1338)</f>
    </oc>
    <nc r="G1327">
      <f>SUM(G1328:G1338)</f>
    </nc>
  </rcc>
  <rcc rId="23360" sId="1">
    <oc r="H1327">
      <f>SUM(H1328:H1338)</f>
    </oc>
    <nc r="H1327">
      <f>SUM(H1328:H1338)</f>
    </nc>
  </rcc>
  <rcc rId="23361" sId="1">
    <oc r="I1327">
      <f>SUM(I1328:I1338)</f>
    </oc>
    <nc r="I1327">
      <f>SUM(I1328:I1338)</f>
    </nc>
  </rcc>
  <rcc rId="23362" sId="1">
    <oc r="J1327">
      <f>SUM(J1328:J1338)</f>
    </oc>
    <nc r="J1327">
      <f>SUM(J1328:J1338)</f>
    </nc>
  </rcc>
  <rcc rId="23363" sId="1">
    <oc r="K1327">
      <f>SUM(K1328:K1338)</f>
    </oc>
    <nc r="K1327">
      <f>SUM(K1328:K1338)</f>
    </nc>
  </rcc>
  <rcc rId="23364" sId="1">
    <oc r="L1327">
      <f>SUM(L1328:L1338)</f>
    </oc>
    <nc r="L1327">
      <f>SUM(L1328:L1338)</f>
    </nc>
  </rcc>
  <rcc rId="23365" sId="1">
    <oc r="M1327">
      <f>SUM(M1328:M1338)</f>
    </oc>
    <nc r="M1327">
      <f>SUM(M1328:M1338)</f>
    </nc>
  </rcc>
  <rcc rId="23366" sId="1">
    <oc r="N1327">
      <f>SUM(N1328:N1338)</f>
    </oc>
    <nc r="N1327">
      <f>SUM(N1328:N1338)</f>
    </nc>
  </rcc>
  <rcc rId="23367" sId="1">
    <oc r="O1327">
      <f>SUM(O1328:O1338)</f>
    </oc>
    <nc r="O1327">
      <f>SUM(O1328:O1338)</f>
    </nc>
  </rcc>
  <rcc rId="23368" sId="1">
    <oc r="P1327">
      <f>SUM(P1328:P1338)</f>
    </oc>
    <nc r="P1327">
      <f>SUM(P1328:P1338)</f>
    </nc>
  </rcc>
  <rcc rId="23369" sId="1">
    <oc r="Q1327">
      <f>SUM(Q1328:Q1338)</f>
    </oc>
    <nc r="Q1327">
      <f>SUM(Q1328:Q1338)</f>
    </nc>
  </rcc>
  <rcc rId="23370" sId="1">
    <oc r="D1321">
      <f>D1322+D1325+D1327</f>
    </oc>
    <nc r="D1321">
      <f>D1322+D1325+D1327</f>
    </nc>
  </rcc>
  <rcc rId="23371" sId="1">
    <oc r="E1321">
      <f>E1322+E1325+E1327</f>
    </oc>
    <nc r="E1321">
      <f>E1322+E1325+E1327</f>
    </nc>
  </rcc>
  <rcc rId="23372" sId="1">
    <oc r="F1321">
      <f>F1322+F1325+F1327</f>
    </oc>
    <nc r="F1321">
      <f>F1322+F1325+F1327</f>
    </nc>
  </rcc>
  <rcc rId="23373" sId="1">
    <oc r="G1321">
      <f>G1322+G1325+G1327</f>
    </oc>
    <nc r="G1321">
      <f>G1322+G1325+G1327</f>
    </nc>
  </rcc>
  <rcc rId="23374" sId="1">
    <oc r="H1321">
      <f>H1322+H1325+H1327</f>
    </oc>
    <nc r="H1321">
      <f>H1322+H1325+H1327</f>
    </nc>
  </rcc>
  <rcc rId="23375" sId="1">
    <oc r="I1321">
      <f>I1322+I1325+I1327</f>
    </oc>
    <nc r="I1321">
      <f>I1322+I1325+I1327</f>
    </nc>
  </rcc>
  <rcc rId="23376" sId="1">
    <oc r="J1321">
      <f>J1322+J1325+J1327</f>
    </oc>
    <nc r="J1321">
      <f>J1322+J1325+J1327</f>
    </nc>
  </rcc>
  <rcc rId="23377" sId="1">
    <oc r="K1321">
      <f>K1322+K1325+K1327</f>
    </oc>
    <nc r="K1321">
      <f>K1322+K1325+K1327</f>
    </nc>
  </rcc>
  <rcc rId="23378" sId="1">
    <oc r="L1321">
      <f>L1322+L1325+L1327</f>
    </oc>
    <nc r="L1321">
      <f>L1322+L1325+L1327</f>
    </nc>
  </rcc>
  <rcc rId="23379" sId="1">
    <oc r="M1321">
      <f>M1322+M1325+M1327</f>
    </oc>
    <nc r="M1321">
      <f>M1322+M1325+M1327</f>
    </nc>
  </rcc>
  <rcc rId="23380" sId="1">
    <oc r="N1321">
      <f>N1322+N1325+N1327</f>
    </oc>
    <nc r="N1321">
      <f>N1322+N1325+N1327</f>
    </nc>
  </rcc>
  <rcc rId="23381" sId="1">
    <oc r="O1321">
      <f>O1322+O1325+O1327</f>
    </oc>
    <nc r="O1321">
      <f>O1322+O1325+O1327</f>
    </nc>
  </rcc>
  <rcc rId="23382" sId="1">
    <oc r="P1321">
      <f>P1322+P1325+P1327</f>
    </oc>
    <nc r="P1321">
      <f>P1322+P1325+P1327</f>
    </nc>
  </rcc>
  <rcc rId="23383" sId="1" odxf="1" dxf="1">
    <oc r="Q1321">
      <f>Q1322+Q1325+Q1327</f>
    </oc>
    <nc r="Q1321">
      <f>Q1322+Q1325+Q1327</f>
    </nc>
    <odxf>
      <border outline="0">
        <bottom style="thin">
          <color indexed="64"/>
        </bottom>
      </border>
    </odxf>
    <ndxf>
      <border outline="0">
        <bottom/>
      </border>
    </ndxf>
  </rcc>
  <rcc rId="23384" sId="1">
    <oc r="D1340">
      <f>D1341</f>
    </oc>
    <nc r="D1340">
      <f>D1341</f>
    </nc>
  </rcc>
  <rcc rId="23385" sId="1">
    <oc r="E1340">
      <f>E1341</f>
    </oc>
    <nc r="E1340">
      <f>E1341</f>
    </nc>
  </rcc>
  <rcc rId="23386" sId="1">
    <oc r="F1340">
      <f>F1341</f>
    </oc>
    <nc r="F1340">
      <f>F1341</f>
    </nc>
  </rcc>
  <rcc rId="23387" sId="1">
    <oc r="G1340">
      <f>G1341</f>
    </oc>
    <nc r="G1340">
      <f>G1341</f>
    </nc>
  </rcc>
  <rcc rId="23388" sId="1">
    <oc r="H1340">
      <f>H1341</f>
    </oc>
    <nc r="H1340">
      <f>H1341</f>
    </nc>
  </rcc>
  <rcc rId="23389" sId="1">
    <oc r="I1340">
      <f>I1341</f>
    </oc>
    <nc r="I1340">
      <f>I1341</f>
    </nc>
  </rcc>
  <rcc rId="23390" sId="1">
    <oc r="J1340">
      <f>J1341</f>
    </oc>
    <nc r="J1340">
      <f>J1341</f>
    </nc>
  </rcc>
  <rcc rId="23391" sId="1">
    <oc r="K1340">
      <f>K1341</f>
    </oc>
    <nc r="K1340">
      <f>K1341</f>
    </nc>
  </rcc>
  <rcc rId="23392" sId="1">
    <oc r="L1340">
      <f>L1341</f>
    </oc>
    <nc r="L1340">
      <f>L1341</f>
    </nc>
  </rcc>
  <rcc rId="23393" sId="1">
    <oc r="M1340">
      <f>M1341</f>
    </oc>
    <nc r="M1340">
      <f>M1341</f>
    </nc>
  </rcc>
  <rcc rId="23394" sId="1">
    <oc r="N1340">
      <f>N1341</f>
    </oc>
    <nc r="N1340">
      <f>N1341</f>
    </nc>
  </rcc>
  <rcc rId="23395" sId="1">
    <oc r="O1340">
      <f>O1341</f>
    </oc>
    <nc r="O1340">
      <f>O1341</f>
    </nc>
  </rcc>
  <rcc rId="23396" sId="1">
    <oc r="P1340">
      <f>P1341</f>
    </oc>
    <nc r="P1340">
      <f>P1341</f>
    </nc>
  </rcc>
  <rcc rId="23397" sId="1" odxf="1" dxf="1">
    <oc r="Q1340">
      <f>Q1341</f>
    </oc>
    <nc r="Q1340">
      <f>Q1341</f>
    </nc>
    <odxf>
      <border outline="0">
        <top style="thin">
          <color indexed="64"/>
        </top>
      </border>
    </odxf>
    <ndxf>
      <border outline="0">
        <top/>
      </border>
    </ndxf>
  </rcc>
  <rcc rId="23398" sId="1">
    <oc r="D1342">
      <f>D1343</f>
    </oc>
    <nc r="D1342">
      <f>D1343</f>
    </nc>
  </rcc>
  <rcc rId="23399" sId="1">
    <oc r="E1342">
      <f>E1343</f>
    </oc>
    <nc r="E1342">
      <f>E1343</f>
    </nc>
  </rcc>
  <rcc rId="23400" sId="1">
    <oc r="F1342">
      <f>F1343</f>
    </oc>
    <nc r="F1342">
      <f>F1343</f>
    </nc>
  </rcc>
  <rcc rId="23401" sId="1">
    <oc r="G1342">
      <f>G1343</f>
    </oc>
    <nc r="G1342">
      <f>G1343</f>
    </nc>
  </rcc>
  <rcc rId="23402" sId="1">
    <oc r="H1342">
      <f>H1343</f>
    </oc>
    <nc r="H1342">
      <f>H1343</f>
    </nc>
  </rcc>
  <rcc rId="23403" sId="1">
    <oc r="I1342">
      <f>I1343</f>
    </oc>
    <nc r="I1342">
      <f>I1343</f>
    </nc>
  </rcc>
  <rcc rId="23404" sId="1">
    <oc r="J1342">
      <f>J1343</f>
    </oc>
    <nc r="J1342">
      <f>J1343</f>
    </nc>
  </rcc>
  <rcc rId="23405" sId="1">
    <oc r="K1342">
      <f>K1343</f>
    </oc>
    <nc r="K1342">
      <f>K1343</f>
    </nc>
  </rcc>
  <rcc rId="23406" sId="1">
    <oc r="L1342">
      <f>L1343</f>
    </oc>
    <nc r="L1342">
      <f>L1343</f>
    </nc>
  </rcc>
  <rcc rId="23407" sId="1">
    <oc r="M1342">
      <f>M1343</f>
    </oc>
    <nc r="M1342">
      <f>M1343</f>
    </nc>
  </rcc>
  <rcc rId="23408" sId="1">
    <oc r="N1342">
      <f>N1343</f>
    </oc>
    <nc r="N1342">
      <f>N1343</f>
    </nc>
  </rcc>
  <rcc rId="23409" sId="1">
    <oc r="O1342">
      <f>O1343</f>
    </oc>
    <nc r="O1342">
      <f>O1343</f>
    </nc>
  </rcc>
  <rcc rId="23410" sId="1">
    <oc r="P1342">
      <f>P1343</f>
    </oc>
    <nc r="P1342">
      <f>P1343</f>
    </nc>
  </rcc>
  <rcc rId="23411" sId="1" odxf="1" dxf="1">
    <oc r="Q1342">
      <f>Q1343</f>
    </oc>
    <nc r="Q1342">
      <f>Q1343</f>
    </nc>
    <odxf>
      <border outline="0">
        <top style="thin">
          <color indexed="64"/>
        </top>
      </border>
    </odxf>
    <ndxf>
      <border outline="0">
        <top/>
      </border>
    </ndxf>
  </rcc>
  <rcc rId="23412" sId="1">
    <oc r="D1339">
      <f>D1340+D1342+D1344</f>
    </oc>
    <nc r="D1339">
      <f>D1340+D1342+D1344</f>
    </nc>
  </rcc>
  <rcc rId="23413" sId="1">
    <oc r="E1339">
      <f>E1340+E1342+E1344</f>
    </oc>
    <nc r="E1339">
      <f>E1340+E1342+E1344</f>
    </nc>
  </rcc>
  <rcc rId="23414" sId="1">
    <oc r="F1339">
      <f>F1340+F1342+F1344</f>
    </oc>
    <nc r="F1339">
      <f>F1340+F1342+F1344</f>
    </nc>
  </rcc>
  <rcc rId="23415" sId="1">
    <oc r="G1339">
      <f>G1340+G1342+G1344</f>
    </oc>
    <nc r="G1339">
      <f>G1340+G1342+G1344</f>
    </nc>
  </rcc>
  <rcc rId="23416" sId="1">
    <oc r="H1339">
      <f>H1340+H1342+H1344</f>
    </oc>
    <nc r="H1339">
      <f>H1340+H1342+H1344</f>
    </nc>
  </rcc>
  <rcc rId="23417" sId="1">
    <oc r="I1339">
      <f>I1340+I1342+I1344</f>
    </oc>
    <nc r="I1339">
      <f>I1340+I1342+I1344</f>
    </nc>
  </rcc>
  <rcc rId="23418" sId="1">
    <oc r="J1339">
      <f>J1340+J1342+J1344</f>
    </oc>
    <nc r="J1339">
      <f>J1340+J1342+J1344</f>
    </nc>
  </rcc>
  <rcc rId="23419" sId="1">
    <oc r="K1339">
      <f>K1340+K1342+K1344</f>
    </oc>
    <nc r="K1339">
      <f>K1340+K1342+K1344</f>
    </nc>
  </rcc>
  <rcc rId="23420" sId="1">
    <oc r="L1339">
      <f>L1340+L1342+L1344</f>
    </oc>
    <nc r="L1339">
      <f>L1340+L1342+L1344</f>
    </nc>
  </rcc>
  <rcc rId="23421" sId="1">
    <oc r="M1339">
      <f>M1340+M1342+M1344</f>
    </oc>
    <nc r="M1339">
      <f>M1340+M1342+M1344</f>
    </nc>
  </rcc>
  <rcc rId="23422" sId="1">
    <oc r="N1339">
      <f>N1340+N1342+N1344</f>
    </oc>
    <nc r="N1339">
      <f>N1340+N1342+N1344</f>
    </nc>
  </rcc>
  <rcc rId="23423" sId="1">
    <oc r="O1339">
      <f>O1340+O1342+O1344</f>
    </oc>
    <nc r="O1339">
      <f>O1340+O1342+O1344</f>
    </nc>
  </rcc>
  <rcc rId="23424" sId="1">
    <oc r="P1339">
      <f>P1340+P1342+P1344</f>
    </oc>
    <nc r="P1339">
      <f>P1340+P1342+P1344</f>
    </nc>
  </rcc>
  <rcc rId="23425" sId="1">
    <oc r="Q1339">
      <f>Q1340+Q1342+Q1344</f>
    </oc>
    <nc r="Q1339">
      <f>Q1340+Q1342+Q1344</f>
    </nc>
  </rcc>
  <rcc rId="23426" sId="1">
    <oc r="D1359">
      <f>D1360+D1361</f>
    </oc>
    <nc r="D1359">
      <f>D1360+D1361</f>
    </nc>
  </rcc>
  <rcc rId="23427" sId="1">
    <oc r="E1359">
      <f>E1360+E1361</f>
    </oc>
    <nc r="E1359">
      <f>E1360+E1361</f>
    </nc>
  </rcc>
  <rcc rId="23428" sId="1">
    <oc r="F1359">
      <f>F1360+F1361</f>
    </oc>
    <nc r="F1359">
      <f>F1360+F1361</f>
    </nc>
  </rcc>
  <rcc rId="23429" sId="1">
    <oc r="G1359">
      <f>G1360+G1361</f>
    </oc>
    <nc r="G1359">
      <f>G1360+G1361</f>
    </nc>
  </rcc>
  <rcc rId="23430" sId="1">
    <oc r="H1359">
      <f>H1360+H1361</f>
    </oc>
    <nc r="H1359">
      <f>H1360+H1361</f>
    </nc>
  </rcc>
  <rcc rId="23431" sId="1">
    <oc r="I1359">
      <f>I1360+I1361</f>
    </oc>
    <nc r="I1359">
      <f>I1360+I1361</f>
    </nc>
  </rcc>
  <rcc rId="23432" sId="1">
    <oc r="J1359">
      <f>J1360+J1361</f>
    </oc>
    <nc r="J1359">
      <f>J1360+J1361</f>
    </nc>
  </rcc>
  <rcc rId="23433" sId="1">
    <oc r="K1359">
      <f>K1360+K1361</f>
    </oc>
    <nc r="K1359">
      <f>K1360+K1361</f>
    </nc>
  </rcc>
  <rcc rId="23434" sId="1">
    <oc r="L1359">
      <f>L1360+L1361</f>
    </oc>
    <nc r="L1359">
      <f>L1360+L1361</f>
    </nc>
  </rcc>
  <rcc rId="23435" sId="1">
    <oc r="M1359">
      <f>M1360+M1361</f>
    </oc>
    <nc r="M1359">
      <f>M1360+M1361</f>
    </nc>
  </rcc>
  <rcc rId="23436" sId="1">
    <oc r="N1359">
      <f>N1360+N1361</f>
    </oc>
    <nc r="N1359">
      <f>N1360+N1361</f>
    </nc>
  </rcc>
  <rcc rId="23437" sId="1">
    <oc r="O1359">
      <f>O1360+O1361</f>
    </oc>
    <nc r="O1359">
      <f>O1360+O1361</f>
    </nc>
  </rcc>
  <rcc rId="23438" sId="1">
    <oc r="P1359">
      <f>P1360+P1361</f>
    </oc>
    <nc r="P1359">
      <f>P1360+P1361</f>
    </nc>
  </rcc>
  <rcc rId="23439" sId="1">
    <oc r="Q1359">
      <f>Q1360+Q1361</f>
    </oc>
    <nc r="Q1359">
      <f>Q1360+Q1361</f>
    </nc>
  </rcc>
  <rcc rId="23440" sId="1">
    <oc r="D1358">
      <f>D1360+D1361</f>
    </oc>
    <nc r="D1358">
      <f>D1360+D1361</f>
    </nc>
  </rcc>
  <rcc rId="23441" sId="1">
    <oc r="E1358">
      <f>E1360+E1361</f>
    </oc>
    <nc r="E1358">
      <f>E1360+E1361</f>
    </nc>
  </rcc>
  <rcc rId="23442" sId="1">
    <oc r="F1358">
      <f>F1360+F1361</f>
    </oc>
    <nc r="F1358">
      <f>F1360+F1361</f>
    </nc>
  </rcc>
  <rcc rId="23443" sId="1">
    <oc r="G1358">
      <f>G1360+G1361</f>
    </oc>
    <nc r="G1358">
      <f>G1360+G1361</f>
    </nc>
  </rcc>
  <rcc rId="23444" sId="1">
    <oc r="H1358">
      <f>H1360+H1361</f>
    </oc>
    <nc r="H1358">
      <f>H1360+H1361</f>
    </nc>
  </rcc>
  <rcc rId="23445" sId="1">
    <oc r="I1358">
      <f>I1360+I1361</f>
    </oc>
    <nc r="I1358">
      <f>I1360+I1361</f>
    </nc>
  </rcc>
  <rcc rId="23446" sId="1">
    <oc r="J1358">
      <f>J1360+J1361</f>
    </oc>
    <nc r="J1358">
      <f>J1360+J1361</f>
    </nc>
  </rcc>
  <rcc rId="23447" sId="1">
    <oc r="K1358">
      <f>K1360+K1361</f>
    </oc>
    <nc r="K1358">
      <f>K1360+K1361</f>
    </nc>
  </rcc>
  <rcc rId="23448" sId="1">
    <oc r="L1358">
      <f>L1360+L1361</f>
    </oc>
    <nc r="L1358">
      <f>L1360+L1361</f>
    </nc>
  </rcc>
  <rcc rId="23449" sId="1">
    <oc r="M1358">
      <f>M1360+M1361</f>
    </oc>
    <nc r="M1358">
      <f>M1360+M1361</f>
    </nc>
  </rcc>
  <rcc rId="23450" sId="1">
    <oc r="N1358">
      <f>N1360+N1361</f>
    </oc>
    <nc r="N1358">
      <f>N1360+N1361</f>
    </nc>
  </rcc>
  <rcc rId="23451" sId="1">
    <oc r="O1358">
      <f>O1360+O1361</f>
    </oc>
    <nc r="O1358">
      <f>O1360+O1361</f>
    </nc>
  </rcc>
  <rcc rId="23452" sId="1">
    <oc r="P1358">
      <f>P1360+P1361</f>
    </oc>
    <nc r="P1358">
      <f>P1360+P1361</f>
    </nc>
  </rcc>
  <rcc rId="23453" sId="1">
    <oc r="Q1358">
      <f>Q1360+Q1361</f>
    </oc>
    <nc r="Q1358">
      <f>Q1360+Q1361</f>
    </nc>
  </rcc>
  <rcc rId="23454" sId="1">
    <oc r="D1363">
      <f>D1364</f>
    </oc>
    <nc r="D1363">
      <f>D1364</f>
    </nc>
  </rcc>
  <rcc rId="23455" sId="1">
    <oc r="E1363">
      <f>E1364</f>
    </oc>
    <nc r="E1363">
      <f>E1364</f>
    </nc>
  </rcc>
  <rcc rId="23456" sId="1">
    <oc r="F1363">
      <f>F1364</f>
    </oc>
    <nc r="F1363">
      <f>F1364</f>
    </nc>
  </rcc>
  <rcc rId="23457" sId="1">
    <oc r="G1363">
      <f>G1364</f>
    </oc>
    <nc r="G1363">
      <f>G1364</f>
    </nc>
  </rcc>
  <rcc rId="23458" sId="1">
    <oc r="H1363">
      <f>H1364</f>
    </oc>
    <nc r="H1363">
      <f>H1364</f>
    </nc>
  </rcc>
  <rcc rId="23459" sId="1">
    <oc r="I1363">
      <f>I1364</f>
    </oc>
    <nc r="I1363">
      <f>I1364</f>
    </nc>
  </rcc>
  <rcc rId="23460" sId="1">
    <oc r="J1363">
      <f>J1364</f>
    </oc>
    <nc r="J1363">
      <f>J1364</f>
    </nc>
  </rcc>
  <rcc rId="23461" sId="1">
    <oc r="K1363">
      <f>K1364</f>
    </oc>
    <nc r="K1363">
      <f>K1364</f>
    </nc>
  </rcc>
  <rcc rId="23462" sId="1">
    <oc r="L1363">
      <f>L1364</f>
    </oc>
    <nc r="L1363">
      <f>L1364</f>
    </nc>
  </rcc>
  <rcc rId="23463" sId="1">
    <oc r="M1363">
      <f>M1364</f>
    </oc>
    <nc r="M1363">
      <f>M1364</f>
    </nc>
  </rcc>
  <rcc rId="23464" sId="1">
    <oc r="N1363">
      <f>N1364</f>
    </oc>
    <nc r="N1363">
      <f>N1364</f>
    </nc>
  </rcc>
  <rcc rId="23465" sId="1">
    <oc r="O1363">
      <f>O1364</f>
    </oc>
    <nc r="O1363">
      <f>O1364</f>
    </nc>
  </rcc>
  <rcc rId="23466" sId="1">
    <oc r="P1363">
      <f>P1364</f>
    </oc>
    <nc r="P1363">
      <f>P1364</f>
    </nc>
  </rcc>
  <rcc rId="23467" sId="1">
    <oc r="Q1363">
      <f>Q1364</f>
    </oc>
    <nc r="Q1363">
      <f>Q1364</f>
    </nc>
  </rcc>
  <rcc rId="23468" sId="1">
    <oc r="D1365">
      <f>SUM(D1366:D1367)</f>
    </oc>
    <nc r="D1365">
      <f>SUM(D1366:D1367)</f>
    </nc>
  </rcc>
  <rcc rId="23469" sId="1">
    <oc r="E1365">
      <f>SUM(E1366:E1367)</f>
    </oc>
    <nc r="E1365">
      <f>SUM(E1366:E1367)</f>
    </nc>
  </rcc>
  <rcc rId="23470" sId="1">
    <oc r="F1365">
      <f>SUM(F1366:F1367)</f>
    </oc>
    <nc r="F1365">
      <f>SUM(F1366:F1367)</f>
    </nc>
  </rcc>
  <rcc rId="23471" sId="1">
    <oc r="G1365">
      <f>SUM(G1366:G1367)</f>
    </oc>
    <nc r="G1365">
      <f>SUM(G1366:G1367)</f>
    </nc>
  </rcc>
  <rcc rId="23472" sId="1">
    <oc r="H1365">
      <f>SUM(H1366:H1367)</f>
    </oc>
    <nc r="H1365">
      <f>SUM(H1366:H1367)</f>
    </nc>
  </rcc>
  <rcc rId="23473" sId="1">
    <oc r="I1365">
      <f>SUM(I1366:I1367)</f>
    </oc>
    <nc r="I1365">
      <f>SUM(I1366:I1367)</f>
    </nc>
  </rcc>
  <rcc rId="23474" sId="1">
    <oc r="J1365">
      <f>SUM(J1366:J1367)</f>
    </oc>
    <nc r="J1365">
      <f>SUM(J1366:J1367)</f>
    </nc>
  </rcc>
  <rcc rId="23475" sId="1">
    <oc r="K1365">
      <f>SUM(K1366:K1367)</f>
    </oc>
    <nc r="K1365">
      <f>SUM(K1366:K1367)</f>
    </nc>
  </rcc>
  <rcc rId="23476" sId="1">
    <oc r="L1365">
      <f>SUM(L1366:L1367)</f>
    </oc>
    <nc r="L1365">
      <f>SUM(L1366:L1367)</f>
    </nc>
  </rcc>
  <rcc rId="23477" sId="1">
    <oc r="M1365">
      <f>SUM(M1366:M1367)</f>
    </oc>
    <nc r="M1365">
      <f>SUM(M1366:M1367)</f>
    </nc>
  </rcc>
  <rcc rId="23478" sId="1">
    <oc r="N1365">
      <f>SUM(N1366:N1367)</f>
    </oc>
    <nc r="N1365">
      <f>SUM(N1366:N1367)</f>
    </nc>
  </rcc>
  <rcc rId="23479" sId="1">
    <oc r="O1365">
      <f>SUM(O1366:O1367)</f>
    </oc>
    <nc r="O1365">
      <f>SUM(O1366:O1367)</f>
    </nc>
  </rcc>
  <rcc rId="23480" sId="1">
    <oc r="P1365">
      <f>SUM(P1366:P1367)</f>
    </oc>
    <nc r="P1365">
      <f>SUM(P1366:P1367)</f>
    </nc>
  </rcc>
  <rcc rId="23481" sId="1">
    <oc r="Q1365">
      <f>SUM(Q1366:Q1367)</f>
    </oc>
    <nc r="Q1365">
      <f>SUM(Q1366:Q1367)</f>
    </nc>
  </rcc>
  <rcc rId="23482" sId="1">
    <oc r="D1362">
      <f>D1363+D1365</f>
    </oc>
    <nc r="D1362">
      <f>D1363+D1365</f>
    </nc>
  </rcc>
  <rcc rId="23483" sId="1">
    <oc r="E1362">
      <f>E1363+E1365</f>
    </oc>
    <nc r="E1362">
      <f>E1363+E1365</f>
    </nc>
  </rcc>
  <rcc rId="23484" sId="1">
    <oc r="F1362">
      <f>F1363+F1365</f>
    </oc>
    <nc r="F1362">
      <f>F1363+F1365</f>
    </nc>
  </rcc>
  <rcc rId="23485" sId="1">
    <oc r="G1362">
      <f>G1363+G1365</f>
    </oc>
    <nc r="G1362">
      <f>G1363+G1365</f>
    </nc>
  </rcc>
  <rcc rId="23486" sId="1">
    <oc r="H1362">
      <f>H1363+H1365</f>
    </oc>
    <nc r="H1362">
      <f>H1363+H1365</f>
    </nc>
  </rcc>
  <rcc rId="23487" sId="1">
    <oc r="I1362">
      <f>I1363+I1365</f>
    </oc>
    <nc r="I1362">
      <f>I1363+I1365</f>
    </nc>
  </rcc>
  <rcc rId="23488" sId="1">
    <oc r="J1362">
      <f>J1363+J1365</f>
    </oc>
    <nc r="J1362">
      <f>J1363+J1365</f>
    </nc>
  </rcc>
  <rcc rId="23489" sId="1">
    <oc r="K1362">
      <f>K1363+K1365</f>
    </oc>
    <nc r="K1362">
      <f>K1363+K1365</f>
    </nc>
  </rcc>
  <rcc rId="23490" sId="1">
    <oc r="L1362">
      <f>L1363+L1365</f>
    </oc>
    <nc r="L1362">
      <f>L1363+L1365</f>
    </nc>
  </rcc>
  <rcc rId="23491" sId="1">
    <oc r="M1362">
      <f>M1363+M1365</f>
    </oc>
    <nc r="M1362">
      <f>M1363+M1365</f>
    </nc>
  </rcc>
  <rcc rId="23492" sId="1">
    <oc r="N1362">
      <f>N1363+N1365</f>
    </oc>
    <nc r="N1362">
      <f>N1363+N1365</f>
    </nc>
  </rcc>
  <rcc rId="23493" sId="1">
    <oc r="O1362">
      <f>O1363+O1365</f>
    </oc>
    <nc r="O1362">
      <f>O1363+O1365</f>
    </nc>
  </rcc>
  <rcc rId="23494" sId="1">
    <oc r="P1362">
      <f>P1363+P1365</f>
    </oc>
    <nc r="P1362">
      <f>P1363+P1365</f>
    </nc>
  </rcc>
  <rcc rId="23495" sId="1">
    <oc r="Q1362">
      <f>Q1363+Q1365</f>
    </oc>
    <nc r="Q1362">
      <f>Q1363+Q1365</f>
    </nc>
  </rcc>
  <rcc rId="23496" sId="1">
    <oc r="D1369">
      <f>D1370+D1371+D1372</f>
    </oc>
    <nc r="D1369">
      <f>D1370+D1371+D1372</f>
    </nc>
  </rcc>
  <rcc rId="23497" sId="1">
    <nc r="E1369">
      <f>E1370+E1371+E1372</f>
    </nc>
  </rcc>
  <rcc rId="23498" sId="1">
    <nc r="F1369">
      <f>F1370+F1371+F1372</f>
    </nc>
  </rcc>
  <rcc rId="23499" sId="1">
    <oc r="G1369">
      <f>G1370+G1371+G1372</f>
    </oc>
    <nc r="G1369">
      <f>G1370+G1371+G1372</f>
    </nc>
  </rcc>
  <rcc rId="23500" sId="1">
    <oc r="H1369">
      <f>H1370+H1371+H1372</f>
    </oc>
    <nc r="H1369">
      <f>H1370+H1371+H1372</f>
    </nc>
  </rcc>
  <rcc rId="23501" sId="1">
    <nc r="I1369">
      <f>I1370+I1371+I1372</f>
    </nc>
  </rcc>
  <rcc rId="23502" sId="1">
    <nc r="J1369">
      <f>J1370+J1371+J1372</f>
    </nc>
  </rcc>
  <rcc rId="23503" sId="1">
    <nc r="K1369">
      <f>K1370+K1371+K1372</f>
    </nc>
  </rcc>
  <rcc rId="23504" sId="1">
    <nc r="L1369">
      <f>L1370+L1371+L1372</f>
    </nc>
  </rcc>
  <rcc rId="23505" sId="1">
    <nc r="M1369">
      <f>M1370+M1371+M1372</f>
    </nc>
  </rcc>
  <rcc rId="23506" sId="1">
    <nc r="N1369">
      <f>N1370+N1371+N1372</f>
    </nc>
  </rcc>
  <rcc rId="23507" sId="1">
    <nc r="O1369">
      <f>O1370+O1371+O1372</f>
    </nc>
  </rcc>
  <rcc rId="23508" sId="1">
    <nc r="P1369">
      <f>P1370+P1371+P1372</f>
    </nc>
  </rcc>
  <rcc rId="23509" sId="1">
    <nc r="Q1369">
      <f>Q1370+Q1371+Q1372</f>
    </nc>
  </rcc>
  <rcc rId="23510" sId="1">
    <oc r="D1373">
      <f>D1374+D1375+D1376+D1377+D1378</f>
    </oc>
    <nc r="D1373">
      <f>D1374+D1375+D1376+D1377+D1378</f>
    </nc>
  </rcc>
  <rcc rId="23511" sId="1">
    <nc r="E1373">
      <f>E1374+E1375+E1376+E1377+E1378</f>
    </nc>
  </rcc>
  <rcc rId="23512" sId="1">
    <nc r="F1373">
      <f>F1374+F1375+F1376+F1377+F1378</f>
    </nc>
  </rcc>
  <rcc rId="23513" sId="1">
    <oc r="G1373">
      <f>G1374+G1375+G1376+G1377+G1378</f>
    </oc>
    <nc r="G1373">
      <f>G1374+G1375+G1376+G1377+G1378</f>
    </nc>
  </rcc>
  <rcc rId="23514" sId="1">
    <oc r="H1373">
      <f>H1374+H1375+H1376+H1377+H1378</f>
    </oc>
    <nc r="H1373">
      <f>H1374+H1375+H1376+H1377+H1378</f>
    </nc>
  </rcc>
  <rcc rId="23515" sId="1">
    <nc r="I1373">
      <f>I1374+I1375+I1376+I1377+I1378</f>
    </nc>
  </rcc>
  <rcc rId="23516" sId="1">
    <nc r="J1373">
      <f>J1374+J1375+J1376+J1377+J1378</f>
    </nc>
  </rcc>
  <rcc rId="23517" sId="1">
    <nc r="K1373">
      <f>K1374+K1375+K1376+K1377+K1378</f>
    </nc>
  </rcc>
  <rcc rId="23518" sId="1">
    <nc r="L1373">
      <f>L1374+L1375+L1376+L1377+L1378</f>
    </nc>
  </rcc>
  <rcc rId="23519" sId="1">
    <nc r="M1373">
      <f>M1374+M1375+M1376+M1377+M1378</f>
    </nc>
  </rcc>
  <rcc rId="23520" sId="1">
    <nc r="N1373">
      <f>N1374+N1375+N1376+N1377+N1378</f>
    </nc>
  </rcc>
  <rcc rId="23521" sId="1">
    <nc r="O1373">
      <f>O1374+O1375+O1376+O1377+O1378</f>
    </nc>
  </rcc>
  <rcc rId="23522" sId="1">
    <nc r="P1373">
      <f>P1374+P1375+P1376+P1377+P1378</f>
    </nc>
  </rcc>
  <rcc rId="23523" sId="1">
    <nc r="Q1373">
      <f>Q1374+Q1375+Q1376+Q1377+Q1378</f>
    </nc>
  </rcc>
  <rcc rId="23524" sId="1">
    <oc r="D1379">
      <f>D1380+D1381+D1382+D1383+D1384+D1385+D1386+D1387+D1388+D1389+D1390+D1391+D1392+D1393+D1394+D1395+D1396+D1397+D1398+D1399+D1400+D1401+D1402+D1403+D1404</f>
    </oc>
    <nc r="D1379">
      <f>D1380+D1381+D1382+D1383+D1384+D1385+D1386+D1387+D1388+D1389+D1390+D1391+D1392+D1393+D1394+D1395+D1396+D1397+D1398+D1399+D1400+D1401+D1402+D1403+D1404</f>
    </nc>
  </rcc>
  <rcc rId="23525" sId="1">
    <nc r="E1379">
      <f>E1380+E1381+E1382+E1383+E1384+E1385+E1386+E1387+E1388+E1389+E1390+E1391+E1392+E1393+E1394+E1395+E1396+E1397+E1398+E1399+E1400+E1401+E1402+E1403+E1404</f>
    </nc>
  </rcc>
  <rcc rId="23526" sId="1">
    <nc r="F1379">
      <f>F1380+F1381+F1382+F1383+F1384+F1385+F1386+F1387+F1388+F1389+F1390+F1391+F1392+F1393+F1394+F1395+F1396+F1397+F1398+F1399+F1400+F1401+F1402+F1403+F1404</f>
    </nc>
  </rcc>
  <rcc rId="23527" sId="1">
    <oc r="G1379">
      <f>G1380+G1381+G1382+G1383+G1384+G1385+G1386+G1387+G1388+G1389+G1390+G1391+G1392+G1393+G1394+G1395+G1396+G1397+G1398+G1399+G1400+G1401+G1402+G1403+G1404</f>
    </oc>
    <nc r="G1379">
      <f>G1380+G1381+G1382+G1383+G1384+G1385+G1386+G1387+G1388+G1389+G1390+G1391+G1392+G1393+G1394+G1395+G1396+G1397+G1398+G1399+G1400+G1401+G1402+G1403+G1404</f>
    </nc>
  </rcc>
  <rcc rId="23528" sId="1">
    <oc r="H1379">
      <f>H1380+H1381+H1382+H1383+H1384+H1385+H1386+H1387+H1388+H1389+H1390+H1391+H1392+H1393+H1394+H1395+H1396+H1397+H1398+H1399+H1400+H1401+H1402+H1403+H1404</f>
    </oc>
    <nc r="H1379">
      <f>H1380+H1381+H1382+H1383+H1384+H1385+H1386+H1387+H1388+H1389+H1390+H1391+H1392+H1393+H1394+H1395+H1396+H1397+H1398+H1399+H1400+H1401+H1402+H1403+H1404</f>
    </nc>
  </rcc>
  <rcc rId="23529" sId="1">
    <nc r="I1379">
      <f>I1380+I1381+I1382+I1383+I1384+I1385+I1386+I1387+I1388+I1389+I1390+I1391+I1392+I1393+I1394+I1395+I1396+I1397+I1398+I1399+I1400+I1401+I1402+I1403+I1404</f>
    </nc>
  </rcc>
  <rcc rId="23530" sId="1">
    <oc r="J1379">
      <f>J1380+J1381+J1382+J1383+J1384+J1385+J1386+J1387+J1388+J1389+J1390+J1391+J1392+J1393+J1394+J1395+J1396+J1397+J1398+J1399+J1400+J1401+J1402+J1403+J1404</f>
    </oc>
    <nc r="J1379">
      <f>J1380+J1381+J1382+J1383+J1384+J1385+J1386+J1387+J1388+J1389+J1390+J1391+J1392+J1393+J1394+J1395+J1396+J1397+J1398+J1399+J1400+J1401+J1402+J1403+J1404</f>
    </nc>
  </rcc>
  <rcc rId="23531" sId="1">
    <nc r="K1379">
      <f>K1380+K1381+K1382+K1383+K1384+K1385+K1386+K1387+K1388+K1389+K1390+K1391+K1392+K1393+K1394+K1395+K1396+K1397+K1398+K1399+K1400+K1401+K1402+K1403+K1404</f>
    </nc>
  </rcc>
  <rcc rId="23532" sId="1">
    <oc r="L1379">
      <f>L1380+L1381+L1382+L1383+L1384+L1385+L1386+L1387+L1388+L1389+L1390+L1391+L1392+L1393+L1394+L1395+L1396+L1397+L1398+L1399+L1400+L1401+L1402+L1403+L1404</f>
    </oc>
    <nc r="L1379">
      <f>L1380+L1381+L1382+L1383+L1384+L1385+L1386+L1387+L1388+L1389+L1390+L1391+L1392+L1393+L1394+L1395+L1396+L1397+L1398+L1399+L1400+L1401+L1402+L1403+L1404</f>
    </nc>
  </rcc>
  <rcc rId="23533" sId="1">
    <nc r="M1379">
      <f>M1380+M1381+M1382+M1383+M1384+M1385+M1386+M1387+M1388+M1389+M1390+M1391+M1392+M1393+M1394+M1395+M1396+M1397+M1398+M1399+M1400+M1401+M1402+M1403+M1404</f>
    </nc>
  </rcc>
  <rcc rId="23534" sId="1">
    <oc r="N1379">
      <f>N1380+N1381+N1382+N1383+N1384+N1385+N1386+N1387+N1388+N1389+N1390+N1391+N1392+N1393+N1394+N1395+N1396+N1397+N1398+N1399+N1400+N1401+N1402+N1403+N1404</f>
    </oc>
    <nc r="N1379">
      <f>N1380+N1381+N1382+N1383+N1384+N1385+N1386+N1387+N1388+N1389+N1390+N1391+N1392+N1393+N1394+N1395+N1396+N1397+N1398+N1399+N1400+N1401+N1402+N1403+N1404</f>
    </nc>
  </rcc>
  <rcc rId="23535" sId="1">
    <nc r="O1379">
      <f>O1380+O1381+O1382+O1383+O1384+O1385+O1386+O1387+O1388+O1389+O1390+O1391+O1392+O1393+O1394+O1395+O1396+O1397+O1398+O1399+O1400+O1401+O1402+O1403+O1404</f>
    </nc>
  </rcc>
  <rcc rId="23536" sId="1">
    <nc r="P1379">
      <f>P1380+P1381+P1382+P1383+P1384+P1385+P1386+P1387+P1388+P1389+P1390+P1391+P1392+P1393+P1394+P1395+P1396+P1397+P1398+P1399+P1400+P1401+P1402+P1403+P1404</f>
    </nc>
  </rcc>
  <rcc rId="23537" sId="1">
    <nc r="Q1379">
      <f>Q1380+Q1381+Q1382+Q1383+Q1384+Q1385+Q1386+Q1387+Q1388+Q1389+Q1390+Q1391+Q1392+Q1393+Q1394+Q1395+Q1396+Q1397+Q1398+Q1399+Q1400+Q1401+Q1402+Q1403+Q1404</f>
    </nc>
  </rcc>
  <rcc rId="23538" sId="1">
    <oc r="D1368">
      <f>D1369+D1373+D1379</f>
    </oc>
    <nc r="D1368">
      <f>D1369+D1373+D1379</f>
    </nc>
  </rcc>
  <rcc rId="23539" sId="1">
    <nc r="E1368">
      <f>E1369+E1373+E1379</f>
    </nc>
  </rcc>
  <rcc rId="23540" sId="1">
    <nc r="F1368">
      <f>F1369+F1373+F1379</f>
    </nc>
  </rcc>
  <rcc rId="23541" sId="1">
    <oc r="H1368">
      <f>H1369+H1373+H1379</f>
    </oc>
    <nc r="H1368">
      <f>H1369+H1373+H1379</f>
    </nc>
  </rcc>
  <rcc rId="23542" sId="1">
    <nc r="I1368">
      <f>I1369+I1373+I1379</f>
    </nc>
  </rcc>
  <rcc rId="23543" sId="1">
    <oc r="J1368">
      <f>J1369+J1373+J1379</f>
    </oc>
    <nc r="J1368">
      <f>J1369+J1373+J1379</f>
    </nc>
  </rcc>
  <rcc rId="23544" sId="1">
    <nc r="K1368">
      <f>K1369+K1373+K1379</f>
    </nc>
  </rcc>
  <rcc rId="23545" sId="1">
    <oc r="L1368">
      <f>L1369+L1373+L1379</f>
    </oc>
    <nc r="L1368">
      <f>L1369+L1373+L1379</f>
    </nc>
  </rcc>
  <rcc rId="23546" sId="1">
    <nc r="M1368">
      <f>M1369+M1373+M1379</f>
    </nc>
  </rcc>
  <rcc rId="23547" sId="1">
    <oc r="N1368">
      <f>N1369+N1373+N1379</f>
    </oc>
    <nc r="N1368">
      <f>N1369+N1373+N1379</f>
    </nc>
  </rcc>
  <rcc rId="23548" sId="1">
    <nc r="O1368">
      <f>O1369+O1373+O1379</f>
    </nc>
  </rcc>
  <rcc rId="23549" sId="1">
    <nc r="P1368">
      <f>P1369+P1373+P1379</f>
    </nc>
  </rcc>
  <rcc rId="23550" sId="1">
    <nc r="Q1368">
      <f>Q1369+Q1373+Q1379</f>
    </nc>
  </rcc>
  <rcc rId="23551" sId="1">
    <oc r="D1406">
      <f>D1407</f>
    </oc>
    <nc r="D1406">
      <f>D1407</f>
    </nc>
  </rcc>
  <rcc rId="23552" sId="1">
    <oc r="E1406">
      <f>E1407</f>
    </oc>
    <nc r="E1406">
      <f>E1407</f>
    </nc>
  </rcc>
  <rcc rId="23553" sId="1">
    <oc r="F1406">
      <f>F1407</f>
    </oc>
    <nc r="F1406">
      <f>F1407</f>
    </nc>
  </rcc>
  <rcc rId="23554" sId="1">
    <oc r="G1406">
      <f>G1407</f>
    </oc>
    <nc r="G1406">
      <f>G1407</f>
    </nc>
  </rcc>
  <rcc rId="23555" sId="1">
    <oc r="H1406">
      <f>H1407</f>
    </oc>
    <nc r="H1406">
      <f>H1407</f>
    </nc>
  </rcc>
  <rcc rId="23556" sId="1">
    <oc r="I1406">
      <f>I1407</f>
    </oc>
    <nc r="I1406">
      <f>I1407</f>
    </nc>
  </rcc>
  <rcc rId="23557" sId="1">
    <oc r="J1406">
      <f>J1407</f>
    </oc>
    <nc r="J1406">
      <f>J1407</f>
    </nc>
  </rcc>
  <rcc rId="23558" sId="1">
    <oc r="K1406">
      <f>K1407</f>
    </oc>
    <nc r="K1406">
      <f>K1407</f>
    </nc>
  </rcc>
  <rcc rId="23559" sId="1">
    <oc r="L1406">
      <f>L1407</f>
    </oc>
    <nc r="L1406">
      <f>L1407</f>
    </nc>
  </rcc>
  <rcc rId="23560" sId="1">
    <oc r="M1406">
      <f>M1407</f>
    </oc>
    <nc r="M1406">
      <f>M1407</f>
    </nc>
  </rcc>
  <rcc rId="23561" sId="1">
    <oc r="N1406">
      <f>N1407</f>
    </oc>
    <nc r="N1406">
      <f>N1407</f>
    </nc>
  </rcc>
  <rcc rId="23562" sId="1">
    <oc r="O1406">
      <f>O1407</f>
    </oc>
    <nc r="O1406">
      <f>O1407</f>
    </nc>
  </rcc>
  <rcc rId="23563" sId="1">
    <oc r="P1406">
      <f>P1407</f>
    </oc>
    <nc r="P1406">
      <f>P1407</f>
    </nc>
  </rcc>
  <rcc rId="23564" sId="1">
    <oc r="Q1406">
      <f>Q1407</f>
    </oc>
    <nc r="Q1406">
      <f>Q1407</f>
    </nc>
  </rcc>
  <rcc rId="23565" sId="1">
    <oc r="D1408">
      <f>D1409</f>
    </oc>
    <nc r="D1408">
      <f>D1409</f>
    </nc>
  </rcc>
  <rcc rId="23566" sId="1">
    <oc r="E1408">
      <f>E1409</f>
    </oc>
    <nc r="E1408">
      <f>E1409</f>
    </nc>
  </rcc>
  <rcc rId="23567" sId="1">
    <oc r="F1408">
      <f>F1409</f>
    </oc>
    <nc r="F1408">
      <f>F1409</f>
    </nc>
  </rcc>
  <rcc rId="23568" sId="1">
    <oc r="G1408">
      <f>G1409</f>
    </oc>
    <nc r="G1408">
      <f>G1409</f>
    </nc>
  </rcc>
  <rcc rId="23569" sId="1">
    <oc r="H1408">
      <f>H1409</f>
    </oc>
    <nc r="H1408">
      <f>H1409</f>
    </nc>
  </rcc>
  <rcc rId="23570" sId="1">
    <oc r="I1408">
      <f>I1409</f>
    </oc>
    <nc r="I1408">
      <f>I1409</f>
    </nc>
  </rcc>
  <rcc rId="23571" sId="1">
    <oc r="J1408">
      <f>J1409</f>
    </oc>
    <nc r="J1408">
      <f>J1409</f>
    </nc>
  </rcc>
  <rcc rId="23572" sId="1">
    <oc r="K1408">
      <f>K1409</f>
    </oc>
    <nc r="K1408">
      <f>K1409</f>
    </nc>
  </rcc>
  <rcc rId="23573" sId="1">
    <oc r="L1408">
      <f>L1409</f>
    </oc>
    <nc r="L1408">
      <f>L1409</f>
    </nc>
  </rcc>
  <rcc rId="23574" sId="1">
    <oc r="M1408">
      <f>M1409</f>
    </oc>
    <nc r="M1408">
      <f>M1409</f>
    </nc>
  </rcc>
  <rcc rId="23575" sId="1">
    <oc r="N1408">
      <f>N1409</f>
    </oc>
    <nc r="N1408">
      <f>N1409</f>
    </nc>
  </rcc>
  <rcc rId="23576" sId="1">
    <oc r="O1408">
      <f>O1409</f>
    </oc>
    <nc r="O1408">
      <f>O1409</f>
    </nc>
  </rcc>
  <rcc rId="23577" sId="1">
    <oc r="P1408">
      <f>P1409</f>
    </oc>
    <nc r="P1408">
      <f>P1409</f>
    </nc>
  </rcc>
  <rcc rId="23578" sId="1">
    <oc r="Q1408">
      <f>Q1409</f>
    </oc>
    <nc r="Q1408">
      <f>Q1409</f>
    </nc>
  </rcc>
  <rcc rId="23579" sId="1">
    <oc r="D1410">
      <f>D1411</f>
    </oc>
    <nc r="D1410">
      <f>D1411</f>
    </nc>
  </rcc>
  <rcc rId="23580" sId="1">
    <oc r="E1410">
      <f>E1411</f>
    </oc>
    <nc r="E1410">
      <f>E1411</f>
    </nc>
  </rcc>
  <rcc rId="23581" sId="1">
    <oc r="F1410">
      <f>F1411</f>
    </oc>
    <nc r="F1410">
      <f>F1411</f>
    </nc>
  </rcc>
  <rcc rId="23582" sId="1">
    <oc r="G1410">
      <f>G1411</f>
    </oc>
    <nc r="G1410">
      <f>G1411</f>
    </nc>
  </rcc>
  <rcc rId="23583" sId="1">
    <oc r="H1410">
      <f>H1411</f>
    </oc>
    <nc r="H1410">
      <f>H1411</f>
    </nc>
  </rcc>
  <rcc rId="23584" sId="1">
    <oc r="I1410">
      <f>I1411</f>
    </oc>
    <nc r="I1410">
      <f>I1411</f>
    </nc>
  </rcc>
  <rcc rId="23585" sId="1">
    <oc r="J1410">
      <f>J1411</f>
    </oc>
    <nc r="J1410">
      <f>J1411</f>
    </nc>
  </rcc>
  <rcc rId="23586" sId="1">
    <oc r="K1410">
      <f>K1411</f>
    </oc>
    <nc r="K1410">
      <f>K1411</f>
    </nc>
  </rcc>
  <rcc rId="23587" sId="1">
    <oc r="L1410">
      <f>L1411</f>
    </oc>
    <nc r="L1410">
      <f>L1411</f>
    </nc>
  </rcc>
  <rcc rId="23588" sId="1">
    <oc r="M1410">
      <f>M1411</f>
    </oc>
    <nc r="M1410">
      <f>M1411</f>
    </nc>
  </rcc>
  <rcc rId="23589" sId="1">
    <oc r="N1410">
      <f>N1411</f>
    </oc>
    <nc r="N1410">
      <f>N1411</f>
    </nc>
  </rcc>
  <rcc rId="23590" sId="1">
    <oc r="O1410">
      <f>O1411</f>
    </oc>
    <nc r="O1410">
      <f>O1411</f>
    </nc>
  </rcc>
  <rcc rId="23591" sId="1">
    <oc r="P1410">
      <f>P1411</f>
    </oc>
    <nc r="P1410">
      <f>P1411</f>
    </nc>
  </rcc>
  <rcc rId="23592" sId="1">
    <oc r="Q1410">
      <f>Q1411</f>
    </oc>
    <nc r="Q1410">
      <f>Q1411</f>
    </nc>
  </rcc>
  <rcc rId="23593" sId="1">
    <oc r="D1405">
      <f>D1406+D1408+D1410</f>
    </oc>
    <nc r="D1405">
      <f>D1406+D1408+D1410</f>
    </nc>
  </rcc>
  <rcc rId="23594" sId="1">
    <oc r="E1405">
      <f>E1406+E1408+E1410</f>
    </oc>
    <nc r="E1405">
      <f>E1406+E1408+E1410</f>
    </nc>
  </rcc>
  <rcc rId="23595" sId="1">
    <oc r="F1405">
      <f>F1406+F1408+F1410</f>
    </oc>
    <nc r="F1405">
      <f>F1406+F1408+F1410</f>
    </nc>
  </rcc>
  <rcc rId="23596" sId="1">
    <oc r="G1405">
      <f>G1406+G1408+G1410</f>
    </oc>
    <nc r="G1405">
      <f>G1406+G1408+G1410</f>
    </nc>
  </rcc>
  <rcc rId="23597" sId="1">
    <oc r="H1405">
      <f>H1406+H1408+H1410</f>
    </oc>
    <nc r="H1405">
      <f>H1406+H1408+H1410</f>
    </nc>
  </rcc>
  <rcc rId="23598" sId="1">
    <oc r="I1405">
      <f>I1406+I1408+I1410</f>
    </oc>
    <nc r="I1405">
      <f>I1406+I1408+I1410</f>
    </nc>
  </rcc>
  <rcc rId="23599" sId="1">
    <oc r="J1405">
      <f>J1406+J1408+J1410</f>
    </oc>
    <nc r="J1405">
      <f>J1406+J1408+J1410</f>
    </nc>
  </rcc>
  <rcc rId="23600" sId="1">
    <oc r="K1405">
      <f>K1406+K1408+K1410</f>
    </oc>
    <nc r="K1405">
      <f>K1406+K1408+K1410</f>
    </nc>
  </rcc>
  <rcc rId="23601" sId="1">
    <oc r="L1405">
      <f>L1406+L1408+L1410</f>
    </oc>
    <nc r="L1405">
      <f>L1406+L1408+L1410</f>
    </nc>
  </rcc>
  <rcc rId="23602" sId="1">
    <oc r="M1405">
      <f>M1406+M1408+M1410</f>
    </oc>
    <nc r="M1405">
      <f>M1406+M1408+M1410</f>
    </nc>
  </rcc>
  <rcc rId="23603" sId="1">
    <oc r="N1405">
      <f>N1406+N1408+N1410</f>
    </oc>
    <nc r="N1405">
      <f>N1406+N1408+N1410</f>
    </nc>
  </rcc>
  <rcc rId="23604" sId="1">
    <oc r="O1405">
      <f>O1406+O1408+O1410</f>
    </oc>
    <nc r="O1405">
      <f>O1406+O1408+O1410</f>
    </nc>
  </rcc>
  <rcc rId="23605" sId="1">
    <oc r="P1405">
      <f>P1406+P1408+P1410</f>
    </oc>
    <nc r="P1405">
      <f>P1406+P1408+P1410</f>
    </nc>
  </rcc>
  <rcc rId="23606" sId="1">
    <oc r="Q1405">
      <f>Q1406+Q1408+Q1410</f>
    </oc>
    <nc r="Q1405">
      <f>Q1406+Q1408+Q1410</f>
    </nc>
  </rcc>
  <rcc rId="23607" sId="1">
    <nc r="D1413">
      <f>D1414</f>
    </nc>
  </rcc>
  <rcc rId="23608" sId="1">
    <nc r="E1413">
      <f>E1414</f>
    </nc>
  </rcc>
  <rcc rId="23609" sId="1">
    <nc r="F1413">
      <f>F1414</f>
    </nc>
  </rcc>
  <rcc rId="23610" sId="1">
    <nc r="G1413">
      <f>G1414</f>
    </nc>
  </rcc>
  <rcc rId="23611" sId="1">
    <nc r="H1413">
      <f>H1414</f>
    </nc>
  </rcc>
  <rcc rId="23612" sId="1">
    <nc r="I1413">
      <f>I1414</f>
    </nc>
  </rcc>
  <rcc rId="23613" sId="1">
    <nc r="J1413">
      <f>J1414</f>
    </nc>
  </rcc>
  <rcc rId="23614" sId="1">
    <nc r="K1413">
      <f>K1414</f>
    </nc>
  </rcc>
  <rcc rId="23615" sId="1">
    <nc r="L1413">
      <f>L1414</f>
    </nc>
  </rcc>
  <rcc rId="23616" sId="1">
    <oc r="M1413">
      <f>M1414</f>
    </oc>
    <nc r="M1413">
      <f>M1414</f>
    </nc>
  </rcc>
  <rcc rId="23617" sId="1">
    <oc r="N1413">
      <f>N1414</f>
    </oc>
    <nc r="N1413">
      <f>N1414</f>
    </nc>
  </rcc>
  <rcc rId="23618" sId="1">
    <nc r="O1413">
      <f>O1414</f>
    </nc>
  </rcc>
  <rcc rId="23619" sId="1">
    <nc r="P1413">
      <f>P1414</f>
    </nc>
  </rcc>
  <rcc rId="23620" sId="1">
    <nc r="Q1413">
      <f>Q1414</f>
    </nc>
  </rcc>
  <rcc rId="23621" sId="1">
    <oc r="D1415">
      <f>D1416+D1417</f>
    </oc>
    <nc r="D1415">
      <f>D1416+D1417</f>
    </nc>
  </rcc>
  <rcc rId="23622" sId="1">
    <nc r="E1415">
      <f>E1416+E1417</f>
    </nc>
  </rcc>
  <rcc rId="23623" sId="1">
    <nc r="F1415">
      <f>F1416+F1417</f>
    </nc>
  </rcc>
  <rcc rId="23624" sId="1">
    <nc r="G1415">
      <f>G1416+G1417</f>
    </nc>
  </rcc>
  <rcc rId="23625" sId="1">
    <nc r="H1415">
      <f>H1416+H1417</f>
    </nc>
  </rcc>
  <rcc rId="23626" sId="1">
    <nc r="I1415">
      <f>I1416+I1417</f>
    </nc>
  </rcc>
  <rcc rId="23627" sId="1">
    <nc r="J1415">
      <f>J1416+J1417</f>
    </nc>
  </rcc>
  <rcc rId="23628" sId="1">
    <nc r="K1415">
      <f>K1416+K1417</f>
    </nc>
  </rcc>
  <rcc rId="23629" sId="1">
    <nc r="L1415">
      <f>L1416+L1417</f>
    </nc>
  </rcc>
  <rcc rId="23630" sId="1">
    <oc r="M1415">
      <f>M1416+M1417</f>
    </oc>
    <nc r="M1415">
      <f>M1416+M1417</f>
    </nc>
  </rcc>
  <rcc rId="23631" sId="1">
    <oc r="N1415">
      <f>N1416+N1417</f>
    </oc>
    <nc r="N1415">
      <f>N1416+N1417</f>
    </nc>
  </rcc>
  <rcc rId="23632" sId="1">
    <nc r="O1415">
      <f>O1416+O1417</f>
    </nc>
  </rcc>
  <rcc rId="23633" sId="1">
    <nc r="P1415">
      <f>P1416+P1417</f>
    </nc>
  </rcc>
  <rcc rId="23634" sId="1">
    <nc r="Q1415">
      <f>Q1416+Q1417</f>
    </nc>
  </rcc>
  <rcc rId="23635" sId="1">
    <nc r="D1418">
      <f>D1419</f>
    </nc>
  </rcc>
  <rcc rId="23636" sId="1">
    <nc r="E1418">
      <f>E1419</f>
    </nc>
  </rcc>
  <rcc rId="23637" sId="1">
    <nc r="F1418">
      <f>F1419</f>
    </nc>
  </rcc>
  <rcc rId="23638" sId="1">
    <nc r="G1418">
      <f>G1419</f>
    </nc>
  </rcc>
  <rcc rId="23639" sId="1">
    <nc r="H1418">
      <f>H1419</f>
    </nc>
  </rcc>
  <rcc rId="23640" sId="1">
    <nc r="I1418">
      <f>I1419</f>
    </nc>
  </rcc>
  <rcc rId="23641" sId="1">
    <nc r="J1418">
      <f>J1419</f>
    </nc>
  </rcc>
  <rcc rId="23642" sId="1">
    <nc r="K1418">
      <f>K1419</f>
    </nc>
  </rcc>
  <rcc rId="23643" sId="1">
    <nc r="L1418">
      <f>L1419</f>
    </nc>
  </rcc>
  <rcc rId="23644" sId="1">
    <oc r="M1418">
      <f>M1419</f>
    </oc>
    <nc r="M1418">
      <f>M1419</f>
    </nc>
  </rcc>
  <rcc rId="23645" sId="1">
    <oc r="N1418">
      <f>N1419</f>
    </oc>
    <nc r="N1418">
      <f>N1419</f>
    </nc>
  </rcc>
  <rcc rId="23646" sId="1" odxf="1" dxf="1">
    <nc r="O1418">
      <f>O1419</f>
    </nc>
    <odxf>
      <alignment wrapText="0" readingOrder="0"/>
    </odxf>
    <ndxf>
      <alignment wrapText="1" readingOrder="0"/>
    </ndxf>
  </rcc>
  <rcc rId="23647" sId="1" odxf="1" dxf="1">
    <nc r="P1418">
      <f>P1419</f>
    </nc>
    <odxf>
      <alignment wrapText="0" readingOrder="0"/>
    </odxf>
    <ndxf>
      <alignment wrapText="1" readingOrder="0"/>
    </ndxf>
  </rcc>
  <rcc rId="23648" sId="1" odxf="1" dxf="1">
    <nc r="Q1418">
      <f>Q1419</f>
    </nc>
    <odxf>
      <alignment wrapText="0" readingOrder="0"/>
    </odxf>
    <ndxf>
      <alignment wrapText="1" readingOrder="0"/>
    </ndxf>
  </rcc>
  <rcc rId="23649" sId="1">
    <oc r="D1412">
      <f>D1413+D1415+D1418</f>
    </oc>
    <nc r="D1412">
      <f>D1413+D1415+D1418</f>
    </nc>
  </rcc>
  <rcc rId="23650" sId="1">
    <oc r="E1412">
      <f>E1413+E1415+E1418</f>
    </oc>
    <nc r="E1412">
      <f>E1413+E1415+E1418</f>
    </nc>
  </rcc>
  <rcc rId="23651" sId="1">
    <oc r="F1412">
      <f>F1413+F1415+F1418</f>
    </oc>
    <nc r="F1412">
      <f>F1413+F1415+F1418</f>
    </nc>
  </rcc>
  <rcc rId="23652" sId="1">
    <oc r="G1412">
      <f>G1413+G1415+G1418</f>
    </oc>
    <nc r="G1412">
      <f>G1413+G1415+G1418</f>
    </nc>
  </rcc>
  <rcc rId="23653" sId="1">
    <oc r="H1412">
      <f>H1413+H1415+H1418</f>
    </oc>
    <nc r="H1412">
      <f>H1413+H1415+H1418</f>
    </nc>
  </rcc>
  <rcc rId="23654" sId="1">
    <oc r="I1412">
      <f>I1413+I1415+I1418</f>
    </oc>
    <nc r="I1412">
      <f>I1413+I1415+I1418</f>
    </nc>
  </rcc>
  <rcc rId="23655" sId="1">
    <oc r="J1412">
      <f>J1413+J1415+J1418</f>
    </oc>
    <nc r="J1412">
      <f>J1413+J1415+J1418</f>
    </nc>
  </rcc>
  <rcc rId="23656" sId="1">
    <oc r="K1412">
      <f>K1413+K1415+K1418</f>
    </oc>
    <nc r="K1412">
      <f>K1413+K1415+K1418</f>
    </nc>
  </rcc>
  <rcc rId="23657" sId="1">
    <oc r="L1412">
      <f>L1413+L1415+L1418</f>
    </oc>
    <nc r="L1412">
      <f>L1413+L1415+L1418</f>
    </nc>
  </rcc>
  <rcc rId="23658" sId="1">
    <oc r="M1412">
      <f>M1413+M1415+M1418</f>
    </oc>
    <nc r="M1412">
      <f>M1413+M1415+M1418</f>
    </nc>
  </rcc>
  <rcc rId="23659" sId="1">
    <oc r="N1412">
      <f>N1413+N1415+N1418</f>
    </oc>
    <nc r="N1412">
      <f>N1413+N1415+N1418</f>
    </nc>
  </rcc>
  <rcc rId="23660" sId="1">
    <oc r="O1412">
      <f>O1413+O1415+O1418</f>
    </oc>
    <nc r="O1412">
      <f>O1413+O1415+O1418</f>
    </nc>
  </rcc>
  <rcc rId="23661" sId="1">
    <oc r="P1412">
      <f>P1413+P1415+P1418</f>
    </oc>
    <nc r="P1412">
      <f>P1413+P1415+P1418</f>
    </nc>
  </rcc>
  <rcc rId="23662" sId="1">
    <oc r="Q1412">
      <f>Q1413+Q1415+Q1418</f>
    </oc>
    <nc r="Q1412">
      <f>Q1413+Q1415+Q1418</f>
    </nc>
  </rcc>
  <rcc rId="23663" sId="1">
    <oc r="D1421">
      <f>SUM(D1422:D1424)</f>
    </oc>
    <nc r="D1421">
      <f>SUM(D1422:D1424)</f>
    </nc>
  </rcc>
  <rcc rId="23664" sId="1">
    <oc r="E1421">
      <f>SUM(E1422:E1424)</f>
    </oc>
    <nc r="E1421">
      <f>SUM(E1422:E1424)</f>
    </nc>
  </rcc>
  <rcc rId="23665" sId="1">
    <oc r="F1421">
      <f>SUM(F1422:F1424)</f>
    </oc>
    <nc r="F1421">
      <f>SUM(F1422:F1424)</f>
    </nc>
  </rcc>
  <rcc rId="23666" sId="1">
    <oc r="G1421">
      <f>SUM(G1422:G1424)</f>
    </oc>
    <nc r="G1421">
      <f>SUM(G1422:G1424)</f>
    </nc>
  </rcc>
  <rcc rId="23667" sId="1">
    <oc r="H1421">
      <f>SUM(H1422:H1424)</f>
    </oc>
    <nc r="H1421">
      <f>SUM(H1422:H1424)</f>
    </nc>
  </rcc>
  <rcc rId="23668" sId="1">
    <oc r="I1421">
      <f>SUM(I1422:I1424)</f>
    </oc>
    <nc r="I1421">
      <f>SUM(I1422:I1424)</f>
    </nc>
  </rcc>
  <rcc rId="23669" sId="1">
    <oc r="J1421">
      <f>SUM(J1422:J1424)</f>
    </oc>
    <nc r="J1421">
      <f>SUM(J1422:J1424)</f>
    </nc>
  </rcc>
  <rcc rId="23670" sId="1">
    <oc r="K1421">
      <f>SUM(K1422:K1424)</f>
    </oc>
    <nc r="K1421">
      <f>SUM(K1422:K1424)</f>
    </nc>
  </rcc>
  <rcc rId="23671" sId="1" odxf="1" dxf="1">
    <oc r="L1421">
      <f>SUM(L1422:L1424)</f>
    </oc>
    <nc r="L1421">
      <f>SUM(L1422:L1424)</f>
    </nc>
    <odxf>
      <border outline="0">
        <right/>
      </border>
    </odxf>
    <ndxf>
      <border outline="0">
        <right style="thin">
          <color indexed="64"/>
        </right>
      </border>
    </ndxf>
  </rcc>
  <rcc rId="23672" sId="1">
    <oc r="M1421">
      <f>SUM(M1422:M1424)</f>
    </oc>
    <nc r="M1421">
      <f>SUM(M1422:M1424)</f>
    </nc>
  </rcc>
  <rcc rId="23673" sId="1">
    <oc r="N1421">
      <f>SUM(N1422:N1424)</f>
    </oc>
    <nc r="N1421">
      <f>SUM(N1422:N1424)</f>
    </nc>
  </rcc>
  <rcc rId="23674" sId="1">
    <oc r="O1421">
      <f>SUM(O1422:O1424)</f>
    </oc>
    <nc r="O1421">
      <f>SUM(O1422:O1424)</f>
    </nc>
  </rcc>
  <rcc rId="23675" sId="1">
    <oc r="P1421">
      <f>SUM(P1422:P1424)</f>
    </oc>
    <nc r="P1421">
      <f>SUM(P1422:P1424)</f>
    </nc>
  </rcc>
  <rcc rId="23676" sId="1">
    <oc r="Q1421">
      <f>SUM(Q1422:Q1424)</f>
    </oc>
    <nc r="Q1421">
      <f>SUM(Q1422:Q1424)</f>
    </nc>
  </rcc>
  <rcc rId="23677" sId="1">
    <oc r="D1425">
      <f>SUM(D1426:D1436)</f>
    </oc>
    <nc r="D1425">
      <f>SUM(D1426:D1436)</f>
    </nc>
  </rcc>
  <rcc rId="23678" sId="1">
    <oc r="E1425">
      <f>SUM(E1426:E1436)</f>
    </oc>
    <nc r="E1425">
      <f>SUM(E1426:E1436)</f>
    </nc>
  </rcc>
  <rcc rId="23679" sId="1">
    <oc r="F1425">
      <f>SUM(F1426:F1436)</f>
    </oc>
    <nc r="F1425">
      <f>SUM(F1426:F1436)</f>
    </nc>
  </rcc>
  <rcc rId="23680" sId="1">
    <oc r="G1425">
      <f>SUM(G1426:G1436)</f>
    </oc>
    <nc r="G1425">
      <f>SUM(G1426:G1436)</f>
    </nc>
  </rcc>
  <rcc rId="23681" sId="1">
    <oc r="H1425">
      <f>SUM(H1426:H1436)</f>
    </oc>
    <nc r="H1425">
      <f>SUM(H1426:H1436)</f>
    </nc>
  </rcc>
  <rcc rId="23682" sId="1">
    <oc r="I1425">
      <f>SUM(I1426:I1436)</f>
    </oc>
    <nc r="I1425">
      <f>SUM(I1426:I1436)</f>
    </nc>
  </rcc>
  <rcc rId="23683" sId="1">
    <oc r="J1425">
      <f>SUM(J1426:J1436)</f>
    </oc>
    <nc r="J1425">
      <f>SUM(J1426:J1436)</f>
    </nc>
  </rcc>
  <rcc rId="23684" sId="1">
    <oc r="K1425">
      <f>SUM(K1426:K1436)</f>
    </oc>
    <nc r="K1425">
      <f>SUM(K1426:K1436)</f>
    </nc>
  </rcc>
  <rcc rId="23685" sId="1" odxf="1" dxf="1">
    <oc r="L1425">
      <f>SUM(L1426:L1436)</f>
    </oc>
    <nc r="L1425">
      <f>SUM(L1426:L1436)</f>
    </nc>
    <odxf>
      <border outline="0">
        <right/>
      </border>
    </odxf>
    <ndxf>
      <border outline="0">
        <right style="thin">
          <color indexed="64"/>
        </right>
      </border>
    </ndxf>
  </rcc>
  <rcc rId="23686" sId="1">
    <oc r="M1425">
      <f>SUM(M1426:M1436)</f>
    </oc>
    <nc r="M1425">
      <f>SUM(M1426:M1436)</f>
    </nc>
  </rcc>
  <rcc rId="23687" sId="1">
    <oc r="N1425">
      <f>SUM(N1426:N1436)</f>
    </oc>
    <nc r="N1425">
      <f>SUM(N1426:N1436)</f>
    </nc>
  </rcc>
  <rcc rId="23688" sId="1">
    <oc r="O1425">
      <f>SUM(O1426:O1436)</f>
    </oc>
    <nc r="O1425">
      <f>SUM(O1426:O1436)</f>
    </nc>
  </rcc>
  <rcc rId="23689" sId="1">
    <oc r="P1425">
      <f>SUM(P1426:P1436)</f>
    </oc>
    <nc r="P1425">
      <f>SUM(P1426:P1436)</f>
    </nc>
  </rcc>
  <rcc rId="23690" sId="1">
    <oc r="Q1425">
      <f>SUM(Q1426:Q1436)</f>
    </oc>
    <nc r="Q1425">
      <f>SUM(Q1426:Q1436)</f>
    </nc>
  </rcc>
  <rcc rId="23691" sId="1">
    <oc r="D1437">
      <f>SUM(D1438:D1452)</f>
    </oc>
    <nc r="D1437">
      <f>SUM(D1438:D1452)</f>
    </nc>
  </rcc>
  <rcc rId="23692" sId="1">
    <oc r="E1437">
      <f>SUM(E1438:E1452)</f>
    </oc>
    <nc r="E1437">
      <f>SUM(E1438:E1452)</f>
    </nc>
  </rcc>
  <rcc rId="23693" sId="1">
    <oc r="F1437">
      <f>SUM(F1438:F1452)</f>
    </oc>
    <nc r="F1437">
      <f>SUM(F1438:F1452)</f>
    </nc>
  </rcc>
  <rcc rId="23694" sId="1">
    <oc r="G1437">
      <f>SUM(G1438:G1452)</f>
    </oc>
    <nc r="G1437">
      <f>SUM(G1438:G1452)</f>
    </nc>
  </rcc>
  <rcc rId="23695" sId="1">
    <oc r="H1437">
      <f>SUM(H1438:H1452)</f>
    </oc>
    <nc r="H1437">
      <f>SUM(H1438:H1452)</f>
    </nc>
  </rcc>
  <rcc rId="23696" sId="1">
    <oc r="I1437">
      <f>SUM(I1438:I1452)</f>
    </oc>
    <nc r="I1437">
      <f>SUM(I1438:I1452)</f>
    </nc>
  </rcc>
  <rcc rId="23697" sId="1">
    <oc r="J1437">
      <f>SUM(J1438:J1452)</f>
    </oc>
    <nc r="J1437">
      <f>SUM(J1438:J1452)</f>
    </nc>
  </rcc>
  <rcc rId="23698" sId="1">
    <oc r="K1437">
      <f>SUM(K1438:K1452)</f>
    </oc>
    <nc r="K1437">
      <f>SUM(K1438:K1452)</f>
    </nc>
  </rcc>
  <rcc rId="23699" sId="1" odxf="1" dxf="1">
    <oc r="L1437">
      <f>SUM(L1438:L1452)</f>
    </oc>
    <nc r="L1437">
      <f>SUM(L1438:L1452)</f>
    </nc>
    <odxf>
      <border outline="0">
        <right/>
      </border>
    </odxf>
    <ndxf>
      <border outline="0">
        <right style="thin">
          <color indexed="64"/>
        </right>
      </border>
    </ndxf>
  </rcc>
  <rcc rId="23700" sId="1">
    <oc r="M1437">
      <f>SUM(M1438:M1452)</f>
    </oc>
    <nc r="M1437">
      <f>SUM(M1438:M1452)</f>
    </nc>
  </rcc>
  <rcc rId="23701" sId="1">
    <oc r="N1437">
      <f>SUM(N1438:N1452)</f>
    </oc>
    <nc r="N1437">
      <f>SUM(N1438:N1452)</f>
    </nc>
  </rcc>
  <rcc rId="23702" sId="1">
    <oc r="O1437">
      <f>SUM(O1438:O1452)</f>
    </oc>
    <nc r="O1437">
      <f>SUM(O1438:O1452)</f>
    </nc>
  </rcc>
  <rcc rId="23703" sId="1">
    <oc r="P1437">
      <f>SUM(P1438:P1452)</f>
    </oc>
    <nc r="P1437">
      <f>SUM(P1438:P1452)</f>
    </nc>
  </rcc>
  <rcc rId="23704" sId="1">
    <oc r="Q1437">
      <f>SUM(Q1438:Q1452)</f>
    </oc>
    <nc r="Q1437">
      <f>SUM(Q1438:Q1452)</f>
    </nc>
  </rcc>
  <rcc rId="23705" sId="1">
    <oc r="D1420">
      <f>D1421+D1425+D1437</f>
    </oc>
    <nc r="D1420">
      <f>D1421+D1425+D1437</f>
    </nc>
  </rcc>
  <rcc rId="23706" sId="1">
    <oc r="E1420">
      <f>E1421+E1425+E1437</f>
    </oc>
    <nc r="E1420">
      <f>E1421+E1425+E1437</f>
    </nc>
  </rcc>
  <rcc rId="23707" sId="1">
    <oc r="F1420">
      <f>F1421+F1425+F1437</f>
    </oc>
    <nc r="F1420">
      <f>F1421+F1425+F1437</f>
    </nc>
  </rcc>
  <rcc rId="23708" sId="1">
    <oc r="G1420">
      <f>G1421+G1425+G1437</f>
    </oc>
    <nc r="G1420">
      <f>G1421+G1425+G1437</f>
    </nc>
  </rcc>
  <rcc rId="23709" sId="1">
    <oc r="H1420">
      <f>H1421+H1425+H1437</f>
    </oc>
    <nc r="H1420">
      <f>H1421+H1425+H1437</f>
    </nc>
  </rcc>
  <rcc rId="23710" sId="1">
    <oc r="I1420">
      <f>I1421+I1425+I1437</f>
    </oc>
    <nc r="I1420">
      <f>I1421+I1425+I1437</f>
    </nc>
  </rcc>
  <rcc rId="23711" sId="1">
    <oc r="J1420">
      <f>J1421+J1425+J1437</f>
    </oc>
    <nc r="J1420">
      <f>J1421+J1425+J1437</f>
    </nc>
  </rcc>
  <rcc rId="23712" sId="1">
    <oc r="K1420">
      <f>K1421+K1425+K1437</f>
    </oc>
    <nc r="K1420">
      <f>K1421+K1425+K1437</f>
    </nc>
  </rcc>
  <rcc rId="23713" sId="1" odxf="1" dxf="1">
    <oc r="L1420">
      <f>L1421+L1425+L1437</f>
    </oc>
    <nc r="L1420">
      <f>L1421+L1425+L1437</f>
    </nc>
    <odxf>
      <border outline="0">
        <right/>
      </border>
    </odxf>
    <ndxf>
      <border outline="0">
        <right style="thin">
          <color indexed="64"/>
        </right>
      </border>
    </ndxf>
  </rcc>
  <rcc rId="23714" sId="1">
    <oc r="M1420">
      <f>M1421+M1425+M1437</f>
    </oc>
    <nc r="M1420">
      <f>M1421+M1425+M1437</f>
    </nc>
  </rcc>
  <rcc rId="23715" sId="1">
    <oc r="N1420">
      <f>N1421+N1425+N1437</f>
    </oc>
    <nc r="N1420">
      <f>N1421+N1425+N1437</f>
    </nc>
  </rcc>
  <rcc rId="23716" sId="1">
    <oc r="O1420">
      <f>O1421+O1425+O1437</f>
    </oc>
    <nc r="O1420">
      <f>O1421+O1425+O1437</f>
    </nc>
  </rcc>
  <rcc rId="23717" sId="1">
    <oc r="P1420">
      <f>P1421+P1425+P1437</f>
    </oc>
    <nc r="P1420">
      <f>P1421+P1425+P1437</f>
    </nc>
  </rcc>
  <rcc rId="23718" sId="1">
    <oc r="Q1420">
      <f>Q1421+Q1425+Q1437</f>
    </oc>
    <nc r="Q1420">
      <f>Q1421+Q1425+Q1437</f>
    </nc>
  </rcc>
  <rcc rId="23719" sId="1" numFmtId="4">
    <oc r="C1454">
      <v>2534114</v>
    </oc>
    <nc r="C1454">
      <f>SUM(C1455:C1463)</f>
    </nc>
  </rcc>
  <rcc rId="23720" sId="1" numFmtId="4">
    <oc r="D1454">
      <v>2534114</v>
    </oc>
    <nc r="D1454">
      <f>SUM(D1455:D1463)</f>
    </nc>
  </rcc>
  <rcc rId="23721" sId="1" odxf="1" dxf="1">
    <oc r="E1454">
      <f>SUM(E1475:E1478)</f>
    </oc>
    <nc r="E1454">
      <f>SUM(E1455:E1463)</f>
    </nc>
    <odxf>
      <font>
        <sz val="14"/>
        <name val="Times New Roman"/>
        <scheme val="none"/>
      </font>
    </odxf>
    <ndxf>
      <font>
        <sz val="14"/>
        <color theme="1"/>
        <name val="Times New Roman"/>
        <scheme val="none"/>
      </font>
    </ndxf>
  </rcc>
  <rcc rId="23722" sId="1" odxf="1" dxf="1">
    <oc r="F1454">
      <f>SUM(F1475:F1478)</f>
    </oc>
    <nc r="F1454">
      <f>SUM(F1455:F1463)</f>
    </nc>
    <odxf>
      <font>
        <sz val="14"/>
        <name val="Times New Roman"/>
        <scheme val="none"/>
      </font>
    </odxf>
    <ndxf>
      <font>
        <sz val="14"/>
        <color theme="1"/>
        <name val="Times New Roman"/>
        <scheme val="none"/>
      </font>
    </ndxf>
  </rcc>
  <rcc rId="23723" sId="1" odxf="1" dxf="1">
    <oc r="G1454">
      <f>SUM(G1475:G1478)</f>
    </oc>
    <nc r="G1454">
      <f>SUM(G1455:G1463)</f>
    </nc>
    <odxf>
      <font>
        <sz val="14"/>
        <name val="Times New Roman"/>
        <scheme val="none"/>
      </font>
    </odxf>
    <ndxf>
      <font>
        <sz val="14"/>
        <color theme="1"/>
        <name val="Times New Roman"/>
        <scheme val="none"/>
      </font>
    </ndxf>
  </rcc>
  <rcc rId="23724" sId="1" odxf="1" dxf="1">
    <oc r="H1454">
      <f>SUM(H1475:H1478)</f>
    </oc>
    <nc r="H1454">
      <f>SUM(H1455:H1463)</f>
    </nc>
    <odxf>
      <font>
        <sz val="14"/>
        <name val="Times New Roman"/>
        <scheme val="none"/>
      </font>
    </odxf>
    <ndxf>
      <font>
        <sz val="14"/>
        <color theme="1"/>
        <name val="Times New Roman"/>
        <scheme val="none"/>
      </font>
    </ndxf>
  </rcc>
  <rcc rId="23725" sId="1" odxf="1" dxf="1">
    <oc r="I1454">
      <f>SUM(I1475:I1478)</f>
    </oc>
    <nc r="I1454">
      <f>SUM(I1455:I1463)</f>
    </nc>
    <odxf>
      <font>
        <sz val="14"/>
        <name val="Times New Roman"/>
        <scheme val="none"/>
      </font>
    </odxf>
    <ndxf>
      <font>
        <sz val="14"/>
        <color theme="1"/>
        <name val="Times New Roman"/>
        <scheme val="none"/>
      </font>
    </ndxf>
  </rcc>
  <rcc rId="23726" sId="1" odxf="1" dxf="1">
    <oc r="J1454">
      <f>SUM(J1475:J1478)</f>
    </oc>
    <nc r="J1454">
      <f>SUM(J1455:J1463)</f>
    </nc>
    <odxf>
      <font>
        <sz val="14"/>
        <name val="Times New Roman"/>
        <scheme val="none"/>
      </font>
    </odxf>
    <ndxf>
      <font>
        <sz val="14"/>
        <color theme="1"/>
        <name val="Times New Roman"/>
        <scheme val="none"/>
      </font>
    </ndxf>
  </rcc>
  <rcc rId="23727" sId="1" odxf="1" dxf="1">
    <oc r="K1454">
      <f>SUM(K1475:K1478)</f>
    </oc>
    <nc r="K1454">
      <f>SUM(K1455:K1463)</f>
    </nc>
    <odxf>
      <font>
        <sz val="14"/>
        <name val="Times New Roman"/>
        <scheme val="none"/>
      </font>
    </odxf>
    <ndxf>
      <font>
        <sz val="14"/>
        <color theme="1"/>
        <name val="Times New Roman"/>
        <scheme val="none"/>
      </font>
    </ndxf>
  </rcc>
  <rcc rId="23728" sId="1" odxf="1" dxf="1">
    <oc r="L1454">
      <f>SUM(L1475:L1478)</f>
    </oc>
    <nc r="L1454">
      <f>SUM(L1455:L1463)</f>
    </nc>
    <odxf>
      <font>
        <sz val="14"/>
        <name val="Times New Roman"/>
        <scheme val="none"/>
      </font>
    </odxf>
    <ndxf>
      <font>
        <sz val="14"/>
        <color theme="1"/>
        <name val="Times New Roman"/>
        <scheme val="none"/>
      </font>
    </ndxf>
  </rcc>
  <rcc rId="23729" sId="1" odxf="1" dxf="1">
    <oc r="M1454">
      <f>SUM(M1475:M1478)</f>
    </oc>
    <nc r="M1454">
      <f>SUM(M1455:M1463)</f>
    </nc>
    <odxf>
      <font>
        <sz val="14"/>
        <name val="Times New Roman"/>
        <scheme val="none"/>
      </font>
    </odxf>
    <ndxf>
      <font>
        <sz val="14"/>
        <color theme="1"/>
        <name val="Times New Roman"/>
        <scheme val="none"/>
      </font>
    </ndxf>
  </rcc>
  <rcc rId="23730" sId="1" odxf="1" dxf="1">
    <oc r="N1454">
      <f>SUM(N1475:N1478)</f>
    </oc>
    <nc r="N1454">
      <f>SUM(N1455:N1463)</f>
    </nc>
    <odxf>
      <font>
        <sz val="14"/>
        <name val="Times New Roman"/>
        <scheme val="none"/>
      </font>
    </odxf>
    <ndxf>
      <font>
        <sz val="14"/>
        <color theme="1"/>
        <name val="Times New Roman"/>
        <scheme val="none"/>
      </font>
    </ndxf>
  </rcc>
  <rcc rId="23731" sId="1" odxf="1" dxf="1">
    <oc r="O1454">
      <f>SUM(O1475:O1478)</f>
    </oc>
    <nc r="O1454">
      <f>SUM(O1455:O1463)</f>
    </nc>
    <odxf>
      <font>
        <sz val="14"/>
        <name val="Times New Roman"/>
        <scheme val="none"/>
      </font>
    </odxf>
    <ndxf>
      <font>
        <sz val="14"/>
        <color theme="1"/>
        <name val="Times New Roman"/>
        <scheme val="none"/>
      </font>
    </ndxf>
  </rcc>
  <rcc rId="23732" sId="1" odxf="1" dxf="1">
    <oc r="P1454">
      <f>SUM(P1475:P1478)</f>
    </oc>
    <nc r="P1454">
      <f>SUM(P1455:P1463)</f>
    </nc>
    <odxf>
      <font>
        <sz val="14"/>
        <name val="Times New Roman"/>
        <scheme val="none"/>
      </font>
    </odxf>
    <ndxf>
      <font>
        <sz val="14"/>
        <color theme="1"/>
        <name val="Times New Roman"/>
        <scheme val="none"/>
      </font>
    </ndxf>
  </rcc>
  <rcc rId="23733" sId="1" odxf="1" dxf="1">
    <oc r="Q1454">
      <f>SUM(Q1475:Q1478)</f>
    </oc>
    <nc r="Q1454">
      <f>SUM(Q1455:Q1463)</f>
    </nc>
    <odxf>
      <font>
        <sz val="14"/>
        <name val="Times New Roman"/>
        <scheme val="none"/>
      </font>
    </odxf>
    <ndxf>
      <font>
        <sz val="14"/>
        <color theme="1"/>
        <name val="Times New Roman"/>
        <scheme val="none"/>
      </font>
    </ndxf>
  </rcc>
  <rcc rId="23734" sId="1">
    <oc r="D1485">
      <f>SUM(D1486:D1488)</f>
    </oc>
    <nc r="D1485">
      <f>SUM(D1486:D1488)</f>
    </nc>
  </rcc>
  <rcc rId="23735" sId="1">
    <oc r="E1485">
      <f>SUM(E1486:E1488)</f>
    </oc>
    <nc r="E1485">
      <f>SUM(E1486:E1488)</f>
    </nc>
  </rcc>
  <rcc rId="23736" sId="1">
    <oc r="F1485">
      <f>SUM(F1486:F1488)</f>
    </oc>
    <nc r="F1485">
      <f>SUM(F1486:F1488)</f>
    </nc>
  </rcc>
  <rcc rId="23737" sId="1">
    <oc r="G1485">
      <f>SUM(G1486:G1488)</f>
    </oc>
    <nc r="G1485">
      <f>SUM(G1486:G1488)</f>
    </nc>
  </rcc>
  <rcc rId="23738" sId="1">
    <oc r="H1485">
      <f>SUM(H1486:H1488)</f>
    </oc>
    <nc r="H1485">
      <f>SUM(H1486:H1488)</f>
    </nc>
  </rcc>
  <rcc rId="23739" sId="1">
    <oc r="I1485">
      <f>SUM(I1486:I1488)</f>
    </oc>
    <nc r="I1485">
      <f>SUM(I1486:I1488)</f>
    </nc>
  </rcc>
  <rcc rId="23740" sId="1">
    <oc r="J1485">
      <f>SUM(J1486:J1488)</f>
    </oc>
    <nc r="J1485">
      <f>SUM(J1486:J1488)</f>
    </nc>
  </rcc>
  <rcc rId="23741" sId="1">
    <oc r="K1485">
      <f>SUM(K1486:K1488)</f>
    </oc>
    <nc r="K1485">
      <f>SUM(K1486:K1488)</f>
    </nc>
  </rcc>
  <rcc rId="23742" sId="1">
    <oc r="L1485">
      <f>SUM(L1486:L1488)</f>
    </oc>
    <nc r="L1485">
      <f>SUM(L1486:L1488)</f>
    </nc>
  </rcc>
  <rcc rId="23743" sId="1">
    <oc r="M1485">
      <f>SUM(M1486:M1488)</f>
    </oc>
    <nc r="M1485">
      <f>SUM(M1486:M1488)</f>
    </nc>
  </rcc>
  <rcc rId="23744" sId="1">
    <oc r="N1485">
      <f>SUM(N1486:N1488)</f>
    </oc>
    <nc r="N1485">
      <f>SUM(N1486:N1488)</f>
    </nc>
  </rcc>
  <rcc rId="23745" sId="1">
    <oc r="O1485">
      <f>SUM(O1486:O1488)</f>
    </oc>
    <nc r="O1485">
      <f>SUM(O1486:O1488)</f>
    </nc>
  </rcc>
  <rcc rId="23746" sId="1">
    <oc r="P1485">
      <f>SUM(P1486:P1488)</f>
    </oc>
    <nc r="P1485">
      <f>SUM(P1486:P1488)</f>
    </nc>
  </rcc>
  <rcc rId="23747" sId="1">
    <oc r="Q1485">
      <f>SUM(Q1486:Q1488)</f>
    </oc>
    <nc r="Q1485">
      <f>SUM(Q1486:Q1488)</f>
    </nc>
  </rcc>
  <rcc rId="23748" sId="1">
    <oc r="D1489">
      <f>SUM(D1490:D1497)</f>
    </oc>
    <nc r="D1489">
      <f>SUM(D1490:D1497)</f>
    </nc>
  </rcc>
  <rcc rId="23749" sId="1">
    <oc r="E1489">
      <f>SUM(E1490:E1497)</f>
    </oc>
    <nc r="E1489">
      <f>SUM(E1490:E1497)</f>
    </nc>
  </rcc>
  <rcc rId="23750" sId="1">
    <oc r="F1489">
      <f>SUM(F1490:F1497)</f>
    </oc>
    <nc r="F1489">
      <f>SUM(F1490:F1497)</f>
    </nc>
  </rcc>
  <rcc rId="23751" sId="1">
    <oc r="G1489">
      <f>SUM(G1490:G1497)</f>
    </oc>
    <nc r="G1489">
      <f>SUM(G1490:G1497)</f>
    </nc>
  </rcc>
  <rcc rId="23752" sId="1">
    <oc r="H1489">
      <f>SUM(H1490:H1497)</f>
    </oc>
    <nc r="H1489">
      <f>SUM(H1490:H1497)</f>
    </nc>
  </rcc>
  <rcc rId="23753" sId="1">
    <oc r="I1489">
      <f>SUM(I1490:I1497)</f>
    </oc>
    <nc r="I1489">
      <f>SUM(I1490:I1497)</f>
    </nc>
  </rcc>
  <rcc rId="23754" sId="1">
    <oc r="J1489">
      <f>SUM(J1490:J1497)</f>
    </oc>
    <nc r="J1489">
      <f>SUM(J1490:J1497)</f>
    </nc>
  </rcc>
  <rcc rId="23755" sId="1">
    <oc r="K1489">
      <f>SUM(K1490:K1497)</f>
    </oc>
    <nc r="K1489">
      <f>SUM(K1490:K1497)</f>
    </nc>
  </rcc>
  <rcc rId="23756" sId="1">
    <oc r="L1489">
      <f>SUM(L1490:L1497)</f>
    </oc>
    <nc r="L1489">
      <f>SUM(L1490:L1497)</f>
    </nc>
  </rcc>
  <rcc rId="23757" sId="1">
    <oc r="M1489">
      <f>SUM(M1490:M1497)</f>
    </oc>
    <nc r="M1489">
      <f>SUM(M1490:M1497)</f>
    </nc>
  </rcc>
  <rcc rId="23758" sId="1">
    <oc r="N1489">
      <f>SUM(N1490:N1497)</f>
    </oc>
    <nc r="N1489">
      <f>SUM(N1490:N1497)</f>
    </nc>
  </rcc>
  <rcc rId="23759" sId="1">
    <oc r="O1489">
      <f>SUM(O1490:O1497)</f>
    </oc>
    <nc r="O1489">
      <f>SUM(O1490:O1497)</f>
    </nc>
  </rcc>
  <rcc rId="23760" sId="1">
    <oc r="P1489">
      <f>SUM(P1490:P1497)</f>
    </oc>
    <nc r="P1489">
      <f>SUM(P1490:P1497)</f>
    </nc>
  </rcc>
  <rcc rId="23761" sId="1">
    <oc r="Q1489">
      <f>SUM(Q1490:Q1497)</f>
    </oc>
    <nc r="Q1489">
      <f>SUM(Q1490:Q1497)</f>
    </nc>
  </rcc>
  <rcc rId="23762" sId="1">
    <oc r="D1498">
      <f>SUM(D1499:D1503)</f>
    </oc>
    <nc r="D1498">
      <f>SUM(D1499:D1503)</f>
    </nc>
  </rcc>
  <rcc rId="23763" sId="1">
    <oc r="E1498">
      <f>SUM(E1499:E1503)</f>
    </oc>
    <nc r="E1498">
      <f>SUM(E1499:E1503)</f>
    </nc>
  </rcc>
  <rcc rId="23764" sId="1">
    <oc r="F1498">
      <f>SUM(F1499:F1503)</f>
    </oc>
    <nc r="F1498">
      <f>SUM(F1499:F1503)</f>
    </nc>
  </rcc>
  <rcc rId="23765" sId="1">
    <oc r="G1498">
      <f>SUM(G1499:G1503)</f>
    </oc>
    <nc r="G1498">
      <f>SUM(G1499:G1503)</f>
    </nc>
  </rcc>
  <rcc rId="23766" sId="1">
    <oc r="H1498">
      <f>SUM(H1499:H1503)</f>
    </oc>
    <nc r="H1498">
      <f>SUM(H1499:H1503)</f>
    </nc>
  </rcc>
  <rcc rId="23767" sId="1">
    <oc r="I1498">
      <f>SUM(I1499:I1503)</f>
    </oc>
    <nc r="I1498">
      <f>SUM(I1499:I1503)</f>
    </nc>
  </rcc>
  <rcc rId="23768" sId="1">
    <oc r="J1498">
      <f>SUM(J1499:J1503)</f>
    </oc>
    <nc r="J1498">
      <f>SUM(J1499:J1503)</f>
    </nc>
  </rcc>
  <rcc rId="23769" sId="1">
    <oc r="K1498">
      <f>SUM(K1499:K1503)</f>
    </oc>
    <nc r="K1498">
      <f>SUM(K1499:K1503)</f>
    </nc>
  </rcc>
  <rcc rId="23770" sId="1">
    <oc r="L1498">
      <f>SUM(L1499:L1503)</f>
    </oc>
    <nc r="L1498">
      <f>SUM(L1499:L1503)</f>
    </nc>
  </rcc>
  <rcc rId="23771" sId="1">
    <oc r="M1498">
      <f>SUM(M1499:M1503)</f>
    </oc>
    <nc r="M1498">
      <f>SUM(M1499:M1503)</f>
    </nc>
  </rcc>
  <rcc rId="23772" sId="1">
    <oc r="N1498">
      <f>SUM(N1499:N1503)</f>
    </oc>
    <nc r="N1498">
      <f>SUM(N1499:N1503)</f>
    </nc>
  </rcc>
  <rcc rId="23773" sId="1">
    <oc r="O1498">
      <f>SUM(O1499:O1503)</f>
    </oc>
    <nc r="O1498">
      <f>SUM(O1499:O1503)</f>
    </nc>
  </rcc>
  <rcc rId="23774" sId="1">
    <oc r="P1498">
      <f>SUM(P1499:P1503)</f>
    </oc>
    <nc r="P1498">
      <f>SUM(P1499:P1503)</f>
    </nc>
  </rcc>
  <rcc rId="23775" sId="1">
    <oc r="Q1498">
      <f>SUM(Q1499:Q1503)</f>
    </oc>
    <nc r="Q1498">
      <f>SUM(Q1499:Q1503)</f>
    </nc>
  </rcc>
  <rcc rId="23776" sId="1">
    <oc r="D1484">
      <f>D1485+D1489+D1498</f>
    </oc>
    <nc r="D1484">
      <f>D1485+D1489+D1498</f>
    </nc>
  </rcc>
  <rcc rId="23777" sId="1">
    <oc r="E1484">
      <f>E1485+E1489+E1498</f>
    </oc>
    <nc r="E1484">
      <f>E1485+E1489+E1498</f>
    </nc>
  </rcc>
  <rcc rId="23778" sId="1">
    <oc r="F1484">
      <f>F1485+F1489+F1498</f>
    </oc>
    <nc r="F1484">
      <f>F1485+F1489+F1498</f>
    </nc>
  </rcc>
  <rcc rId="23779" sId="1">
    <oc r="G1484">
      <f>G1485+G1489+G1498</f>
    </oc>
    <nc r="G1484">
      <f>G1485+G1489+G1498</f>
    </nc>
  </rcc>
  <rcc rId="23780" sId="1">
    <oc r="H1484">
      <f>H1485+H1489+H1498</f>
    </oc>
    <nc r="H1484">
      <f>H1485+H1489+H1498</f>
    </nc>
  </rcc>
  <rcc rId="23781" sId="1">
    <oc r="I1484">
      <f>I1485+I1489+I1498</f>
    </oc>
    <nc r="I1484">
      <f>I1485+I1489+I1498</f>
    </nc>
  </rcc>
  <rcc rId="23782" sId="1">
    <oc r="J1484">
      <f>J1485+J1489+J1498</f>
    </oc>
    <nc r="J1484">
      <f>J1485+J1489+J1498</f>
    </nc>
  </rcc>
  <rcc rId="23783" sId="1">
    <oc r="K1484">
      <f>K1485+K1489+K1498</f>
    </oc>
    <nc r="K1484">
      <f>K1485+K1489+K1498</f>
    </nc>
  </rcc>
  <rcc rId="23784" sId="1">
    <oc r="L1484">
      <f>L1485+L1489+L1498</f>
    </oc>
    <nc r="L1484">
      <f>L1485+L1489+L1498</f>
    </nc>
  </rcc>
  <rcc rId="23785" sId="1">
    <oc r="M1484">
      <f>M1485+M1489+M1498</f>
    </oc>
    <nc r="M1484">
      <f>M1485+M1489+M1498</f>
    </nc>
  </rcc>
  <rcc rId="23786" sId="1">
    <oc r="N1484">
      <f>N1485+N1489+N1498</f>
    </oc>
    <nc r="N1484">
      <f>N1485+N1489+N1498</f>
    </nc>
  </rcc>
  <rcc rId="23787" sId="1">
    <oc r="O1484">
      <f>O1485+O1489+O1498</f>
    </oc>
    <nc r="O1484">
      <f>O1485+O1489+O1498</f>
    </nc>
  </rcc>
  <rcc rId="23788" sId="1">
    <oc r="P1484">
      <f>P1485+P1489+P1498</f>
    </oc>
    <nc r="P1484">
      <f>P1485+P1489+P1498</f>
    </nc>
  </rcc>
  <rcc rId="23789" sId="1">
    <oc r="Q1484">
      <f>Q1485+Q1489+Q1498</f>
    </oc>
    <nc r="Q1484">
      <f>Q1485+Q1489+Q1498</f>
    </nc>
  </rcc>
  <rcc rId="23790" sId="1">
    <oc r="B1503" t="inlineStr">
      <is>
        <t>Михайловский район, с. Михайловское, ул. Карла Маркса, 
д. 24</t>
      </is>
    </oc>
    <nc r="B1503" t="inlineStr">
      <is>
        <t>Михайловский район, с. Михайловское, 
ул. Карла Маркса, д. 24</t>
      </is>
    </nc>
  </rcc>
  <rcc rId="23791" sId="1">
    <oc r="D1505">
      <f>D1506</f>
    </oc>
    <nc r="D1505">
      <f>D1506</f>
    </nc>
  </rcc>
  <rcc rId="23792" sId="1">
    <oc r="E1505">
      <f>E1506</f>
    </oc>
    <nc r="E1505">
      <f>E1506</f>
    </nc>
  </rcc>
  <rcc rId="23793" sId="1">
    <oc r="F1505">
      <f>F1506</f>
    </oc>
    <nc r="F1505">
      <f>F1506</f>
    </nc>
  </rcc>
  <rcc rId="23794" sId="1">
    <oc r="G1505">
      <f>G1506</f>
    </oc>
    <nc r="G1505">
      <f>G1506</f>
    </nc>
  </rcc>
  <rcc rId="23795" sId="1">
    <oc r="H1505">
      <f>H1506</f>
    </oc>
    <nc r="H1505">
      <f>H1506</f>
    </nc>
  </rcc>
  <rcc rId="23796" sId="1">
    <oc r="I1505">
      <f>I1506</f>
    </oc>
    <nc r="I1505">
      <f>I1506</f>
    </nc>
  </rcc>
  <rcc rId="23797" sId="1">
    <oc r="J1505">
      <f>J1506</f>
    </oc>
    <nc r="J1505">
      <f>J1506</f>
    </nc>
  </rcc>
  <rcc rId="23798" sId="1">
    <oc r="K1505">
      <f>K1506</f>
    </oc>
    <nc r="K1505">
      <f>K1506</f>
    </nc>
  </rcc>
  <rcc rId="23799" sId="1">
    <oc r="L1505">
      <f>L1506</f>
    </oc>
    <nc r="L1505">
      <f>L1506</f>
    </nc>
  </rcc>
  <rcc rId="23800" sId="1">
    <oc r="M1505">
      <f>M1506</f>
    </oc>
    <nc r="M1505">
      <f>M1506</f>
    </nc>
  </rcc>
  <rcc rId="23801" sId="1">
    <oc r="N1505">
      <f>N1506</f>
    </oc>
    <nc r="N1505">
      <f>N1506</f>
    </nc>
  </rcc>
  <rcc rId="23802" sId="1">
    <oc r="O1505">
      <f>O1506</f>
    </oc>
    <nc r="O1505">
      <f>O1506</f>
    </nc>
  </rcc>
  <rcc rId="23803" sId="1">
    <oc r="P1505">
      <f>P1506</f>
    </oc>
    <nc r="P1505">
      <f>P1506</f>
    </nc>
  </rcc>
  <rcc rId="23804" sId="1">
    <oc r="Q1505">
      <f>Q1506</f>
    </oc>
    <nc r="Q1505">
      <f>Q1506</f>
    </nc>
  </rcc>
  <rcc rId="23805" sId="1" numFmtId="4">
    <oc r="C1507">
      <v>413108.43</v>
    </oc>
    <nc r="C1507">
      <f>C1508</f>
    </nc>
  </rcc>
  <rcc rId="23806" sId="1" odxf="1" dxf="1" numFmtId="4">
    <oc r="D1507">
      <v>0</v>
    </oc>
    <nc r="D1507">
      <f>D1508</f>
    </nc>
    <odxf>
      <alignment wrapText="1" readingOrder="0"/>
      <border outline="0">
        <left style="thin">
          <color indexed="64"/>
        </left>
        <bottom style="thin">
          <color indexed="64"/>
        </bottom>
      </border>
    </odxf>
    <ndxf>
      <alignment wrapText="0" readingOrder="0"/>
      <border outline="0">
        <left/>
        <bottom/>
      </border>
    </ndxf>
  </rcc>
  <rcc rId="23807" sId="1" odxf="1" dxf="1" numFmtId="4">
    <oc r="E1507">
      <v>0</v>
    </oc>
    <nc r="E1507">
      <f>E1508</f>
    </nc>
    <odxf>
      <alignment wrapText="1" readingOrder="0"/>
      <border outline="0">
        <left style="thin">
          <color indexed="64"/>
        </left>
        <bottom style="thin">
          <color indexed="64"/>
        </bottom>
      </border>
    </odxf>
    <ndxf>
      <alignment wrapText="0" readingOrder="0"/>
      <border outline="0">
        <left/>
        <bottom/>
      </border>
    </ndxf>
  </rcc>
  <rcc rId="23808" sId="1" odxf="1" dxf="1" numFmtId="4">
    <oc r="F1507">
      <v>0</v>
    </oc>
    <nc r="F1507">
      <f>F1508</f>
    </nc>
    <odxf>
      <alignment wrapText="1" readingOrder="0"/>
      <border outline="0">
        <left style="thin">
          <color indexed="64"/>
        </left>
        <bottom style="thin">
          <color indexed="64"/>
        </bottom>
      </border>
    </odxf>
    <ndxf>
      <alignment wrapText="0" readingOrder="0"/>
      <border outline="0">
        <left/>
        <bottom/>
      </border>
    </ndxf>
  </rcc>
  <rcc rId="23809" sId="1" odxf="1" dxf="1" numFmtId="4">
    <oc r="G1507">
      <v>271.5</v>
    </oc>
    <nc r="G1507">
      <f>G1508</f>
    </nc>
    <odxf>
      <border outline="0">
        <left style="thin">
          <color indexed="64"/>
        </left>
      </border>
    </odxf>
    <ndxf>
      <border outline="0">
        <left/>
      </border>
    </ndxf>
  </rcc>
  <rcc rId="23810" sId="1" numFmtId="4">
    <oc r="H1507">
      <v>413108.43</v>
    </oc>
    <nc r="H1507">
      <f>H1508</f>
    </nc>
  </rcc>
  <rcc rId="23811" sId="1" odxf="1" dxf="1" numFmtId="4">
    <oc r="I1507">
      <v>0</v>
    </oc>
    <nc r="I1507">
      <f>I1508</f>
    </nc>
    <odxf>
      <alignment wrapText="1" readingOrder="0"/>
      <border outline="0">
        <left style="thin">
          <color indexed="64"/>
        </left>
        <bottom style="thin">
          <color indexed="64"/>
        </bottom>
      </border>
    </odxf>
    <ndxf>
      <alignment wrapText="0" readingOrder="0"/>
      <border outline="0">
        <left/>
        <bottom/>
      </border>
    </ndxf>
  </rcc>
  <rcc rId="23812" sId="1" odxf="1" dxf="1" numFmtId="4">
    <oc r="J1507">
      <v>0</v>
    </oc>
    <nc r="J1507">
      <f>J1508</f>
    </nc>
    <odxf>
      <alignment wrapText="1" readingOrder="0"/>
      <border outline="0">
        <left style="thin">
          <color indexed="64"/>
        </left>
        <bottom style="thin">
          <color indexed="64"/>
        </bottom>
      </border>
    </odxf>
    <ndxf>
      <alignment wrapText="0" readingOrder="0"/>
      <border outline="0">
        <left/>
        <bottom/>
      </border>
    </ndxf>
  </rcc>
  <rcc rId="23813" sId="1" odxf="1" dxf="1" numFmtId="4">
    <oc r="K1507">
      <v>0</v>
    </oc>
    <nc r="K1507">
      <f>K1508</f>
    </nc>
    <odxf>
      <alignment wrapText="1" readingOrder="0"/>
      <border outline="0">
        <left style="thin">
          <color indexed="64"/>
        </left>
        <bottom style="thin">
          <color indexed="64"/>
        </bottom>
      </border>
    </odxf>
    <ndxf>
      <alignment wrapText="0" readingOrder="0"/>
      <border outline="0">
        <left/>
        <bottom/>
      </border>
    </ndxf>
  </rcc>
  <rcc rId="23814" sId="1" odxf="1" dxf="1" numFmtId="4">
    <oc r="L1507">
      <v>0</v>
    </oc>
    <nc r="L1507">
      <f>L1508</f>
    </nc>
    <odxf>
      <alignment wrapText="1" readingOrder="0"/>
      <border outline="0">
        <left style="thin">
          <color indexed="64"/>
        </left>
        <bottom style="thin">
          <color indexed="64"/>
        </bottom>
      </border>
    </odxf>
    <ndxf>
      <alignment wrapText="0" readingOrder="0"/>
      <border outline="0">
        <left/>
        <bottom/>
      </border>
    </ndxf>
  </rcc>
  <rcc rId="23815" sId="1" odxf="1" dxf="1" numFmtId="4">
    <oc r="M1507">
      <v>0</v>
    </oc>
    <nc r="M1507">
      <f>M1508</f>
    </nc>
    <odxf>
      <alignment wrapText="1" readingOrder="0"/>
      <border outline="0">
        <left style="thin">
          <color indexed="64"/>
        </left>
        <bottom style="thin">
          <color indexed="64"/>
        </bottom>
      </border>
    </odxf>
    <ndxf>
      <alignment wrapText="0" readingOrder="0"/>
      <border outline="0">
        <left/>
        <bottom/>
      </border>
    </ndxf>
  </rcc>
  <rcc rId="23816" sId="1" odxf="1" dxf="1" numFmtId="4">
    <oc r="N1507">
      <v>0</v>
    </oc>
    <nc r="N1507">
      <f>N1508</f>
    </nc>
    <odxf>
      <alignment wrapText="1" readingOrder="0"/>
      <border outline="0">
        <left style="thin">
          <color indexed="64"/>
        </left>
        <bottom style="thin">
          <color indexed="64"/>
        </bottom>
      </border>
    </odxf>
    <ndxf>
      <alignment wrapText="0" readingOrder="0"/>
      <border outline="0">
        <left/>
        <bottom/>
      </border>
    </ndxf>
  </rcc>
  <rcc rId="23817" sId="1" odxf="1" dxf="1" numFmtId="4">
    <oc r="O1507">
      <v>0</v>
    </oc>
    <nc r="O1507">
      <f>O1508</f>
    </nc>
    <odxf>
      <alignment wrapText="1" readingOrder="0"/>
      <border outline="0">
        <left style="thin">
          <color indexed="64"/>
        </left>
        <bottom style="thin">
          <color indexed="64"/>
        </bottom>
      </border>
    </odxf>
    <ndxf>
      <alignment wrapText="0" readingOrder="0"/>
      <border outline="0">
        <left/>
        <bottom/>
      </border>
    </ndxf>
  </rcc>
  <rcc rId="23818" sId="1" odxf="1" dxf="1" numFmtId="4">
    <oc r="P1507">
      <v>0</v>
    </oc>
    <nc r="P1507">
      <f>P1508</f>
    </nc>
    <odxf>
      <alignment wrapText="1" readingOrder="0"/>
      <border outline="0">
        <left style="thin">
          <color indexed="64"/>
        </left>
        <bottom style="thin">
          <color indexed="64"/>
        </bottom>
      </border>
    </odxf>
    <ndxf>
      <alignment wrapText="0" readingOrder="0"/>
      <border outline="0">
        <left/>
        <bottom/>
      </border>
    </ndxf>
  </rcc>
  <rcc rId="23819" sId="1" odxf="1" dxf="1" numFmtId="4">
    <oc r="Q1507">
      <v>0</v>
    </oc>
    <nc r="Q1507">
      <f>Q1508</f>
    </nc>
    <odxf>
      <alignment wrapText="1" readingOrder="0"/>
      <border outline="0">
        <left style="thin">
          <color indexed="64"/>
        </left>
        <bottom style="thin">
          <color indexed="64"/>
        </bottom>
      </border>
    </odxf>
    <ndxf>
      <alignment wrapText="0" readingOrder="0"/>
      <border outline="0">
        <left/>
        <bottom/>
      </border>
    </ndxf>
  </rcc>
  <rm rId="23820" sheetId="1" source="H623" destination="Q623" sourceSheetId="1">
    <rcc rId="0" sId="1" dxf="1" numFmtId="4">
      <nc r="Q623">
        <v>0</v>
      </nc>
      <ndxf>
        <font>
          <b/>
          <sz val="14"/>
          <color auto="1"/>
          <name val="Times New Roman"/>
          <scheme val="none"/>
        </font>
        <numFmt numFmtId="4" formatCode="#,##0.00"/>
        <alignment horizontal="right" vertical="center" wrapText="1" readingOrder="0"/>
        <border outline="0">
          <left style="thin">
            <color indexed="64"/>
          </left>
          <right style="thin">
            <color indexed="64"/>
          </right>
          <top style="thin">
            <color indexed="64"/>
          </top>
          <bottom style="thin">
            <color indexed="64"/>
          </bottom>
        </border>
      </ndxf>
    </rcc>
  </rm>
  <rcc rId="23821" sId="1" numFmtId="4">
    <oc r="G623">
      <v>1340</v>
    </oc>
    <nc r="G623"/>
  </rcc>
  <rfmt sheetId="1" sqref="A610" start="0" length="2147483647">
    <dxf>
      <font>
        <b/>
      </font>
    </dxf>
  </rfmt>
  <rcc rId="23822" sId="1">
    <oc r="D610">
      <f>D611+D654+D742</f>
    </oc>
    <nc r="D610">
      <f>D611+D654+D742</f>
    </nc>
  </rcc>
  <rcc rId="23823" sId="1">
    <oc r="E610">
      <f>E611+E654+E742</f>
    </oc>
    <nc r="E610">
      <f>E611+E654+E742</f>
    </nc>
  </rcc>
  <rcc rId="23824" sId="1">
    <oc r="F610">
      <f>F611+F654+F742</f>
    </oc>
    <nc r="F610">
      <f>F611+F654+F742</f>
    </nc>
  </rcc>
  <rcc rId="23825" sId="1">
    <oc r="G610">
      <f>G611+G654+G742</f>
    </oc>
    <nc r="G610">
      <f>G611+G654+G742</f>
    </nc>
  </rcc>
  <rcc rId="23826" sId="1">
    <oc r="H610">
      <f>H611+H654+H742</f>
    </oc>
    <nc r="H610">
      <f>H611+H654+H742</f>
    </nc>
  </rcc>
  <rcc rId="23827" sId="1">
    <oc r="I610">
      <f>I611+I654+I742</f>
    </oc>
    <nc r="I610">
      <f>I611+I654+I742</f>
    </nc>
  </rcc>
  <rcc rId="23828" sId="1">
    <oc r="J610">
      <f>J611+J654+J742</f>
    </oc>
    <nc r="J610">
      <f>J611+J654+J742</f>
    </nc>
  </rcc>
  <rcc rId="23829" sId="1">
    <oc r="K610">
      <f>K611+K654+K742</f>
    </oc>
    <nc r="K610">
      <f>K611+K654+K742</f>
    </nc>
  </rcc>
  <rcc rId="23830" sId="1">
    <oc r="L610">
      <f>L611+L654+L742</f>
    </oc>
    <nc r="L610">
      <f>L611+L654+L742</f>
    </nc>
  </rcc>
  <rcc rId="23831" sId="1">
    <oc r="M610">
      <f>M611+M654+M742</f>
    </oc>
    <nc r="M610">
      <f>M611+M654+M742</f>
    </nc>
  </rcc>
  <rcc rId="23832" sId="1">
    <oc r="N610">
      <f>N611+N654+N742</f>
    </oc>
    <nc r="N610">
      <f>N611+N654+N742</f>
    </nc>
  </rcc>
  <rcc rId="23833" sId="1">
    <oc r="O610">
      <f>O611+O654+O742</f>
    </oc>
    <nc r="O610">
      <f>O611+O654+O742</f>
    </nc>
  </rcc>
  <rcc rId="23834" sId="1">
    <oc r="P610">
      <f>P611+P654+P742</f>
    </oc>
    <nc r="P610">
      <f>P611+P654+P742</f>
    </nc>
  </rcc>
  <rcc rId="23835" sId="1">
    <oc r="Q610">
      <f>Q611+Q654+Q742</f>
    </oc>
    <nc r="Q610">
      <f>Q611+Q654+Q742</f>
    </nc>
  </rcc>
  <rfmt sheetId="1" sqref="B488" start="0" length="0">
    <dxf/>
  </rfmt>
  <rfmt sheetId="1" sqref="B489" start="0" length="0">
    <dxf>
      <border outline="0">
        <top style="thin">
          <color indexed="64"/>
        </top>
      </border>
    </dxf>
  </rfmt>
  <rfmt sheetId="1" sqref="B490" start="0" length="0">
    <dxf>
      <border outline="0">
        <top style="thin">
          <color indexed="64"/>
        </top>
      </border>
    </dxf>
  </rfmt>
  <rfmt sheetId="1" sqref="B491" start="0" length="0">
    <dxf>
      <border outline="0">
        <top style="thin">
          <color indexed="64"/>
        </top>
      </border>
    </dxf>
  </rfmt>
  <rfmt sheetId="1" sqref="B492" start="0" length="0">
    <dxf>
      <border outline="0">
        <top style="thin">
          <color indexed="64"/>
        </top>
      </border>
    </dxf>
  </rfmt>
  <rfmt sheetId="1" s="1" sqref="B494" start="0" length="0">
    <dxf>
      <alignment horizontal="general" wrapText="1" readingOrder="0"/>
    </dxf>
  </rfmt>
  <rfmt sheetId="1" sqref="B447" start="0" length="0">
    <dxf/>
  </rfmt>
  <rcc rId="23836" sId="1" numFmtId="4">
    <oc r="C743">
      <v>451259</v>
    </oc>
    <nc r="C743">
      <f>F743+H743</f>
    </nc>
  </rcc>
  <rcc rId="23837" sId="1" numFmtId="4">
    <oc r="C744">
      <v>443536</v>
    </oc>
    <nc r="C744">
      <f>F744+H744</f>
    </nc>
  </rcc>
  <rcc rId="23838" sId="1" odxf="1" s="1" dxf="1" numFmtId="4">
    <oc r="C745">
      <v>1186805</v>
    </oc>
    <nc r="C745">
      <f>F745+H745</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839" sId="1" numFmtId="4">
    <oc r="C746">
      <v>460023</v>
    </oc>
    <nc r="C746">
      <f>F746+H746</f>
    </nc>
  </rcc>
  <rcc rId="23840" sId="1" numFmtId="4">
    <oc r="C747">
      <v>864237</v>
    </oc>
    <nc r="C747">
      <f>F747+H747</f>
    </nc>
  </rcc>
  <rcc rId="23841" sId="1" numFmtId="4">
    <oc r="C748">
      <v>976831</v>
    </oc>
    <nc r="C748">
      <f>F748+H748</f>
    </nc>
  </rcc>
  <rcc rId="23842" sId="1" numFmtId="4">
    <oc r="C749">
      <v>706605</v>
    </oc>
    <nc r="C749">
      <f>F749+H749</f>
    </nc>
  </rcc>
  <rcc rId="23843" sId="1" numFmtId="4">
    <oc r="C750">
      <v>970295</v>
    </oc>
    <nc r="C750">
      <f>F750+H750</f>
    </nc>
  </rcc>
  <rcc rId="23844" sId="1" numFmtId="4">
    <oc r="C751">
      <v>1048168</v>
    </oc>
    <nc r="C751">
      <f>F751+H751</f>
    </nc>
  </rcc>
  <rcc rId="23845" sId="1" numFmtId="4">
    <oc r="C752">
      <v>4438683</v>
    </oc>
    <nc r="C752">
      <f>F752+H752</f>
    </nc>
  </rcc>
  <rcc rId="23846" sId="1" numFmtId="4">
    <oc r="C753">
      <v>983843</v>
    </oc>
    <nc r="C753">
      <f>F753+H753</f>
    </nc>
  </rcc>
  <rcc rId="23847" sId="1" numFmtId="4">
    <oc r="C754">
      <v>2684005</v>
    </oc>
    <nc r="C754">
      <f>F754+H754</f>
    </nc>
  </rcc>
  <rcc rId="23848" sId="1" numFmtId="4">
    <oc r="C755">
      <v>1022478</v>
    </oc>
    <nc r="C755">
      <f>F755+H755</f>
    </nc>
  </rcc>
  <rcc rId="23849" sId="1" numFmtId="4">
    <oc r="C756">
      <v>1412078</v>
    </oc>
    <nc r="C756">
      <f>F756+H756</f>
    </nc>
  </rcc>
  <rcc rId="23850" sId="1" numFmtId="4">
    <oc r="C757">
      <v>2705307</v>
    </oc>
    <nc r="C757">
      <f>F757+H757</f>
    </nc>
  </rcc>
  <rcc rId="23851" sId="1" numFmtId="4">
    <oc r="C758">
      <v>2690091</v>
    </oc>
    <nc r="C758">
      <f>F758+H758</f>
    </nc>
  </rcc>
  <rcc rId="23852" sId="1" numFmtId="4">
    <oc r="C759">
      <v>2575468</v>
    </oc>
    <nc r="C759">
      <f>F759+H759</f>
    </nc>
  </rcc>
  <rcc rId="23853" sId="1" numFmtId="4">
    <oc r="C760">
      <v>2662703</v>
    </oc>
    <nc r="C760">
      <f>F760+H760</f>
    </nc>
  </rcc>
  <rcc rId="23854" sId="1" numFmtId="4">
    <oc r="C761">
      <v>2076969.93</v>
    </oc>
    <nc r="C761">
      <f>F761+H761</f>
    </nc>
  </rcc>
  <rcc rId="23855" sId="1" numFmtId="4">
    <oc r="C762">
      <v>794396.93</v>
    </oc>
    <nc r="C762">
      <f>F762+H762</f>
    </nc>
  </rcc>
  <rcc rId="23856" sId="1" numFmtId="4">
    <oc r="C763">
      <v>2356115</v>
    </oc>
    <nc r="C763">
      <f>F763+H763</f>
    </nc>
  </rcc>
  <rcc rId="23857" sId="1" numFmtId="4">
    <oc r="C764">
      <v>518725</v>
    </oc>
    <nc r="C764">
      <f>F764+H764</f>
    </nc>
  </rcc>
  <rcc rId="23858" sId="1" numFmtId="4">
    <oc r="C765">
      <v>1329830</v>
    </oc>
    <nc r="C765">
      <f>F765+H765</f>
    </nc>
  </rcc>
  <rcc rId="23859" sId="1" numFmtId="4">
    <oc r="C766">
      <v>1655440</v>
    </oc>
    <nc r="C766">
      <f>F766+H766</f>
    </nc>
  </rcc>
  <rcc rId="23860" sId="1" numFmtId="4">
    <oc r="C767">
      <v>1357218</v>
    </oc>
    <nc r="C767">
      <f>F767+H767</f>
    </nc>
  </rcc>
  <rcc rId="23861" sId="1" numFmtId="4">
    <oc r="C768">
      <v>3045143</v>
    </oc>
    <nc r="C768">
      <f>F768+H768</f>
    </nc>
  </rcc>
  <rcc rId="23862" sId="1" numFmtId="4">
    <oc r="C769">
      <v>4077740</v>
    </oc>
    <nc r="C769">
      <f>F769+H769</f>
    </nc>
  </rcc>
  <rcc rId="23863" sId="1" numFmtId="4">
    <oc r="C770">
      <v>1167067</v>
    </oc>
    <nc r="C770">
      <f>F770+H770</f>
    </nc>
  </rcc>
  <rcc rId="23864" sId="1" numFmtId="4">
    <oc r="C771">
      <v>1165223</v>
    </oc>
    <nc r="C771">
      <f>F771+H771</f>
    </nc>
  </rcc>
  <rcc rId="23865" sId="1" numFmtId="4">
    <oc r="C772">
      <v>823222</v>
    </oc>
    <nc r="C772">
      <f>F772+H772</f>
    </nc>
  </rcc>
  <rcc rId="23866" sId="1" numFmtId="4">
    <oc r="C773">
      <v>924338</v>
    </oc>
    <nc r="C773">
      <f>F773+H773</f>
    </nc>
  </rcc>
  <rcc rId="23867" sId="1" numFmtId="4">
    <oc r="C774">
      <v>1219104</v>
    </oc>
    <nc r="C774">
      <f>F774+H774</f>
    </nc>
  </rcc>
  <rcc rId="23868" sId="1" numFmtId="4">
    <oc r="C775">
      <v>2680962</v>
    </oc>
    <nc r="C775">
      <f>F775+H775</f>
    </nc>
  </rcc>
  <rcc rId="23869" sId="1" numFmtId="4">
    <oc r="C776">
      <v>3013316</v>
    </oc>
    <nc r="C776">
      <f>F776+H776</f>
    </nc>
  </rcc>
  <rcc rId="23870" sId="1" numFmtId="4">
    <oc r="C777">
      <v>2477404</v>
    </oc>
    <nc r="C777">
      <f>F777+H777</f>
    </nc>
  </rcc>
  <rcc rId="23871" sId="1" numFmtId="4">
    <oc r="C778">
      <v>2702263</v>
    </oc>
    <nc r="C778">
      <f>F778+H778</f>
    </nc>
  </rcc>
  <rcc rId="23872" sId="1" numFmtId="4">
    <oc r="C779">
      <v>1211149</v>
    </oc>
    <nc r="C779">
      <f>F779+H779</f>
    </nc>
  </rcc>
  <rcc rId="23873" sId="1" numFmtId="4">
    <oc r="C780">
      <v>1043779</v>
    </oc>
    <nc r="C780">
      <f>F780+H780</f>
    </nc>
  </rcc>
  <rcc rId="23874" sId="1" odxf="1" dxf="1" numFmtId="4">
    <oc r="C781">
      <v>2072344</v>
    </oc>
    <nc r="C781">
      <f>F781+H781</f>
    </nc>
    <odxf>
      <alignment vertical="top" readingOrder="0"/>
    </odxf>
    <ndxf>
      <alignment vertical="center" readingOrder="0"/>
    </ndxf>
  </rcc>
  <rcc rId="23875" sId="1" odxf="1" dxf="1" numFmtId="4">
    <oc r="C782">
      <v>1625010</v>
    </oc>
    <nc r="C782">
      <f>F782+H782</f>
    </nc>
    <odxf>
      <alignment vertical="top" readingOrder="0"/>
    </odxf>
    <ndxf>
      <alignment vertical="center" readingOrder="0"/>
    </ndxf>
  </rcc>
  <rcc rId="23876" sId="1" odxf="1" dxf="1" numFmtId="4">
    <oc r="C783">
      <v>2760082</v>
    </oc>
    <nc r="C783">
      <f>F783+H783</f>
    </nc>
    <odxf>
      <alignment vertical="top" readingOrder="0"/>
    </odxf>
    <ndxf>
      <alignment vertical="center" readingOrder="0"/>
    </ndxf>
  </rcc>
  <rcc rId="23877" sId="1" odxf="1" dxf="1" numFmtId="4">
    <oc r="C784">
      <v>973788</v>
    </oc>
    <nc r="C784">
      <f>F784+H784</f>
    </nc>
    <odxf>
      <alignment vertical="top" readingOrder="0"/>
    </odxf>
    <ndxf>
      <alignment vertical="center" readingOrder="0"/>
    </ndxf>
  </rcc>
  <rcc rId="23878" sId="1" odxf="1" dxf="1" numFmtId="4">
    <oc r="C785">
      <v>946321</v>
    </oc>
    <nc r="C785">
      <f>F785+H785</f>
    </nc>
    <odxf>
      <alignment vertical="top" readingOrder="0"/>
    </odxf>
    <ndxf>
      <alignment vertical="center" readingOrder="0"/>
    </ndxf>
  </rcc>
  <rcc rId="23879" sId="1" odxf="1" dxf="1" numFmtId="4">
    <oc r="C786">
      <v>1541623</v>
    </oc>
    <nc r="C786">
      <f>F786+H786</f>
    </nc>
    <odxf>
      <alignment vertical="top" readingOrder="0"/>
    </odxf>
    <ndxf>
      <alignment vertical="center" readingOrder="0"/>
    </ndxf>
  </rcc>
  <rcc rId="23880" sId="1" odxf="1" dxf="1" numFmtId="4">
    <oc r="C787">
      <v>762074</v>
    </oc>
    <nc r="C787">
      <f>F787+H787</f>
    </nc>
    <odxf>
      <alignment vertical="top" readingOrder="0"/>
    </odxf>
    <ndxf>
      <alignment vertical="center" readingOrder="0"/>
    </ndxf>
  </rcc>
  <rcc rId="23881" sId="1" numFmtId="4">
    <oc r="C788">
      <v>3063207</v>
    </oc>
    <nc r="C788">
      <f>F788+H788</f>
    </nc>
  </rcc>
  <rcc rId="23882" sId="1" numFmtId="4">
    <oc r="C789">
      <v>1308528</v>
    </oc>
    <nc r="C789">
      <f>F789+H789</f>
    </nc>
  </rcc>
  <rcc rId="23883" sId="1" numFmtId="4">
    <oc r="C790">
      <v>2321877</v>
    </oc>
    <nc r="C790">
      <f>F790+H790</f>
    </nc>
  </rcc>
  <rcc rId="23884" sId="1" odxf="1" dxf="1" numFmtId="4">
    <oc r="C791">
      <v>438204</v>
    </oc>
    <nc r="C791">
      <f>F791+H791</f>
    </nc>
    <odxf>
      <alignment vertical="top" wrapText="0" readingOrder="0"/>
    </odxf>
    <ndxf>
      <alignment vertical="center" wrapText="1" readingOrder="0"/>
    </ndxf>
  </rcc>
  <rcc rId="23885" sId="1" numFmtId="4">
    <oc r="C792">
      <v>2069301</v>
    </oc>
    <nc r="C792">
      <f>F792+H792</f>
    </nc>
  </rcc>
  <rcc rId="23886" sId="1" numFmtId="4">
    <oc r="C793">
      <v>1704130</v>
    </oc>
    <nc r="C793">
      <f>F793+H793</f>
    </nc>
  </rcc>
  <rcc rId="23887" sId="1" numFmtId="4">
    <oc r="C794">
      <v>1070680</v>
    </oc>
    <nc r="C794">
      <f>F794+H794</f>
    </nc>
  </rcc>
  <rcc rId="23888" sId="1" numFmtId="4">
    <oc r="C795">
      <v>830398</v>
    </oc>
    <nc r="C795">
      <f>F795+H795</f>
    </nc>
  </rcc>
  <rcc rId="23889" sId="1" numFmtId="4">
    <oc r="C796">
      <v>758989</v>
    </oc>
    <nc r="C796">
      <f>F796+H796</f>
    </nc>
  </rcc>
  <rcc rId="23890" sId="1" numFmtId="4">
    <oc r="C797">
      <v>973746</v>
    </oc>
    <nc r="C797">
      <f>F797+H797</f>
    </nc>
  </rcc>
  <rcc rId="23891" sId="1" numFmtId="4">
    <oc r="C798">
      <v>739653</v>
    </oc>
    <nc r="C798">
      <f>F798+H798</f>
    </nc>
  </rcc>
  <rcc rId="23892" sId="1" numFmtId="4">
    <oc r="C799">
      <v>1461230</v>
    </oc>
    <nc r="C799">
      <f>F799+H799</f>
    </nc>
  </rcc>
  <rcc rId="23893" sId="1" numFmtId="4">
    <oc r="C800">
      <v>727456</v>
    </oc>
    <nc r="C800">
      <f>F800+H800</f>
    </nc>
  </rcc>
  <rcc rId="23894" sId="1" numFmtId="4">
    <oc r="C801">
      <v>746171</v>
    </oc>
    <nc r="C801">
      <f>F801+H801</f>
    </nc>
  </rcc>
  <rcc rId="23895" sId="1" numFmtId="4">
    <oc r="C802">
      <v>752708</v>
    </oc>
    <nc r="C802">
      <f>F802+H802</f>
    </nc>
  </rcc>
  <rcc rId="23896" sId="1" numFmtId="4">
    <oc r="C803">
      <v>970952</v>
    </oc>
    <nc r="C803">
      <f>F803+H803</f>
    </nc>
  </rcc>
  <rcc rId="23897" sId="1" numFmtId="4">
    <oc r="C804">
      <v>1687362</v>
    </oc>
    <nc r="C804">
      <f>F804+H804</f>
    </nc>
  </rcc>
  <rcc rId="23898" sId="1" numFmtId="4">
    <oc r="C805">
      <v>529844</v>
    </oc>
    <nc r="C805">
      <f>F805+H805</f>
    </nc>
  </rcc>
  <rcc rId="23899" sId="1" numFmtId="4">
    <oc r="C806">
      <v>1070461</v>
    </oc>
    <nc r="C806">
      <f>F806+H806</f>
    </nc>
  </rcc>
  <rcc rId="23900" sId="1" numFmtId="4">
    <oc r="C807">
      <v>771916</v>
    </oc>
    <nc r="C807">
      <f>F807+H807</f>
    </nc>
  </rcc>
  <rcc rId="23901" sId="1" numFmtId="4">
    <oc r="C808">
      <v>1187663</v>
    </oc>
    <nc r="C808">
      <f>F808+H808</f>
    </nc>
  </rcc>
  <rcc rId="23902" sId="1" numFmtId="4">
    <oc r="C809">
      <v>538188</v>
    </oc>
    <nc r="C809">
      <f>F809+H809</f>
    </nc>
  </rcc>
  <rcc rId="23903" sId="1" numFmtId="4">
    <oc r="C810">
      <v>1098707</v>
    </oc>
    <nc r="C810">
      <f>F810+H810</f>
    </nc>
  </rcc>
  <rcc rId="23904" sId="1" numFmtId="4">
    <oc r="C811">
      <v>1100679</v>
    </oc>
    <nc r="C811">
      <f>F811+H811</f>
    </nc>
  </rcc>
  <rcc rId="23905" sId="1" numFmtId="4">
    <oc r="C812">
      <v>1107088</v>
    </oc>
    <nc r="C812">
      <f>F812+H812</f>
    </nc>
  </rcc>
  <rcc rId="23906" sId="1" numFmtId="4">
    <oc r="C813">
      <v>1242639</v>
    </oc>
    <nc r="C813">
      <f>F813+H813</f>
    </nc>
  </rcc>
  <rcc rId="23907" sId="1" numFmtId="4">
    <oc r="C814">
      <v>1032252</v>
    </oc>
    <nc r="C814">
      <f>F814+H814</f>
    </nc>
  </rcc>
  <rcc rId="23908" sId="1" numFmtId="4">
    <oc r="C815">
      <v>1032252</v>
    </oc>
    <nc r="C815">
      <f>F815+H815</f>
    </nc>
  </rcc>
  <rcc rId="23909" sId="1" numFmtId="4">
    <oc r="C816">
      <v>1390959</v>
    </oc>
    <nc r="C816">
      <f>F816+H816</f>
    </nc>
  </rcc>
  <rcc rId="23910" sId="1" numFmtId="4">
    <oc r="C817">
      <v>2282317</v>
    </oc>
    <nc r="C817">
      <f>F817+H817</f>
    </nc>
  </rcc>
  <rcc rId="23911" sId="1" numFmtId="4">
    <oc r="C818">
      <v>2241345</v>
    </oc>
    <nc r="C818">
      <f>F818+H818</f>
    </nc>
  </rcc>
  <rcc rId="23912" sId="1" numFmtId="4">
    <oc r="C819">
      <v>2301598</v>
    </oc>
    <nc r="C819">
      <f>F819+H819</f>
    </nc>
  </rcc>
  <rcc rId="23913" sId="1" numFmtId="4">
    <oc r="C820">
      <v>1058995</v>
    </oc>
    <nc r="C820">
      <f>F820+H820</f>
    </nc>
  </rcc>
  <rcc rId="23914" sId="1" numFmtId="4">
    <oc r="C821">
      <v>1329830</v>
    </oc>
    <nc r="C821">
      <f>F821+H821</f>
    </nc>
  </rcc>
  <rcc rId="23915" sId="1" numFmtId="4">
    <oc r="C822">
      <v>1171589</v>
    </oc>
    <nc r="C822">
      <f>F822+H822</f>
    </nc>
  </rcc>
  <rcc rId="23916" sId="1" numFmtId="4">
    <oc r="C823">
      <v>4549419</v>
    </oc>
    <nc r="C823">
      <f>F823+H823</f>
    </nc>
  </rcc>
  <rcc rId="23917" sId="1" numFmtId="4">
    <oc r="C824">
      <v>1965836</v>
    </oc>
    <nc r="C824">
      <f>F824+H824</f>
    </nc>
  </rcc>
  <rcc rId="23918" sId="1" numFmtId="4">
    <oc r="C825">
      <v>3458044</v>
    </oc>
    <nc r="C825">
      <f>F825+H825</f>
    </nc>
  </rcc>
  <rcc rId="23919" sId="1" numFmtId="4">
    <oc r="C826">
      <v>2130163</v>
    </oc>
    <nc r="C826">
      <f>F826+H826</f>
    </nc>
  </rcc>
  <rcc rId="23920" sId="1" numFmtId="4">
    <oc r="C827">
      <v>1898888</v>
    </oc>
    <nc r="C827">
      <f>F827+H827</f>
    </nc>
  </rcc>
  <rcc rId="23921" sId="1" numFmtId="4">
    <oc r="C828">
      <v>824677</v>
    </oc>
    <nc r="C828">
      <f>F828+H828</f>
    </nc>
  </rcc>
  <rcc rId="23922" sId="1" numFmtId="4">
    <oc r="C829">
      <v>1083340</v>
    </oc>
    <nc r="C829">
      <f>F829+H829</f>
    </nc>
  </rcc>
  <rcc rId="23923" sId="1" numFmtId="4">
    <oc r="C830">
      <v>1555018</v>
    </oc>
    <nc r="C830">
      <f>F830+H830</f>
    </nc>
  </rcc>
  <rcc rId="23924" sId="1" numFmtId="4">
    <oc r="C831">
      <v>1366347</v>
    </oc>
    <nc r="C831">
      <f>F831+H831</f>
    </nc>
  </rcc>
  <rcc rId="23925" sId="1" numFmtId="4">
    <oc r="C832">
      <v>1262882</v>
    </oc>
    <nc r="C832">
      <f>F832+H832</f>
    </nc>
  </rcc>
  <rcc rId="23926" sId="1" numFmtId="4">
    <oc r="C833">
      <v>1262882</v>
    </oc>
    <nc r="C833">
      <f>F833+H833</f>
    </nc>
  </rcc>
  <rcc rId="23927" sId="1" numFmtId="4">
    <oc r="C834">
      <v>553842</v>
    </oc>
    <nc r="C834">
      <f>F834+H834</f>
    </nc>
  </rcc>
  <rcc rId="23928" sId="1" numFmtId="4">
    <oc r="C835">
      <v>1062038</v>
    </oc>
    <nc r="C835">
      <f>F835+H835</f>
    </nc>
  </rcc>
  <rcc rId="23929" sId="1" numFmtId="4">
    <oc r="C836">
      <v>794246</v>
    </oc>
    <nc r="C836">
      <f>F836+H836</f>
    </nc>
  </rcc>
  <rcc rId="23930" sId="1" numFmtId="4">
    <oc r="C837">
      <v>739470</v>
    </oc>
    <nc r="C837">
      <f>F837+H837</f>
    </nc>
  </rcc>
  <rcc rId="23931" sId="1" numFmtId="4">
    <oc r="C838">
      <v>639048</v>
    </oc>
    <nc r="C838">
      <f>F838+H838</f>
    </nc>
  </rcc>
  <rcc rId="23932" sId="1" numFmtId="4">
    <oc r="C839">
      <v>647738</v>
    </oc>
    <nc r="C839">
      <f>F839+H839</f>
    </nc>
  </rcc>
  <rcc rId="23933" sId="1" numFmtId="4">
    <oc r="C840">
      <v>1752819</v>
    </oc>
    <nc r="C840">
      <f>F840+H840</f>
    </nc>
  </rcc>
  <rcc rId="23934" sId="1" numFmtId="4">
    <oc r="C841">
      <v>1212896</v>
    </oc>
    <nc r="C841">
      <f>F841+H841</f>
    </nc>
  </rcc>
  <rcc rId="23935" sId="1" numFmtId="4">
    <oc r="C842">
      <v>2487727</v>
    </oc>
    <nc r="C842">
      <f>F842+H842</f>
    </nc>
  </rcc>
  <rcc rId="23936" sId="1" numFmtId="4">
    <oc r="C843">
      <v>1858053</v>
    </oc>
    <nc r="C843">
      <f>F843+H843</f>
    </nc>
  </rcc>
  <rcc rId="23937" sId="1" numFmtId="4">
    <oc r="C844">
      <v>3303206</v>
    </oc>
    <nc r="C844">
      <f>F844+H844</f>
    </nc>
  </rcc>
  <rcc rId="23938" sId="1" numFmtId="4">
    <oc r="C845">
      <v>3904493</v>
    </oc>
    <nc r="C845">
      <f>F845+H845</f>
    </nc>
  </rcc>
  <rcc rId="23939" sId="1" numFmtId="4">
    <oc r="C846">
      <v>3896751</v>
    </oc>
    <nc r="C846">
      <f>F846+H846</f>
    </nc>
  </rcc>
  <rcc rId="23940" sId="1" numFmtId="4">
    <oc r="C847">
      <v>1092469</v>
    </oc>
    <nc r="C847">
      <f>F847+H847</f>
    </nc>
  </rcc>
  <rcc rId="23941" sId="1" numFmtId="4">
    <oc r="C848">
      <v>1375476</v>
    </oc>
    <nc r="C848">
      <f>F848+H848</f>
    </nc>
  </rcc>
  <rcc rId="23942" sId="1" numFmtId="4">
    <oc r="C849">
      <v>852199</v>
    </oc>
    <nc r="C849">
      <f>F849+H849</f>
    </nc>
  </rcc>
  <rcc rId="23943" sId="1" numFmtId="4">
    <oc r="C850">
      <v>851468</v>
    </oc>
    <nc r="C850">
      <f>F850+H850</f>
    </nc>
  </rcc>
  <rcc rId="23944" sId="1" numFmtId="4">
    <oc r="C851">
      <v>1335429</v>
    </oc>
    <nc r="C851">
      <f>F851+H851</f>
    </nc>
  </rcc>
  <rcc rId="23945" sId="1" numFmtId="4">
    <oc r="C852">
      <v>948823</v>
    </oc>
    <nc r="C852">
      <f>F852+H852</f>
    </nc>
  </rcc>
  <rcc rId="23946" sId="1" numFmtId="4">
    <oc r="C853">
      <v>809017</v>
    </oc>
    <nc r="C853">
      <f>F853+H853</f>
    </nc>
  </rcc>
  <rcc rId="23947" sId="1" numFmtId="4">
    <oc r="C854">
      <v>1476148</v>
    </oc>
    <nc r="C854">
      <f>F854+H854</f>
    </nc>
  </rcc>
  <rcc rId="23948" sId="1" numFmtId="4">
    <oc r="C855">
      <v>1241087</v>
    </oc>
    <nc r="C855">
      <f>F855+H855</f>
    </nc>
  </rcc>
  <rcc rId="23949" sId="1" numFmtId="4">
    <oc r="C856">
      <v>2966264</v>
    </oc>
    <nc r="C856">
      <f>F856+H856</f>
    </nc>
  </rcc>
  <rcc rId="23950" sId="1" numFmtId="4">
    <oc r="C857">
      <v>1877872</v>
    </oc>
    <nc r="C857">
      <f>F857+H857</f>
    </nc>
  </rcc>
  <rcc rId="23951" sId="1" numFmtId="4">
    <oc r="C858">
      <v>551931</v>
    </oc>
    <nc r="C858">
      <f>F858+H858</f>
    </nc>
  </rcc>
  <rcc rId="23952" sId="1" numFmtId="4">
    <oc r="C859">
      <v>4023202</v>
    </oc>
    <nc r="C859">
      <f>F859+H859</f>
    </nc>
  </rcc>
  <rcc rId="23953" sId="1" numFmtId="4">
    <oc r="C860">
      <v>563689</v>
    </oc>
    <nc r="C860">
      <f>F860+H860</f>
    </nc>
  </rcc>
  <rcc rId="23954" sId="1" numFmtId="4">
    <oc r="C861">
      <v>549618</v>
    </oc>
    <nc r="C861">
      <f>F861+H861</f>
    </nc>
  </rcc>
  <rcc rId="23955" sId="1" numFmtId="4">
    <oc r="C862">
      <v>1109194</v>
    </oc>
    <nc r="C862">
      <f>F862+H862</f>
    </nc>
  </rcc>
  <rcc rId="23956" sId="1" numFmtId="4">
    <oc r="C863">
      <v>1136155</v>
    </oc>
    <nc r="C863">
      <f>F863+H863</f>
    </nc>
  </rcc>
  <rcc rId="23957" sId="1" numFmtId="4">
    <oc r="C864">
      <v>1602953</v>
    </oc>
    <nc r="C864">
      <f>F864+H864</f>
    </nc>
  </rcc>
  <rcc rId="23958" sId="1" numFmtId="4">
    <oc r="C865">
      <v>3354819</v>
    </oc>
    <nc r="C865">
      <f>F865+H865</f>
    </nc>
  </rcc>
  <rcc rId="23959" sId="1" numFmtId="4">
    <oc r="C866">
      <v>2430953</v>
    </oc>
    <nc r="C866">
      <f>F866+H866</f>
    </nc>
  </rcc>
  <rcc rId="23960" sId="1" numFmtId="4">
    <oc r="C867">
      <v>2399985</v>
    </oc>
    <nc r="C867">
      <f>F867+H867</f>
    </nc>
  </rcc>
  <rcc rId="23961" sId="1" numFmtId="4">
    <oc r="C868">
      <v>859977</v>
    </oc>
    <nc r="C868">
      <f>F868+H868</f>
    </nc>
  </rcc>
  <rcc rId="23962" sId="1" numFmtId="4">
    <oc r="C869">
      <v>1088628</v>
    </oc>
    <nc r="C869">
      <f>F869+H869</f>
    </nc>
  </rcc>
  <rcc rId="23963" sId="1" odxf="1" s="1" dxf="1" numFmtId="4">
    <oc r="C870">
      <v>3401270</v>
    </oc>
    <nc r="C870">
      <f>F870+H870</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64" sId="1" odxf="1" s="1" dxf="1" numFmtId="4">
    <oc r="C871">
      <v>1825854</v>
    </oc>
    <nc r="C871">
      <f>F871+H871</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65" sId="1" odxf="1" s="1" dxf="1" numFmtId="4">
    <oc r="C872">
      <v>3119167</v>
    </oc>
    <nc r="C872">
      <f>F872+H872</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66" sId="1" odxf="1" s="1" dxf="1" numFmtId="4">
    <oc r="C873">
      <v>3484338</v>
    </oc>
    <nc r="C873">
      <f>F873+H873</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fmt sheetId="1" s="1" sqref="C874" start="0" length="0">
    <dxf>
      <alignment wrapText="1" readingOrder="0"/>
    </dxf>
  </rfmt>
  <rcc rId="23967" sId="1" odxf="1" s="1" dxf="1" numFmtId="4">
    <oc r="C875">
      <v>5548354</v>
    </oc>
    <nc r="C875">
      <f>F875+H875</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fmt sheetId="1" s="1" sqref="C876" start="0" length="0">
    <dxf>
      <alignment wrapText="1" readingOrder="0"/>
    </dxf>
  </rfmt>
  <rfmt sheetId="1" s="1" sqref="C877" start="0" length="0">
    <dxf>
      <alignment wrapText="1" readingOrder="0"/>
    </dxf>
  </rfmt>
  <rfmt sheetId="1" s="1" sqref="C878" start="0" length="0">
    <dxf>
      <alignment wrapText="1" readingOrder="0"/>
    </dxf>
  </rfmt>
  <rfmt sheetId="1" s="1" sqref="C879" start="0" length="0">
    <dxf>
      <alignment wrapText="1" readingOrder="0"/>
    </dxf>
  </rfmt>
  <rfmt sheetId="1" s="1" sqref="C880" start="0" length="0">
    <dxf>
      <alignment wrapText="1" readingOrder="0"/>
    </dxf>
  </rfmt>
  <rcc rId="23968" sId="1" odxf="1" s="1" dxf="1" numFmtId="4">
    <oc r="C881">
      <v>2659660</v>
    </oc>
    <nc r="C881">
      <f>F881+H881</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69" sId="1" odxf="1" s="1" dxf="1" numFmtId="4">
    <oc r="C882">
      <v>3895155</v>
    </oc>
    <nc r="C882">
      <f>F882+H882</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0" sId="1" odxf="1" s="1" dxf="1" numFmtId="4">
    <oc r="C883">
      <v>2921366</v>
    </oc>
    <nc r="C883">
      <f>F883+H883</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1" sId="1" odxf="1" s="1" dxf="1" numFmtId="4">
    <oc r="C884">
      <v>4859814</v>
    </oc>
    <nc r="C884">
      <f>F884+H884</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2" sId="1" odxf="1" s="1" dxf="1" numFmtId="4">
    <oc r="C885">
      <v>3122562</v>
    </oc>
    <nc r="C885">
      <f>F885+H885</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3" sId="1" odxf="1" s="1" dxf="1" numFmtId="4">
    <oc r="C886">
      <v>782074</v>
    </oc>
    <nc r="C886">
      <f>F886+H886</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4" sId="1" odxf="1" s="1" dxf="1" numFmtId="4">
    <oc r="C887">
      <v>3519979</v>
    </oc>
    <nc r="C887">
      <f>F887+H887</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5" sId="1" odxf="1" s="1" dxf="1" numFmtId="4">
    <oc r="C888">
      <v>2735737</v>
    </oc>
    <nc r="C888">
      <f>F888+H888</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6" sId="1" odxf="1" s="1" dxf="1" numFmtId="4">
    <oc r="C889">
      <v>2729651</v>
    </oc>
    <nc r="C889">
      <f>F889+H889</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7" sId="1" odxf="1" s="1" dxf="1" numFmtId="4">
    <oc r="C890">
      <v>3096756</v>
    </oc>
    <nc r="C890">
      <f>F890+H890</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8" sId="1" odxf="1" s="1" dxf="1" numFmtId="4">
    <oc r="C891">
      <v>1841069</v>
    </oc>
    <nc r="C891">
      <f>F891+H891</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79" sId="1" odxf="1" s="1" dxf="1" numFmtId="4">
    <oc r="C892">
      <v>3401270</v>
    </oc>
    <nc r="C892">
      <f>F892+H892</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alignment wrapText="1" readingOrder="0"/>
    </ndxf>
  </rcc>
  <rcc rId="23980" sId="1">
    <oc r="C879">
      <v>3411592</v>
    </oc>
    <nc r="C879">
      <f>F879+H879</f>
    </nc>
  </rcc>
  <rcc rId="23981" sId="1">
    <oc r="C880">
      <v>3127723</v>
    </oc>
    <nc r="C880">
      <f>F880+H880</f>
    </nc>
  </rcc>
  <rcc rId="23982" sId="1">
    <oc r="C878">
      <v>3574172</v>
    </oc>
    <nc r="C878">
      <f>F878+H878</f>
    </nc>
  </rcc>
  <rcc rId="23983" sId="1">
    <oc r="C877">
      <v>2443856</v>
    </oc>
    <nc r="C877">
      <f>F877+H877</f>
    </nc>
  </rcc>
  <rcc rId="23984" sId="1">
    <oc r="C876">
      <v>3401270</v>
    </oc>
    <nc r="C876">
      <f>F876+H876</f>
    </nc>
  </rcc>
  <rcc rId="23985" sId="1">
    <oc r="C874">
      <v>2890935</v>
    </oc>
    <nc r="C874">
      <f>F874+H874</f>
    </nc>
  </rcc>
  <rcc rId="23986" sId="1" numFmtId="4">
    <oc r="C1108">
      <v>3461509</v>
    </oc>
    <nc r="C1108">
      <f>D1108+H1108+L1108+P1108+Q1108</f>
    </nc>
  </rcc>
  <rcc rId="23987" sId="1" numFmtId="4">
    <oc r="C1109">
      <v>1463711</v>
    </oc>
    <nc r="C1109">
      <f>D1109+H1109+L1109+P1109+Q1109</f>
    </nc>
  </rcc>
  <rcc rId="23988" sId="1" numFmtId="4">
    <oc r="C1110">
      <v>1902249</v>
    </oc>
    <nc r="C1110">
      <f>D1110+H1110+L1110+P1110+Q1110</f>
    </nc>
  </rcc>
  <rcc rId="23989" sId="1" numFmtId="4">
    <oc r="C1111">
      <v>1449143</v>
    </oc>
    <nc r="C1111">
      <f>D1111+H1111+L1111+P1111+Q1111</f>
    </nc>
  </rcc>
  <rcc rId="23990" sId="1" numFmtId="4">
    <oc r="C1112">
      <v>1357537</v>
    </oc>
    <nc r="C1112">
      <f>D1112+H1112+L1112+P1112+Q1112</f>
    </nc>
  </rcc>
  <rcc rId="23991" sId="1">
    <oc r="D1096">
      <f>D1097+D1101+D1107</f>
    </oc>
    <nc r="D1096">
      <f>D1097+D1101+D1107</f>
    </nc>
  </rcc>
  <rcc rId="23992" sId="1">
    <oc r="E1096">
      <f>E1097+E1101+E1107</f>
    </oc>
    <nc r="E1096">
      <f>E1097+E1101+E1107</f>
    </nc>
  </rcc>
  <rcc rId="23993" sId="1">
    <oc r="F1096">
      <f>F1097+F1101+F1107</f>
    </oc>
    <nc r="F1096">
      <f>F1097+F1101+F1107</f>
    </nc>
  </rcc>
  <rcc rId="23994" sId="1">
    <oc r="G1096">
      <f>G1097+G1101+G1107</f>
    </oc>
    <nc r="G1096">
      <f>G1097+G1101+G1107</f>
    </nc>
  </rcc>
  <rcc rId="23995" sId="1">
    <oc r="H1096">
      <f>H1097+H1101+H1107</f>
    </oc>
    <nc r="H1096">
      <f>H1097+H1101+H1107</f>
    </nc>
  </rcc>
  <rcc rId="23996" sId="1">
    <oc r="I1096">
      <f>I1097+I1101+I1107</f>
    </oc>
    <nc r="I1096">
      <f>I1097+I1101+I1107</f>
    </nc>
  </rcc>
  <rcc rId="23997" sId="1">
    <oc r="J1096">
      <f>J1097+J1101+J1107</f>
    </oc>
    <nc r="J1096">
      <f>J1097+J1101+J1107</f>
    </nc>
  </rcc>
  <rcc rId="23998" sId="1">
    <oc r="K1096">
      <f>K1097+K1101+K1107</f>
    </oc>
    <nc r="K1096">
      <f>K1097+K1101+K1107</f>
    </nc>
  </rcc>
  <rcc rId="23999" sId="1">
    <oc r="L1096">
      <f>L1097+L1101+L1107</f>
    </oc>
    <nc r="L1096">
      <f>L1097+L1101+L1107</f>
    </nc>
  </rcc>
  <rcc rId="24000" sId="1">
    <oc r="M1096">
      <f>M1097+M1101+M1107</f>
    </oc>
    <nc r="M1096">
      <f>M1097+M1101+M1107</f>
    </nc>
  </rcc>
  <rcc rId="24001" sId="1">
    <oc r="N1096">
      <f>N1097+N1101+N1107</f>
    </oc>
    <nc r="N1096">
      <f>N1097+N1101+N1107</f>
    </nc>
  </rcc>
  <rcc rId="24002" sId="1">
    <oc r="O1096">
      <f>O1097+O1101+O1107</f>
    </oc>
    <nc r="O1096">
      <f>O1097+O1101+O1107</f>
    </nc>
  </rcc>
  <rcc rId="24003" sId="1">
    <oc r="P1096">
      <f>P1097+P1101+P1107</f>
    </oc>
    <nc r="P1096">
      <f>P1097+P1101+P1107</f>
    </nc>
  </rcc>
  <rcc rId="24004" sId="1">
    <oc r="Q1096">
      <f>Q1097+Q1101+Q1107</f>
    </oc>
    <nc r="Q1096">
      <f>Q1097+Q1101+Q1107</f>
    </nc>
  </rcc>
  <rcc rId="24005" sId="1">
    <oc r="D1107">
      <f>SUM(D1108:D1112)</f>
    </oc>
    <nc r="D1107">
      <f>SUM(D1108:D1112)</f>
    </nc>
  </rcc>
  <rcc rId="24006" sId="1">
    <oc r="E1107">
      <f>SUM(E1108:E1112)</f>
    </oc>
    <nc r="E1107">
      <f>SUM(E1108:E1112)</f>
    </nc>
  </rcc>
  <rcc rId="24007" sId="1">
    <oc r="F1107">
      <f>SUM(F1108:F1112)</f>
    </oc>
    <nc r="F1107">
      <f>SUM(F1108:F1112)</f>
    </nc>
  </rcc>
  <rcc rId="24008" sId="1">
    <oc r="G1107">
      <f>SUM(G1108:G1112)</f>
    </oc>
    <nc r="G1107">
      <f>SUM(G1108:G1112)</f>
    </nc>
  </rcc>
  <rcc rId="24009" sId="1">
    <oc r="H1107">
      <f>SUM(H1108:H1112)</f>
    </oc>
    <nc r="H1107">
      <f>SUM(H1108:H1112)</f>
    </nc>
  </rcc>
  <rcc rId="24010" sId="1">
    <oc r="I1107">
      <f>SUM(I1108:I1112)</f>
    </oc>
    <nc r="I1107">
      <f>SUM(I1108:I1112)</f>
    </nc>
  </rcc>
  <rcc rId="24011" sId="1">
    <oc r="J1107">
      <f>SUM(J1108:J1112)</f>
    </oc>
    <nc r="J1107">
      <f>SUM(J1108:J1112)</f>
    </nc>
  </rcc>
  <rcc rId="24012" sId="1">
    <oc r="K1107">
      <f>SUM(K1108:K1112)</f>
    </oc>
    <nc r="K1107">
      <f>SUM(K1108:K1112)</f>
    </nc>
  </rcc>
  <rcc rId="24013" sId="1">
    <oc r="L1107">
      <f>SUM(L1108:L1112)</f>
    </oc>
    <nc r="L1107">
      <f>SUM(L1108:L1112)</f>
    </nc>
  </rcc>
  <rcc rId="24014" sId="1">
    <oc r="M1107">
      <f>SUM(M1108:M1112)</f>
    </oc>
    <nc r="M1107">
      <f>SUM(M1108:M1112)</f>
    </nc>
  </rcc>
  <rcc rId="24015" sId="1">
    <oc r="N1107">
      <f>SUM(N1108:N1112)</f>
    </oc>
    <nc r="N1107">
      <f>SUM(N1108:N1112)</f>
    </nc>
  </rcc>
  <rcc rId="24016" sId="1">
    <oc r="O1107">
      <f>SUM(O1108:O1112)</f>
    </oc>
    <nc r="O1107">
      <f>SUM(O1108:O1112)</f>
    </nc>
  </rcc>
  <rcc rId="24017" sId="1">
    <oc r="P1107">
      <f>SUM(P1108:P1112)</f>
    </oc>
    <nc r="P1107">
      <f>SUM(P1108:P1112)</f>
    </nc>
  </rcc>
  <rcc rId="24018" sId="1">
    <oc r="Q1107">
      <f>SUM(Q1108:Q1112)</f>
    </oc>
    <nc r="Q1107">
      <f>SUM(Q1108:Q1112)</f>
    </nc>
  </rcc>
  <rcc rId="24019" sId="1" numFmtId="4">
    <oc r="C1197">
      <v>985600</v>
    </oc>
    <nc r="C1197">
      <f>L1197+P1197</f>
    </nc>
  </rcc>
  <rcc rId="24020" sId="1" numFmtId="4">
    <oc r="C1198">
      <v>1020096</v>
    </oc>
    <nc r="C1198">
      <f>L1198+P1198</f>
    </nc>
  </rcc>
  <rcc rId="24021" sId="1" numFmtId="4">
    <oc r="C1200">
      <v>720000</v>
    </oc>
    <nc r="C1200">
      <f>D1200+L1200+P1200</f>
    </nc>
  </rcc>
  <rcc rId="24022" sId="1" numFmtId="4">
    <oc r="C1201">
      <v>720000</v>
    </oc>
    <nc r="C1201">
      <f>D1201+L1201+P1201</f>
    </nc>
  </rcc>
  <rcc rId="24023" sId="1" odxf="1" dxf="1" numFmtId="4">
    <oc r="C1202">
      <v>1020096</v>
    </oc>
    <nc r="C1202">
      <f>D1202+L1202+P1202</f>
    </nc>
    <odxf>
      <alignment wrapText="0" readingOrder="0"/>
    </odxf>
    <ndxf>
      <alignment wrapText="1" readingOrder="0"/>
    </ndxf>
  </rcc>
  <rcc rId="24024" sId="1" odxf="1" dxf="1" numFmtId="4">
    <oc r="C1203">
      <v>1020096</v>
    </oc>
    <nc r="C1203">
      <f>D1203+L1203+P1203</f>
    </nc>
    <odxf>
      <alignment wrapText="0" readingOrder="0"/>
    </odxf>
    <ndxf>
      <alignment wrapText="1" readingOrder="0"/>
    </ndxf>
  </rcc>
  <rcc rId="24025" sId="1" odxf="1" dxf="1" numFmtId="4">
    <oc r="C1204">
      <v>2000768</v>
    </oc>
    <nc r="C1204">
      <f>D1204+L1204+P1204</f>
    </nc>
    <odxf>
      <alignment wrapText="0" readingOrder="0"/>
      <border outline="0">
        <left/>
      </border>
    </odxf>
    <ndxf>
      <alignment wrapText="1" readingOrder="0"/>
      <border outline="0">
        <left style="thin">
          <color indexed="64"/>
        </left>
      </border>
    </ndxf>
  </rcc>
  <rcc rId="24026" sId="1" numFmtId="4">
    <oc r="C1205">
      <v>720000</v>
    </oc>
    <nc r="C1205">
      <f>D1205+L1205+P1205</f>
    </nc>
  </rcc>
  <rcc rId="24027" sId="1" odxf="1" dxf="1" numFmtId="4">
    <oc r="C1206">
      <v>1020096</v>
    </oc>
    <nc r="C1206">
      <f>D1206+L1206+P1206</f>
    </nc>
    <odxf>
      <alignment wrapText="0" readingOrder="0"/>
    </odxf>
    <ndxf>
      <alignment wrapText="1" readingOrder="0"/>
    </ndxf>
  </rcc>
  <rcc rId="24028" sId="1" odxf="1" dxf="1" numFmtId="4">
    <oc r="C1207">
      <v>1005312</v>
    </oc>
    <nc r="C1207">
      <f>D1207+L1207+P1207</f>
    </nc>
    <odxf>
      <alignment wrapText="0" readingOrder="0"/>
      <border outline="0">
        <left/>
      </border>
    </odxf>
    <ndxf>
      <alignment wrapText="1" readingOrder="0"/>
      <border outline="0">
        <left style="thin">
          <color indexed="64"/>
        </left>
      </border>
    </ndxf>
  </rcc>
  <rcc rId="24029" sId="1" odxf="1" dxf="1" numFmtId="4">
    <oc r="C1208">
      <v>1478400</v>
    </oc>
    <nc r="C1208">
      <f>D1208+L1208+P1208</f>
    </nc>
    <odxf>
      <alignment wrapText="0" readingOrder="0"/>
      <border outline="0">
        <left/>
      </border>
    </odxf>
    <ndxf>
      <alignment wrapText="1" readingOrder="0"/>
      <border outline="0">
        <left style="thin">
          <color indexed="64"/>
        </left>
      </border>
    </ndxf>
  </rcc>
  <rcc rId="24030" sId="1" numFmtId="4">
    <oc r="C1209">
      <v>720000</v>
    </oc>
    <nc r="C1209">
      <f>D1209+L1209+P1209</f>
    </nc>
  </rcc>
  <rcc rId="24031" sId="1" numFmtId="4">
    <oc r="C1210">
      <v>720000</v>
    </oc>
    <nc r="C1210">
      <f>D1210+L1210+P1210</f>
    </nc>
  </rcc>
  <rcc rId="24032" sId="1">
    <oc r="D1199">
      <f>SUM(D1200:D1210)</f>
    </oc>
    <nc r="D1199">
      <f>SUM(D1200:D1210)</f>
    </nc>
  </rcc>
  <rcc rId="24033" sId="1">
    <oc r="E1199">
      <f>SUM(E1200:E1210)</f>
    </oc>
    <nc r="E1199">
      <f>SUM(E1200:E1210)</f>
    </nc>
  </rcc>
  <rcc rId="24034" sId="1">
    <oc r="F1199">
      <f>SUM(F1200:F1210)</f>
    </oc>
    <nc r="F1199">
      <f>SUM(F1200:F1210)</f>
    </nc>
  </rcc>
  <rcc rId="24035" sId="1">
    <oc r="G1199">
      <f>SUM(G1200:G1210)</f>
    </oc>
    <nc r="G1199">
      <f>SUM(G1200:G1210)</f>
    </nc>
  </rcc>
  <rcc rId="24036" sId="1">
    <oc r="H1199">
      <f>SUM(H1200:H1210)</f>
    </oc>
    <nc r="H1199">
      <f>SUM(H1200:H1210)</f>
    </nc>
  </rcc>
  <rcc rId="24037" sId="1">
    <oc r="I1199">
      <f>SUM(I1200:I1210)</f>
    </oc>
    <nc r="I1199">
      <f>SUM(I1200:I1210)</f>
    </nc>
  </rcc>
  <rcc rId="24038" sId="1">
    <oc r="J1199">
      <f>SUM(J1200:J1210)</f>
    </oc>
    <nc r="J1199">
      <f>SUM(J1200:J1210)</f>
    </nc>
  </rcc>
  <rcc rId="24039" sId="1">
    <oc r="K1199">
      <f>SUM(K1200:K1210)</f>
    </oc>
    <nc r="K1199">
      <f>SUM(K1200:K1210)</f>
    </nc>
  </rcc>
  <rcc rId="24040" sId="1">
    <oc r="L1199">
      <f>SUM(L1200:L1210)</f>
    </oc>
    <nc r="L1199">
      <f>SUM(L1200:L1210)</f>
    </nc>
  </rcc>
  <rcc rId="24041" sId="1">
    <oc r="M1199">
      <f>SUM(M1200:M1210)</f>
    </oc>
    <nc r="M1199">
      <f>SUM(M1200:M1210)</f>
    </nc>
  </rcc>
  <rcc rId="24042" sId="1">
    <oc r="N1199">
      <f>SUM(N1200:N1210)</f>
    </oc>
    <nc r="N1199">
      <f>SUM(N1200:N1210)</f>
    </nc>
  </rcc>
  <rcc rId="24043" sId="1">
    <oc r="O1199">
      <f>SUM(O1200:O1210)</f>
    </oc>
    <nc r="O1199">
      <f>SUM(O1200:O1210)</f>
    </nc>
  </rcc>
  <rcc rId="24044" sId="1">
    <oc r="P1199">
      <f>SUM(P1200:P1210)</f>
    </oc>
    <nc r="P1199">
      <f>SUM(P1200:P1210)</f>
    </nc>
  </rcc>
  <rcc rId="24045" sId="1">
    <nc r="Q1199">
      <f>SUM(Q1200:Q1210)</f>
    </nc>
  </rcc>
  <rcc rId="24046" sId="1">
    <oc r="C1230">
      <f>H1230</f>
    </oc>
    <nc r="C1230">
      <f>D1230+H1230+J1230+L1230+N1230+P1230</f>
    </nc>
  </rcc>
  <rcc rId="24047" sId="1">
    <oc r="C1231">
      <f>H1231</f>
    </oc>
    <nc r="C1231">
      <f>D1231+H1231+J1231+L1231+N1231+P1231</f>
    </nc>
  </rcc>
  <rcc rId="24048" sId="1">
    <oc r="C1232">
      <f>H1232</f>
    </oc>
    <nc r="C1232">
      <f>D1232+H1232+J1232+L1232+N1232+P1232</f>
    </nc>
  </rcc>
  <rcc rId="24049" sId="1">
    <oc r="C1233">
      <f>H1233</f>
    </oc>
    <nc r="C1233">
      <f>D1233+H1233+J1233+L1233+N1233+P1233</f>
    </nc>
  </rcc>
  <rcc rId="24050" sId="1">
    <oc r="C1234">
      <f>D1234</f>
    </oc>
    <nc r="C1234">
      <f>D1234+H1234+J1234+L1234+N1234+P1234</f>
    </nc>
  </rcc>
  <rcc rId="24051" sId="1">
    <oc r="C1235">
      <f>D1235+H1235</f>
    </oc>
    <nc r="C1235">
      <f>D1235+H1235+J1235+L1235+N1235+P1235</f>
    </nc>
  </rcc>
  <rcc rId="24052" sId="1">
    <oc r="C1236">
      <f>D1236</f>
    </oc>
    <nc r="C1236">
      <f>D1236+H1236+J1236+L1236+N1236+P1236</f>
    </nc>
  </rcc>
  <rcc rId="24053" sId="1">
    <oc r="C1237">
      <f>J1237</f>
    </oc>
    <nc r="C1237">
      <f>D1237+H1237+J1237+L1237+N1237+P1237</f>
    </nc>
  </rcc>
  <rcc rId="24054" sId="1">
    <oc r="C1238">
      <f>D1238+H1238</f>
    </oc>
    <nc r="C1238">
      <f>D1238+H1238+J1238+L1238+N1238+P1238</f>
    </nc>
  </rcc>
  <rcc rId="24055" sId="1">
    <oc r="C1239">
      <f>D1239+H1239+L1239</f>
    </oc>
    <nc r="C1239">
      <f>D1239+H1239+J1239+L1239+N1239+P1239</f>
    </nc>
  </rcc>
  <rcc rId="24056" sId="1">
    <oc r="C1240">
      <f>H1240</f>
    </oc>
    <nc r="C1240">
      <f>D1240+H1240+J1240+L1240+N1240+P1240</f>
    </nc>
  </rcc>
  <rcc rId="24057" sId="1">
    <oc r="C1241">
      <f>H1241</f>
    </oc>
    <nc r="C1241">
      <f>D1241+H1241+J1241+L1241+N1241+P1241</f>
    </nc>
  </rcc>
  <rcc rId="24058" sId="1">
    <oc r="C1242">
      <f>H1242</f>
    </oc>
    <nc r="C1242">
      <f>D1242+H1242+J1242+L1242+N1242+P1242</f>
    </nc>
  </rcc>
  <rcc rId="24059" sId="1">
    <oc r="C1243">
      <f>L1243+N1243+P1243</f>
    </oc>
    <nc r="C1243">
      <f>D1243+H1243+J1243+L1243+N1243+P1243</f>
    </nc>
  </rcc>
  <rcc rId="24060" sId="1" numFmtId="4">
    <oc r="C1261">
      <v>2733313.6751999999</v>
    </oc>
    <nc r="C1261">
      <f>H1261</f>
    </nc>
  </rcc>
  <rcc rId="24061" sId="1">
    <oc r="C1266">
      <f>SUM(C1267:C1274)</f>
    </oc>
    <nc r="C1266">
      <f>D1266+H1266+L1266+N1266</f>
    </nc>
  </rcc>
  <rcc rId="24062" sId="1" odxf="1" dxf="1">
    <oc r="C1267">
      <f>D1267+H1267+L1267+N1267</f>
    </oc>
    <nc r="C1267">
      <f>D1267+H1267+L1267+N1267</f>
    </nc>
    <ndxf>
      <font>
        <b/>
        <sz val="14"/>
        <color indexed="8"/>
        <name val="Times New Roman"/>
        <scheme val="none"/>
      </font>
    </ndxf>
  </rcc>
  <rcc rId="24063" sId="1" odxf="1" dxf="1">
    <oc r="C1268">
      <f>H1268</f>
    </oc>
    <nc r="C1268">
      <f>D1268+H1268+L1268+N1268</f>
    </nc>
    <odxf>
      <font>
        <b val="0"/>
        <sz val="14"/>
        <color theme="1"/>
        <name val="Times New Roman"/>
        <scheme val="none"/>
      </font>
      <alignment wrapText="1" readingOrder="0"/>
    </odxf>
    <ndxf>
      <font>
        <b/>
        <sz val="14"/>
        <color indexed="8"/>
        <name val="Times New Roman"/>
        <scheme val="none"/>
      </font>
      <alignment wrapText="0" readingOrder="0"/>
    </ndxf>
  </rcc>
  <rcc rId="24064" sId="1" odxf="1" dxf="1">
    <oc r="C1269">
      <f>D1269+H1269+L1269+N1269</f>
    </oc>
    <nc r="C1269">
      <f>D1269+H1269+L1269+N1269</f>
    </nc>
    <odxf>
      <font>
        <b val="0"/>
        <sz val="14"/>
        <color indexed="8"/>
        <name val="Times New Roman"/>
        <scheme val="none"/>
      </font>
    </odxf>
    <ndxf>
      <font>
        <b/>
        <sz val="14"/>
        <color indexed="8"/>
        <name val="Times New Roman"/>
        <scheme val="none"/>
      </font>
    </ndxf>
  </rcc>
  <rcc rId="24065" sId="1" odxf="1" dxf="1">
    <oc r="C1270">
      <f>D1270+H1270+L1270+N1270</f>
    </oc>
    <nc r="C1270">
      <f>D1270+H1270+L1270+N1270</f>
    </nc>
    <odxf>
      <font>
        <b val="0"/>
        <sz val="14"/>
        <color indexed="8"/>
        <name val="Times New Roman"/>
        <scheme val="none"/>
      </font>
    </odxf>
    <ndxf>
      <font>
        <b/>
        <sz val="14"/>
        <color indexed="8"/>
        <name val="Times New Roman"/>
        <scheme val="none"/>
      </font>
    </ndxf>
  </rcc>
  <rcc rId="24066" sId="1" odxf="1" dxf="1">
    <oc r="C1271">
      <f>D1271+H1271+L1271+N1271</f>
    </oc>
    <nc r="C1271">
      <f>D1271+H1271+L1271+N1271</f>
    </nc>
    <odxf>
      <font>
        <b val="0"/>
        <sz val="14"/>
        <color indexed="8"/>
        <name val="Times New Roman"/>
        <scheme val="none"/>
      </font>
    </odxf>
    <ndxf>
      <font>
        <b/>
        <sz val="14"/>
        <color indexed="8"/>
        <name val="Times New Roman"/>
        <scheme val="none"/>
      </font>
    </ndxf>
  </rcc>
  <rcc rId="24067" sId="1" odxf="1" dxf="1">
    <oc r="C1272">
      <f>D1272+H1272+L1272+N1272</f>
    </oc>
    <nc r="C1272">
      <f>D1272+H1272+L1272+N1272</f>
    </nc>
    <odxf>
      <font>
        <b val="0"/>
        <sz val="14"/>
        <color indexed="8"/>
        <name val="Times New Roman"/>
        <scheme val="none"/>
      </font>
    </odxf>
    <ndxf>
      <font>
        <b/>
        <sz val="14"/>
        <color indexed="8"/>
        <name val="Times New Roman"/>
        <scheme val="none"/>
      </font>
    </ndxf>
  </rcc>
  <rcc rId="24068" sId="1" odxf="1" dxf="1">
    <oc r="C1273">
      <f>D1273+H1273+L1273+N1273</f>
    </oc>
    <nc r="C1273">
      <f>D1273+H1273+L1273+N1273</f>
    </nc>
    <odxf>
      <font>
        <b val="0"/>
        <sz val="14"/>
        <color indexed="8"/>
        <name val="Times New Roman"/>
        <scheme val="none"/>
      </font>
    </odxf>
    <ndxf>
      <font>
        <b/>
        <sz val="14"/>
        <color indexed="8"/>
        <name val="Times New Roman"/>
        <scheme val="none"/>
      </font>
    </ndxf>
  </rcc>
  <rcc rId="24069" sId="1" odxf="1" dxf="1">
    <oc r="C1274">
      <f>D1274+H1274+L1274+N1274</f>
    </oc>
    <nc r="C1274">
      <f>D1274+H1274+L1274+N1274</f>
    </nc>
    <odxf>
      <font>
        <b val="0"/>
        <sz val="14"/>
        <color indexed="8"/>
        <name val="Times New Roman"/>
        <scheme val="none"/>
      </font>
    </odxf>
    <ndxf>
      <font>
        <b/>
        <sz val="14"/>
        <color indexed="8"/>
        <name val="Times New Roman"/>
        <scheme val="none"/>
      </font>
    </ndxf>
  </rcc>
  <rcc rId="24070" sId="1" odxf="1" dxf="1">
    <oc r="C1275">
      <f>SUM(C1276:C1288)</f>
    </oc>
    <nc r="C1275">
      <f>D1275+H1275+L1275+N1275</f>
    </nc>
    <odxf>
      <alignment vertical="center" readingOrder="0"/>
    </odxf>
    <ndxf>
      <alignment vertical="top" readingOrder="0"/>
    </ndxf>
  </rcc>
  <rcc rId="24071" sId="1" odxf="1" dxf="1">
    <oc r="C1276">
      <f>D1276+H1276+L1276+N1276</f>
    </oc>
    <nc r="C1276">
      <f>D1276+H1276+L1276+N1276</f>
    </nc>
    <odxf>
      <font>
        <b val="0"/>
        <sz val="14"/>
        <color indexed="8"/>
        <name val="Times New Roman"/>
        <scheme val="none"/>
      </font>
    </odxf>
    <ndxf>
      <font>
        <b/>
        <sz val="14"/>
        <color indexed="8"/>
        <name val="Times New Roman"/>
        <scheme val="none"/>
      </font>
    </ndxf>
  </rcc>
  <rcc rId="24072" sId="1" odxf="1" dxf="1">
    <oc r="C1277">
      <f>D1277+H1277+L1277+N1277</f>
    </oc>
    <nc r="C1277">
      <f>D1277+H1277+L1277+N1277</f>
    </nc>
    <odxf>
      <font>
        <b val="0"/>
        <sz val="14"/>
        <color indexed="8"/>
        <name val="Times New Roman"/>
        <scheme val="none"/>
      </font>
    </odxf>
    <ndxf>
      <font>
        <b/>
        <sz val="14"/>
        <color indexed="8"/>
        <name val="Times New Roman"/>
        <scheme val="none"/>
      </font>
    </ndxf>
  </rcc>
  <rcc rId="24073" sId="1" odxf="1" dxf="1">
    <oc r="C1278">
      <f>D1278+H1278+L1278+N1278</f>
    </oc>
    <nc r="C1278">
      <f>D1278+H1278+L1278+N1278</f>
    </nc>
    <odxf>
      <font>
        <b val="0"/>
        <sz val="14"/>
        <color indexed="8"/>
        <name val="Times New Roman"/>
        <scheme val="none"/>
      </font>
    </odxf>
    <ndxf>
      <font>
        <b/>
        <sz val="14"/>
        <color indexed="8"/>
        <name val="Times New Roman"/>
        <scheme val="none"/>
      </font>
    </ndxf>
  </rcc>
  <rcc rId="24074" sId="1" odxf="1" dxf="1">
    <oc r="C1279">
      <f>D1279+H1279+L1279+N1279</f>
    </oc>
    <nc r="C1279">
      <f>D1279+H1279+L1279+N1279</f>
    </nc>
    <odxf>
      <font>
        <b val="0"/>
        <sz val="14"/>
        <color indexed="8"/>
        <name val="Times New Roman"/>
        <scheme val="none"/>
      </font>
    </odxf>
    <ndxf>
      <font>
        <b/>
        <sz val="14"/>
        <color indexed="8"/>
        <name val="Times New Roman"/>
        <scheme val="none"/>
      </font>
    </ndxf>
  </rcc>
  <rcc rId="24075" sId="1" odxf="1" dxf="1">
    <oc r="C1280">
      <f>D1280+H1280+L1280+N1280</f>
    </oc>
    <nc r="C1280">
      <f>D1280+H1280+L1280+N1280</f>
    </nc>
    <odxf>
      <font>
        <b val="0"/>
        <sz val="14"/>
        <color indexed="8"/>
        <name val="Times New Roman"/>
        <scheme val="none"/>
      </font>
    </odxf>
    <ndxf>
      <font>
        <b/>
        <sz val="14"/>
        <color indexed="8"/>
        <name val="Times New Roman"/>
        <scheme val="none"/>
      </font>
    </ndxf>
  </rcc>
  <rcc rId="24076" sId="1" odxf="1" dxf="1">
    <oc r="C1281">
      <f>D1281</f>
    </oc>
    <nc r="C1281">
      <f>D1281+H1281+L1281+N1281</f>
    </nc>
    <odxf>
      <font>
        <b val="0"/>
        <sz val="14"/>
        <color indexed="8"/>
        <name val="Times New Roman"/>
        <scheme val="none"/>
      </font>
    </odxf>
    <ndxf>
      <font>
        <b/>
        <sz val="14"/>
        <color indexed="8"/>
        <name val="Times New Roman"/>
        <scheme val="none"/>
      </font>
    </ndxf>
  </rcc>
  <rcc rId="24077" sId="1" odxf="1" dxf="1">
    <oc r="C1282">
      <f>D1282+H1282+L1282+N1282</f>
    </oc>
    <nc r="C1282">
      <f>D1282+H1282+L1282+N1282</f>
    </nc>
    <odxf>
      <font>
        <b val="0"/>
        <sz val="14"/>
        <color indexed="8"/>
        <name val="Times New Roman"/>
        <scheme val="none"/>
      </font>
    </odxf>
    <ndxf>
      <font>
        <b/>
        <sz val="14"/>
        <color indexed="8"/>
        <name val="Times New Roman"/>
        <scheme val="none"/>
      </font>
    </ndxf>
  </rcc>
  <rcc rId="24078" sId="1" odxf="1" dxf="1">
    <oc r="C1283">
      <f>D1283+H1283+L1283+N1283</f>
    </oc>
    <nc r="C1283">
      <f>D1283+H1283+L1283+N1283</f>
    </nc>
    <odxf>
      <font>
        <b val="0"/>
        <sz val="14"/>
        <color indexed="8"/>
        <name val="Times New Roman"/>
        <scheme val="none"/>
      </font>
    </odxf>
    <ndxf>
      <font>
        <b/>
        <sz val="14"/>
        <color indexed="8"/>
        <name val="Times New Roman"/>
        <scheme val="none"/>
      </font>
    </ndxf>
  </rcc>
  <rcc rId="24079" sId="1" odxf="1" dxf="1">
    <oc r="C1284">
      <f>D1284+H1284+L1284+N1284</f>
    </oc>
    <nc r="C1284">
      <f>D1284+H1284+L1284+N1284</f>
    </nc>
    <odxf>
      <font>
        <b val="0"/>
        <sz val="14"/>
        <color indexed="8"/>
        <name val="Times New Roman"/>
        <scheme val="none"/>
      </font>
    </odxf>
    <ndxf>
      <font>
        <b/>
        <sz val="14"/>
        <color indexed="8"/>
        <name val="Times New Roman"/>
        <scheme val="none"/>
      </font>
    </ndxf>
  </rcc>
  <rcc rId="24080" sId="1" odxf="1" dxf="1" numFmtId="4">
    <oc r="C1285">
      <v>2779566.65</v>
    </oc>
    <nc r="C1285">
      <f>D1285+H1285+L1285+N1285</f>
    </nc>
    <odxf>
      <font>
        <b val="0"/>
        <sz val="14"/>
        <color indexed="8"/>
        <name val="Times New Roman"/>
        <scheme val="none"/>
      </font>
    </odxf>
    <ndxf>
      <font>
        <b/>
        <sz val="14"/>
        <color indexed="8"/>
        <name val="Times New Roman"/>
        <scheme val="none"/>
      </font>
    </ndxf>
  </rcc>
  <rcc rId="24081" sId="1" odxf="1" dxf="1">
    <oc r="C1286">
      <f>D1286+H1286+L1286+N1286</f>
    </oc>
    <nc r="C1286">
      <f>D1286+H1286+L1286+N1286</f>
    </nc>
    <odxf>
      <font>
        <b val="0"/>
        <sz val="14"/>
        <color indexed="8"/>
        <name val="Times New Roman"/>
        <scheme val="none"/>
      </font>
    </odxf>
    <ndxf>
      <font>
        <b/>
        <sz val="14"/>
        <color indexed="8"/>
        <name val="Times New Roman"/>
        <scheme val="none"/>
      </font>
    </ndxf>
  </rcc>
  <rcc rId="24082" sId="1" odxf="1" dxf="1">
    <oc r="C1287">
      <f>D1287+H1287+L1287+N1287</f>
    </oc>
    <nc r="C1287">
      <f>D1287+H1287+L1287+N1287</f>
    </nc>
    <odxf>
      <font>
        <b val="0"/>
        <sz val="14"/>
        <color indexed="8"/>
        <name val="Times New Roman"/>
        <scheme val="none"/>
      </font>
    </odxf>
    <ndxf>
      <font>
        <b/>
        <sz val="14"/>
        <color indexed="8"/>
        <name val="Times New Roman"/>
        <scheme val="none"/>
      </font>
    </ndxf>
  </rcc>
  <rcc rId="24083" sId="1" odxf="1" dxf="1">
    <oc r="C1288">
      <f>D1288+H1288+L1288+N1288</f>
    </oc>
    <nc r="C1288">
      <f>D1288+H1288+L1288+N1288</f>
    </nc>
    <odxf>
      <font>
        <b val="0"/>
        <sz val="14"/>
        <color indexed="8"/>
        <name val="Times New Roman"/>
        <scheme val="none"/>
      </font>
    </odxf>
    <ndxf>
      <font>
        <b/>
        <sz val="14"/>
        <color indexed="8"/>
        <name val="Times New Roman"/>
        <scheme val="none"/>
      </font>
    </ndxf>
  </rcc>
  <rcc rId="24084" sId="1" odxf="1" dxf="1">
    <oc r="C1289">
      <f>SUM(C1290:C1311)</f>
    </oc>
    <nc r="C1289">
      <f>D1289+H1289+L1289+N1289</f>
    </nc>
    <odxf>
      <alignment vertical="center" readingOrder="0"/>
    </odxf>
    <ndxf>
      <alignment vertical="top" readingOrder="0"/>
    </ndxf>
  </rcc>
  <rcc rId="24085" sId="1" odxf="1" dxf="1">
    <oc r="C1290">
      <f>D1290+H1290+L1290+N1290</f>
    </oc>
    <nc r="C1290">
      <f>D1290+H1290+L1290+N1290</f>
    </nc>
    <odxf>
      <font>
        <b val="0"/>
        <sz val="14"/>
        <color indexed="8"/>
        <name val="Times New Roman"/>
        <scheme val="none"/>
      </font>
    </odxf>
    <ndxf>
      <font>
        <b/>
        <sz val="14"/>
        <color indexed="8"/>
        <name val="Times New Roman"/>
        <scheme val="none"/>
      </font>
    </ndxf>
  </rcc>
  <rcc rId="24086" sId="1" odxf="1" dxf="1">
    <oc r="C1291">
      <f>D1291+H1291+L1291+N1291</f>
    </oc>
    <nc r="C1291">
      <f>D1291+H1291+L1291+N1291</f>
    </nc>
    <odxf>
      <font>
        <b val="0"/>
        <sz val="14"/>
        <color indexed="8"/>
        <name val="Times New Roman"/>
        <scheme val="none"/>
      </font>
    </odxf>
    <ndxf>
      <font>
        <b/>
        <sz val="14"/>
        <color indexed="8"/>
        <name val="Times New Roman"/>
        <scheme val="none"/>
      </font>
    </ndxf>
  </rcc>
  <rcc rId="24087" sId="1" odxf="1" dxf="1">
    <oc r="C1292">
      <f>D1292+H1292+L1292+N1292</f>
    </oc>
    <nc r="C1292">
      <f>D1292+H1292+L1292+N1292</f>
    </nc>
    <odxf>
      <font>
        <b val="0"/>
        <sz val="14"/>
        <color indexed="8"/>
        <name val="Times New Roman"/>
        <scheme val="none"/>
      </font>
    </odxf>
    <ndxf>
      <font>
        <b/>
        <sz val="14"/>
        <color indexed="8"/>
        <name val="Times New Roman"/>
        <scheme val="none"/>
      </font>
    </ndxf>
  </rcc>
  <rcc rId="24088" sId="1" odxf="1" dxf="1">
    <oc r="C1293">
      <f>D1293+H1293+L1293+N1293</f>
    </oc>
    <nc r="C1293">
      <f>D1293+H1293+L1293+N1293</f>
    </nc>
    <odxf>
      <font>
        <b val="0"/>
        <sz val="14"/>
        <color indexed="8"/>
        <name val="Times New Roman"/>
        <scheme val="none"/>
      </font>
    </odxf>
    <ndxf>
      <font>
        <b/>
        <sz val="14"/>
        <color indexed="8"/>
        <name val="Times New Roman"/>
        <scheme val="none"/>
      </font>
    </ndxf>
  </rcc>
  <rcc rId="24089" sId="1" odxf="1" dxf="1">
    <oc r="C1294">
      <f>D1294+H1294+L1294+N1294</f>
    </oc>
    <nc r="C1294">
      <f>D1294+H1294+L1294+N1294</f>
    </nc>
    <odxf>
      <font>
        <b val="0"/>
        <sz val="14"/>
        <color indexed="8"/>
        <name val="Times New Roman"/>
        <scheme val="none"/>
      </font>
    </odxf>
    <ndxf>
      <font>
        <b/>
        <sz val="14"/>
        <color indexed="8"/>
        <name val="Times New Roman"/>
        <scheme val="none"/>
      </font>
    </ndxf>
  </rcc>
  <rcc rId="24090" sId="1" odxf="1" dxf="1">
    <oc r="C1295">
      <f>D1295+H1295+L1295+N1295</f>
    </oc>
    <nc r="C1295">
      <f>D1295+H1295+L1295+N1295</f>
    </nc>
    <odxf>
      <font>
        <b val="0"/>
        <sz val="14"/>
        <color indexed="8"/>
        <name val="Times New Roman"/>
        <scheme val="none"/>
      </font>
    </odxf>
    <ndxf>
      <font>
        <b/>
        <sz val="14"/>
        <color indexed="8"/>
        <name val="Times New Roman"/>
        <scheme val="none"/>
      </font>
    </ndxf>
  </rcc>
  <rcc rId="24091" sId="1" odxf="1" dxf="1">
    <oc r="C1296">
      <f>D1296+H1296+L1296+N1296</f>
    </oc>
    <nc r="C1296">
      <f>D1296+H1296+L1296+N1296</f>
    </nc>
    <odxf>
      <font>
        <b val="0"/>
        <sz val="14"/>
        <color indexed="8"/>
        <name val="Times New Roman"/>
        <scheme val="none"/>
      </font>
    </odxf>
    <ndxf>
      <font>
        <b/>
        <sz val="14"/>
        <color indexed="8"/>
        <name val="Times New Roman"/>
        <scheme val="none"/>
      </font>
    </ndxf>
  </rcc>
  <rcc rId="24092" sId="1" odxf="1" dxf="1">
    <oc r="C1297">
      <f>D1297+H1297+L1297+N1297</f>
    </oc>
    <nc r="C1297">
      <f>D1297+H1297+L1297+N1297</f>
    </nc>
    <odxf>
      <font>
        <b val="0"/>
        <sz val="14"/>
        <color indexed="8"/>
        <name val="Times New Roman"/>
        <scheme val="none"/>
      </font>
    </odxf>
    <ndxf>
      <font>
        <b/>
        <sz val="14"/>
        <color indexed="8"/>
        <name val="Times New Roman"/>
        <scheme val="none"/>
      </font>
    </ndxf>
  </rcc>
  <rcc rId="24093" sId="1" odxf="1" dxf="1">
    <oc r="C1298">
      <f>D1298+H1298+L1298+N1298</f>
    </oc>
    <nc r="C1298">
      <f>D1298+H1298+L1298+N1298</f>
    </nc>
    <odxf>
      <font>
        <b val="0"/>
        <sz val="14"/>
        <color indexed="8"/>
        <name val="Times New Roman"/>
        <scheme val="none"/>
      </font>
    </odxf>
    <ndxf>
      <font>
        <b/>
        <sz val="14"/>
        <color indexed="8"/>
        <name val="Times New Roman"/>
        <scheme val="none"/>
      </font>
    </ndxf>
  </rcc>
  <rcc rId="24094" sId="1" odxf="1" dxf="1">
    <oc r="C1299">
      <f>D1299+H1299+L1299+N1299</f>
    </oc>
    <nc r="C1299">
      <f>D1299+H1299+L1299+N1299</f>
    </nc>
    <odxf>
      <font>
        <b val="0"/>
        <sz val="14"/>
        <color indexed="8"/>
        <name val="Times New Roman"/>
        <scheme val="none"/>
      </font>
    </odxf>
    <ndxf>
      <font>
        <b/>
        <sz val="14"/>
        <color indexed="8"/>
        <name val="Times New Roman"/>
        <scheme val="none"/>
      </font>
    </ndxf>
  </rcc>
  <rcc rId="24095" sId="1" odxf="1" dxf="1">
    <oc r="C1300">
      <f>D1300+H1300+L1300+N1300</f>
    </oc>
    <nc r="C1300">
      <f>D1300+H1300+L1300+N1300</f>
    </nc>
    <odxf>
      <font>
        <b val="0"/>
        <sz val="14"/>
        <color indexed="8"/>
        <name val="Times New Roman"/>
        <scheme val="none"/>
      </font>
    </odxf>
    <ndxf>
      <font>
        <b/>
        <sz val="14"/>
        <color indexed="8"/>
        <name val="Times New Roman"/>
        <scheme val="none"/>
      </font>
    </ndxf>
  </rcc>
  <rcc rId="24096" sId="1" odxf="1" dxf="1" numFmtId="4">
    <oc r="C1301">
      <v>1102631.5</v>
    </oc>
    <nc r="C1301">
      <f>D1301+H1301+L1301+N1301</f>
    </nc>
    <odxf>
      <font>
        <b val="0"/>
        <sz val="14"/>
        <color indexed="8"/>
        <name val="Times New Roman"/>
        <scheme val="none"/>
      </font>
    </odxf>
    <ndxf>
      <font>
        <b/>
        <sz val="14"/>
        <color indexed="8"/>
        <name val="Times New Roman"/>
        <scheme val="none"/>
      </font>
    </ndxf>
  </rcc>
  <rcc rId="24097" sId="1" odxf="1" dxf="1">
    <oc r="C1302">
      <f>D1302+H1302+L1302+N1302</f>
    </oc>
    <nc r="C1302">
      <f>D1302+H1302+L1302+N1302</f>
    </nc>
    <odxf>
      <font>
        <b val="0"/>
        <sz val="14"/>
        <color indexed="8"/>
        <name val="Times New Roman"/>
        <scheme val="none"/>
      </font>
    </odxf>
    <ndxf>
      <font>
        <b/>
        <sz val="14"/>
        <color indexed="8"/>
        <name val="Times New Roman"/>
        <scheme val="none"/>
      </font>
    </ndxf>
  </rcc>
  <rcc rId="24098" sId="1" odxf="1" dxf="1">
    <oc r="C1303">
      <f>D1303+H1303+L1303+N1303</f>
    </oc>
    <nc r="C1303">
      <f>D1303+H1303+L1303+N1303</f>
    </nc>
    <odxf>
      <font>
        <b val="0"/>
        <sz val="14"/>
        <color indexed="8"/>
        <name val="Times New Roman"/>
        <scheme val="none"/>
      </font>
    </odxf>
    <ndxf>
      <font>
        <b/>
        <sz val="14"/>
        <color indexed="8"/>
        <name val="Times New Roman"/>
        <scheme val="none"/>
      </font>
    </ndxf>
  </rcc>
  <rcc rId="24099" sId="1" odxf="1" dxf="1">
    <oc r="C1304">
      <f>D1304+H1304+L1304+N1304</f>
    </oc>
    <nc r="C1304">
      <f>D1304+H1304+L1304+N1304</f>
    </nc>
    <odxf>
      <font>
        <b val="0"/>
        <sz val="14"/>
        <color indexed="8"/>
        <name val="Times New Roman"/>
        <scheme val="none"/>
      </font>
    </odxf>
    <ndxf>
      <font>
        <b/>
        <sz val="14"/>
        <color indexed="8"/>
        <name val="Times New Roman"/>
        <scheme val="none"/>
      </font>
    </ndxf>
  </rcc>
  <rcc rId="24100" sId="1" odxf="1" dxf="1">
    <oc r="C1305">
      <f>D1305+H1305+L1305+N1305</f>
    </oc>
    <nc r="C1305">
      <f>D1305+H1305+L1305+N1305</f>
    </nc>
    <odxf>
      <font>
        <b val="0"/>
        <sz val="14"/>
        <color indexed="8"/>
        <name val="Times New Roman"/>
        <scheme val="none"/>
      </font>
    </odxf>
    <ndxf>
      <font>
        <b/>
        <sz val="14"/>
        <color indexed="8"/>
        <name val="Times New Roman"/>
        <scheme val="none"/>
      </font>
    </ndxf>
  </rcc>
  <rcc rId="24101" sId="1" odxf="1" dxf="1">
    <oc r="C1306">
      <f>D1306+H1306+L1306+N1306</f>
    </oc>
    <nc r="C1306">
      <f>D1306+H1306+L1306+N1306</f>
    </nc>
    <odxf>
      <font>
        <b val="0"/>
        <sz val="14"/>
        <color indexed="8"/>
        <name val="Times New Roman"/>
        <scheme val="none"/>
      </font>
    </odxf>
    <ndxf>
      <font>
        <b/>
        <sz val="14"/>
        <color indexed="8"/>
        <name val="Times New Roman"/>
        <scheme val="none"/>
      </font>
    </ndxf>
  </rcc>
  <rcc rId="24102" sId="1" odxf="1" dxf="1">
    <oc r="C1307">
      <f>J1307+L1307+P1307</f>
    </oc>
    <nc r="C1307">
      <f>D1307+H1307+L1307+N1307</f>
    </nc>
    <odxf>
      <font>
        <b val="0"/>
        <sz val="14"/>
        <color theme="1"/>
        <name val="Times New Roman"/>
        <scheme val="none"/>
      </font>
      <alignment wrapText="1" readingOrder="0"/>
    </odxf>
    <ndxf>
      <font>
        <b/>
        <sz val="14"/>
        <color indexed="8"/>
        <name val="Times New Roman"/>
        <scheme val="none"/>
      </font>
      <alignment wrapText="0" readingOrder="0"/>
    </ndxf>
  </rcc>
  <rcc rId="24103" sId="1" odxf="1" dxf="1">
    <oc r="C1308">
      <f>J1308+L1308+P1308</f>
    </oc>
    <nc r="C1308">
      <f>D1308+H1308+L1308+N1308</f>
    </nc>
    <odxf>
      <font>
        <b val="0"/>
        <sz val="14"/>
        <color theme="1"/>
        <name val="Times New Roman"/>
        <scheme val="none"/>
      </font>
      <alignment wrapText="1" readingOrder="0"/>
    </odxf>
    <ndxf>
      <font>
        <b/>
        <sz val="14"/>
        <color indexed="8"/>
        <name val="Times New Roman"/>
        <scheme val="none"/>
      </font>
      <alignment wrapText="0" readingOrder="0"/>
    </ndxf>
  </rcc>
  <rcc rId="24104" sId="1" odxf="1" dxf="1">
    <oc r="C1309">
      <f>J1309+L1309+P1309</f>
    </oc>
    <nc r="C1309">
      <f>D1309+H1309+L1309+N1309</f>
    </nc>
    <odxf>
      <font>
        <b val="0"/>
        <sz val="14"/>
        <color theme="1"/>
        <name val="Times New Roman"/>
        <scheme val="none"/>
      </font>
      <alignment wrapText="1" readingOrder="0"/>
    </odxf>
    <ndxf>
      <font>
        <b/>
        <sz val="14"/>
        <color indexed="8"/>
        <name val="Times New Roman"/>
        <scheme val="none"/>
      </font>
      <alignment wrapText="0" readingOrder="0"/>
    </ndxf>
  </rcc>
  <rcc rId="24105" sId="1" odxf="1" dxf="1">
    <oc r="C1310">
      <f>J1310+L1310+P1310</f>
    </oc>
    <nc r="C1310">
      <f>D1310+H1310+L1310+N1310</f>
    </nc>
    <odxf>
      <font>
        <b val="0"/>
        <sz val="14"/>
        <color theme="1"/>
        <name val="Times New Roman"/>
        <scheme val="none"/>
      </font>
      <alignment wrapText="1" readingOrder="0"/>
    </odxf>
    <ndxf>
      <font>
        <b/>
        <sz val="14"/>
        <color indexed="8"/>
        <name val="Times New Roman"/>
        <scheme val="none"/>
      </font>
      <alignment wrapText="0" readingOrder="0"/>
    </ndxf>
  </rcc>
  <rcc rId="24106" sId="1" odxf="1" dxf="1">
    <oc r="C1311">
      <f>J1311+L1311+P1311</f>
    </oc>
    <nc r="C1311">
      <f>D1311+H1311+L1311+N1311</f>
    </nc>
    <odxf>
      <font>
        <b val="0"/>
        <sz val="14"/>
        <color theme="1"/>
        <name val="Times New Roman"/>
        <scheme val="none"/>
      </font>
      <alignment wrapText="1" readingOrder="0"/>
    </odxf>
    <ndxf>
      <font>
        <b/>
        <sz val="14"/>
        <color indexed="8"/>
        <name val="Times New Roman"/>
        <scheme val="none"/>
      </font>
      <alignment wrapText="0" readingOrder="0"/>
    </ndxf>
  </rcc>
  <rfmt sheetId="1" sqref="C1276:C1288" start="0" length="2147483647">
    <dxf>
      <font>
        <b val="0"/>
      </font>
    </dxf>
  </rfmt>
  <rfmt sheetId="1" sqref="C1267:C1274" start="0" length="2147483647">
    <dxf>
      <font>
        <b val="0"/>
      </font>
    </dxf>
  </rfmt>
  <rfmt sheetId="1" sqref="C1290:C1311" start="0" length="2147483647">
    <dxf>
      <font>
        <b val="0"/>
      </font>
    </dxf>
  </rfmt>
  <rcc rId="24107" sId="1">
    <oc r="C1345">
      <f>D1345+F1345+H1345+J1345+L1345+N1345+P1345+R1345</f>
    </oc>
    <nc r="C1345">
      <f>D1345+H1345+N1345+Q1345</f>
    </nc>
  </rcc>
  <rcc rId="24108" sId="1">
    <oc r="C1346">
      <f>D1346+F1346+H1346+J1346+L1346+N1346+P1346+R1346</f>
    </oc>
    <nc r="C1346">
      <f>D1346+H1346+N1346+Q1346</f>
    </nc>
  </rcc>
  <rcc rId="24109" sId="1">
    <oc r="C1347">
      <f>D1347+F1347+H1347+J1347+L1347+N1347+P1347+R1347</f>
    </oc>
    <nc r="C1347">
      <f>D1347+H1347+N1347+Q1347</f>
    </nc>
  </rcc>
  <rcc rId="24110" sId="1">
    <oc r="C1348">
      <f>D1348+F1348+H1348+J1348+L1348+N1348+P1348+R1348</f>
    </oc>
    <nc r="C1348">
      <f>D1348+H1348+N1348+Q1348</f>
    </nc>
  </rcc>
  <rcc rId="24111" sId="1">
    <oc r="C1349">
      <f>D1349+F1349+H1349+J1349+L1349+N1349+P1349+R1349</f>
    </oc>
    <nc r="C1349">
      <f>D1349+H1349+N1349+Q1349</f>
    </nc>
  </rcc>
  <rcc rId="24112" sId="1">
    <oc r="C1350">
      <f>D1350+F1350+H1350+J1350+L1350+N1350+P1350+R1350</f>
    </oc>
    <nc r="C1350">
      <f>D1350+H1350+N1350+Q1350</f>
    </nc>
  </rcc>
  <rcc rId="24113" sId="1">
    <oc r="C1351">
      <f>D1351+F1351+H1351+J1351+L1351+N1351+P1351+R1351</f>
    </oc>
    <nc r="C1351">
      <f>D1351+H1351+N1351+Q1351</f>
    </nc>
  </rcc>
  <rcc rId="24114" sId="1">
    <oc r="C1352">
      <f>D1352+F1352+H1352+J1352+L1352+N1352+P1352+R1352</f>
    </oc>
    <nc r="C1352">
      <f>D1352+H1352+N1352+Q1352</f>
    </nc>
  </rcc>
  <rcc rId="24115" sId="1">
    <oc r="C1353">
      <f>D1353+F1353+H1353+J1353+L1353+N1353+P1353+R1353</f>
    </oc>
    <nc r="C1353">
      <f>D1353+H1353+N1353+Q1353</f>
    </nc>
  </rcc>
  <rcc rId="24116" sId="1">
    <oc r="C1354">
      <f>D1354+F1354+H1354+J1354+L1354+N1354+P1354+R1354</f>
    </oc>
    <nc r="C1354">
      <f>D1354+H1354+N1354+Q1354</f>
    </nc>
  </rcc>
  <rcc rId="24117" sId="1">
    <oc r="C1355">
      <f>D1355+F1355+H1355+J1355+L1355+N1355+P1355+R1355</f>
    </oc>
    <nc r="C1355">
      <f>D1355+H1355+N1355+Q1355</f>
    </nc>
  </rcc>
  <rcc rId="24118" sId="1">
    <oc r="C1356">
      <f>D1356+F1356+H1356+J1356+L1356+N1356+P1356+R1356</f>
    </oc>
    <nc r="C1356">
      <f>D1356+H1356+N1356+Q1356</f>
    </nc>
  </rcc>
  <rcc rId="24119" sId="1">
    <oc r="C1357">
      <f>D1357+F1357+H1357+J1357+L1357+N1357+P1357+R1357</f>
    </oc>
    <nc r="C1357">
      <f>D1357+H1357+N1357+Q1357</f>
    </nc>
  </rcc>
  <rcc rId="24120" sId="1">
    <oc r="D1344">
      <f>SUM(D1345:D1357)</f>
    </oc>
    <nc r="D1344">
      <f>SUM(D1345:D1357)</f>
    </nc>
  </rcc>
  <rcc rId="24121" sId="1">
    <oc r="E1344">
      <f>SUM(E1345:E1357)</f>
    </oc>
    <nc r="E1344">
      <f>SUM(E1345:E1357)</f>
    </nc>
  </rcc>
  <rcc rId="24122" sId="1">
    <oc r="F1344">
      <f>SUM(F1345:F1357)</f>
    </oc>
    <nc r="F1344">
      <f>SUM(F1345:F1357)</f>
    </nc>
  </rcc>
  <rcc rId="24123" sId="1">
    <oc r="G1344">
      <f>SUM(G1345:G1357)</f>
    </oc>
    <nc r="G1344">
      <f>SUM(G1345:G1357)</f>
    </nc>
  </rcc>
  <rcc rId="24124" sId="1">
    <oc r="H1344">
      <f>SUM(H1345:H1357)</f>
    </oc>
    <nc r="H1344">
      <f>SUM(H1345:H1357)</f>
    </nc>
  </rcc>
  <rcc rId="24125" sId="1">
    <oc r="I1344">
      <f>SUM(I1345:I1357)</f>
    </oc>
    <nc r="I1344">
      <f>SUM(I1345:I1357)</f>
    </nc>
  </rcc>
  <rcc rId="24126" sId="1">
    <oc r="J1344">
      <f>SUM(J1345:J1357)</f>
    </oc>
    <nc r="J1344">
      <f>SUM(J1345:J1357)</f>
    </nc>
  </rcc>
  <rcc rId="24127" sId="1">
    <oc r="K1344">
      <f>SUM(K1345:K1357)</f>
    </oc>
    <nc r="K1344">
      <f>SUM(K1345:K1357)</f>
    </nc>
  </rcc>
  <rcc rId="24128" sId="1">
    <oc r="L1344">
      <f>SUM(L1345:L1357)</f>
    </oc>
    <nc r="L1344">
      <f>SUM(L1345:L1357)</f>
    </nc>
  </rcc>
  <rcc rId="24129" sId="1">
    <oc r="M1344">
      <f>SUM(M1345:M1357)</f>
    </oc>
    <nc r="M1344">
      <f>SUM(M1345:M1357)</f>
    </nc>
  </rcc>
  <rcc rId="24130" sId="1">
    <oc r="N1344">
      <f>SUM(N1345:N1357)</f>
    </oc>
    <nc r="N1344">
      <f>SUM(N1345:N1357)</f>
    </nc>
  </rcc>
  <rcc rId="24131" sId="1">
    <oc r="O1344">
      <f>SUM(O1345:O1357)</f>
    </oc>
    <nc r="O1344">
      <f>SUM(O1345:O1357)</f>
    </nc>
  </rcc>
  <rcc rId="24132" sId="1">
    <oc r="P1344">
      <f>SUM(P1345:P1357)</f>
    </oc>
    <nc r="P1344">
      <f>SUM(P1345:P1357)</f>
    </nc>
  </rcc>
  <rcc rId="24133" sId="1">
    <oc r="Q1344">
      <f>SUM(Q1345:Q1357)</f>
    </oc>
    <nc r="Q1344">
      <f>SUM(Q1345:Q1357)</f>
    </nc>
  </rcc>
  <rcc rId="24134" sId="1" numFmtId="4">
    <oc r="C1360">
      <v>1736085.02</v>
    </oc>
    <nc r="C1360">
      <f>D1360+H1360+L1360+N1360+P1360</f>
    </nc>
  </rcc>
  <rcc rId="24135" sId="1" numFmtId="4">
    <oc r="C1361">
      <v>2463173.6</v>
    </oc>
    <nc r="C1361">
      <f>D1361+H1361+L1361+N1361+P1361</f>
    </nc>
  </rcc>
  <rcc rId="24136" sId="1" numFmtId="4">
    <oc r="H1364">
      <v>8865543.5999999996</v>
    </oc>
    <nc r="H1364">
      <v>886553.59999999998</v>
    </nc>
  </rcc>
  <rcc rId="24137" sId="1" odxf="1" dxf="1" numFmtId="4">
    <oc r="G1368">
      <f>G1369+G1373+G1379</f>
    </oc>
    <nc r="G1368">
      <v>886553.59999999998</v>
    </nc>
    <ndxf>
      <font>
        <b val="0"/>
        <sz val="14"/>
        <color indexed="8"/>
        <name val="Times New Roman"/>
        <scheme val="none"/>
      </font>
    </ndxf>
  </rcc>
  <rfmt sheetId="1" sqref="G1368" start="0" length="2147483647">
    <dxf>
      <font>
        <b/>
      </font>
    </dxf>
  </rfmt>
  <rfmt sheetId="1" sqref="C1587" start="0" length="0">
    <dxf>
      <font>
        <sz val="14"/>
        <color theme="1"/>
        <name val="Times New Roman"/>
        <scheme val="none"/>
      </font>
    </dxf>
  </rfmt>
  <rcc rId="24138" sId="1">
    <oc r="C1583">
      <v>2000000</v>
    </oc>
    <nc r="C1583">
      <f>D1583+H1583+J1583+L1583+P1583+Q1583+N1583</f>
    </nc>
  </rcc>
  <rcc rId="24139" sId="1">
    <oc r="C1584">
      <v>1500000</v>
    </oc>
    <nc r="C1584">
      <f>D1584+H1584+J1584+L1584+P1584+Q1584+N1584</f>
    </nc>
  </rcc>
  <rcc rId="24140" sId="1">
    <oc r="C1585">
      <v>1500000</v>
    </oc>
    <nc r="C1585">
      <f>D1585+H1585+J1585+L1585+P1585+Q1585+N1585</f>
    </nc>
  </rcc>
  <rcc rId="24141" sId="1">
    <oc r="C1586">
      <v>1000000</v>
    </oc>
    <nc r="C1586">
      <f>D1586+H1586+J1586+L1586+P1586+Q1586+N1586</f>
    </nc>
  </rcc>
  <rcc rId="24142" sId="1">
    <oc r="C1587">
      <v>1500000</v>
    </oc>
    <nc r="C1587">
      <f>D1587+H1587+J1587+L1587+P1587+Q1587+N1587</f>
    </nc>
  </rcc>
  <rcc rId="24143" sId="1">
    <oc r="C1588">
      <v>900000</v>
    </oc>
    <nc r="C1588">
      <f>D1588+H1588+J1588+L1588+P1588+Q1588+N1588</f>
    </nc>
  </rcc>
  <rcc rId="24144" sId="1">
    <oc r="C1589">
      <v>1000000</v>
    </oc>
    <nc r="C1589">
      <f>D1589+H1589+J1589+L1589+P1589+Q1589+N1589</f>
    </nc>
  </rcc>
  <rcc rId="24145" sId="1">
    <oc r="C1590">
      <v>1500000</v>
    </oc>
    <nc r="C1590">
      <f>D1590+H1590+J1590+L1590+P1590+Q1590+N1590</f>
    </nc>
  </rcc>
  <rcc rId="24146" sId="1">
    <oc r="C1591">
      <v>900000</v>
    </oc>
    <nc r="C1591">
      <f>D1591+H1591+J1591+L1591+P1591+Q1591+N1591</f>
    </nc>
  </rcc>
  <rcc rId="24147" sId="1">
    <oc r="C1592">
      <v>1000000</v>
    </oc>
    <nc r="C1592">
      <f>D1592+H1592+J1592+L1592+P1592+Q1592+N1592</f>
    </nc>
  </rcc>
  <rcc rId="24148" sId="1">
    <oc r="C1593">
      <v>1000000</v>
    </oc>
    <nc r="C1593">
      <f>D1593+H1593+J1593+L1593+P1593+Q1593+N1593</f>
    </nc>
  </rcc>
  <rcc rId="24149" sId="1">
    <oc r="C1594">
      <v>1500000</v>
    </oc>
    <nc r="C1594">
      <f>D1594+H1594+J1594+L1594+P1594+Q1594+N1594</f>
    </nc>
  </rcc>
  <rcc rId="24150" sId="1">
    <oc r="C1595">
      <v>1000000</v>
    </oc>
    <nc r="C1595">
      <f>D1595+H1595+J1595+L1595+P1595+Q1595+N1595</f>
    </nc>
  </rcc>
  <rcc rId="24151" sId="1">
    <oc r="C1596">
      <v>1500000</v>
    </oc>
    <nc r="C1596">
      <f>D1596+H1596+J1596+L1596+P1596+Q1596+N1596</f>
    </nc>
  </rcc>
  <rcc rId="24152" sId="1">
    <oc r="C1597">
      <v>1500000</v>
    </oc>
    <nc r="C1597">
      <f>D1597+H1597+J1597+L1597+P1597+Q1597+N1597</f>
    </nc>
  </rcc>
  <rcc rId="24153" sId="1">
    <oc r="C1598">
      <v>200000</v>
    </oc>
    <nc r="C1598">
      <f>D1598+H1598+J1598+L1598+P1598+Q1598+N1598</f>
    </nc>
  </rcc>
  <rcc rId="24154" sId="1">
    <oc r="C1599">
      <v>1500000</v>
    </oc>
    <nc r="C1599">
      <f>D1599+H1599+J1599+L1599+P1599+Q1599+N1599</f>
    </nc>
  </rcc>
  <rcc rId="24155" sId="1">
    <oc r="C1600">
      <v>1500000</v>
    </oc>
    <nc r="C1600">
      <f>D1600+H1600+J1600+L1600+P1600+Q1600+N1600</f>
    </nc>
  </rcc>
  <rcc rId="24156" sId="1">
    <oc r="C1601">
      <v>900000</v>
    </oc>
    <nc r="C1601">
      <f>D1601+H1601+J1601+L1601+P1601+Q1601+N1601</f>
    </nc>
  </rcc>
  <rcc rId="24157" sId="1">
    <oc r="C1602">
      <v>1000000</v>
    </oc>
    <nc r="C1602">
      <f>D1602+H1602+J1602+L1602+P1602+Q1602+N1602</f>
    </nc>
  </rcc>
  <rcc rId="24158" sId="1">
    <oc r="C1603">
      <v>1500000</v>
    </oc>
    <nc r="C1603">
      <f>D1603+H1603+J1603+L1603+P1603+Q1603+N1603</f>
    </nc>
  </rcc>
  <rcc rId="24159" sId="1">
    <oc r="C1604">
      <v>1500000</v>
    </oc>
    <nc r="C1604">
      <f>D1604+H1604+J1604+L1604+P1604+Q1604+N1604</f>
    </nc>
  </rcc>
  <rcc rId="24160" sId="1">
    <oc r="C1605">
      <v>1000000</v>
    </oc>
    <nc r="C1605">
      <f>D1605+H1605+J1605+L1605+P1605+Q1605+N1605</f>
    </nc>
  </rcc>
  <rcc rId="24161" sId="1">
    <oc r="C1606">
      <v>6500000</v>
    </oc>
    <nc r="C1606">
      <f>D1606+H1606+J1606+L1606+P1606+Q1606+N1606</f>
    </nc>
  </rcc>
  <rcc rId="24162" sId="1">
    <oc r="C1607">
      <v>1000000</v>
    </oc>
    <nc r="C1607">
      <f>D1607+H1607+J1607+L1607+P1607+Q1607+N1607</f>
    </nc>
  </rcc>
  <rcc rId="24163" sId="1">
    <oc r="C1608">
      <v>600000</v>
    </oc>
    <nc r="C1608">
      <f>D1608+H1608+J1608+L1608+P1608+Q1608+N1608</f>
    </nc>
  </rcc>
  <rcc rId="24164" sId="1">
    <oc r="C1609">
      <v>2000000</v>
    </oc>
    <nc r="C1609">
      <f>D1609+H1609+J1609+L1609+P1609+Q1609+N1609</f>
    </nc>
  </rcc>
  <rcc rId="24165" sId="1">
    <oc r="C1610">
      <v>2000000</v>
    </oc>
    <nc r="C1610">
      <f>D1610+H1610+J1610+L1610+P1610+Q1610+N1610</f>
    </nc>
  </rcc>
  <rcc rId="24166" sId="1">
    <oc r="C1611">
      <v>500000</v>
    </oc>
    <nc r="C1611">
      <f>D1611+H1611+J1611+L1611+P1611+Q1611+N1611</f>
    </nc>
  </rcc>
  <rcc rId="24167" sId="1">
    <oc r="C1612">
      <v>900000</v>
    </oc>
    <nc r="C1612">
      <f>D1612+H1612+J1612+L1612+P1612+Q1612+N1612</f>
    </nc>
  </rcc>
  <rcc rId="24168" sId="1">
    <oc r="C1613">
      <v>11500000</v>
    </oc>
    <nc r="C1613">
      <f>D1613+H1613+J1613+L1613+P1613+Q1613+N1613</f>
    </nc>
  </rcc>
  <rcc rId="24169" sId="1">
    <oc r="C1614">
      <v>900000</v>
    </oc>
    <nc r="C1614">
      <f>D1614+H1614+J1614+L1614+P1614+Q1614+N1614</f>
    </nc>
  </rcc>
  <rcc rId="24170" sId="1">
    <oc r="C1615">
      <v>900000</v>
    </oc>
    <nc r="C1615">
      <f>D1615+H1615+J1615+L1615+P1615+Q1615+N1615</f>
    </nc>
  </rcc>
  <rcc rId="24171" sId="1">
    <oc r="C1616">
      <v>900000</v>
    </oc>
    <nc r="C1616">
      <f>D1616+H1616+J1616+L1616+P1616+Q1616+N1616</f>
    </nc>
  </rcc>
  <rcc rId="24172" sId="1">
    <oc r="C1617">
      <v>600000</v>
    </oc>
    <nc r="C1617">
      <f>D1617+H1617+J1617+L1617+P1617+Q1617+N1617</f>
    </nc>
  </rcc>
  <rcc rId="24173" sId="1">
    <oc r="C1618">
      <v>900000</v>
    </oc>
    <nc r="C1618">
      <f>D1618+H1618+J1618+L1618+P1618+Q1618+N1618</f>
    </nc>
  </rcc>
  <rcc rId="24174" sId="1">
    <oc r="C1619">
      <v>1500000</v>
    </oc>
    <nc r="C1619">
      <f>D1619+H1619+J1619+L1619+P1619+Q1619+N1619</f>
    </nc>
  </rcc>
  <rcc rId="24175" sId="1">
    <oc r="C1620">
      <v>600000</v>
    </oc>
    <nc r="C1620">
      <f>D1620+H1620+J1620+L1620+P1620+Q1620+N1620</f>
    </nc>
  </rcc>
  <rcc rId="24176" sId="1">
    <oc r="C1621">
      <v>900000</v>
    </oc>
    <nc r="C1621">
      <f>D1621+H1621+J1621+L1621+P1621+Q1621+N1621</f>
    </nc>
  </rcc>
  <rcc rId="24177" sId="1">
    <oc r="C1622">
      <v>1000000</v>
    </oc>
    <nc r="C1622">
      <f>D1622+H1622+J1622+L1622+P1622+Q1622+N1622</f>
    </nc>
  </rcc>
  <rcc rId="24178" sId="1">
    <oc r="C1623">
      <v>1500000</v>
    </oc>
    <nc r="C1623">
      <f>D1623+H1623+J1623+L1623+P1623+Q1623+N1623</f>
    </nc>
  </rcc>
  <rcc rId="24179" sId="1">
    <oc r="C1624">
      <v>1500000</v>
    </oc>
    <nc r="C1624">
      <f>D1624+H1624+J1624+L1624+P1624+Q1624+N1624</f>
    </nc>
  </rcc>
  <rcc rId="24180" sId="1">
    <oc r="C1625">
      <v>1000000</v>
    </oc>
    <nc r="C1625">
      <f>D1625+H1625+J1625+L1625+P1625+Q1625+N1625</f>
    </nc>
  </rcc>
  <rcc rId="24181" sId="1">
    <oc r="C1626">
      <v>1000000</v>
    </oc>
    <nc r="C1626">
      <f>D1626+H1626+J1626+L1626+P1626+Q1626+N1626</f>
    </nc>
  </rcc>
  <rcc rId="24182" sId="1">
    <oc r="C1627">
      <v>1000000</v>
    </oc>
    <nc r="C1627">
      <f>D1627+H1627+J1627+L1627+P1627+Q1627+N1627</f>
    </nc>
  </rcc>
  <rcc rId="24183" sId="1">
    <oc r="C1628">
      <v>800000</v>
    </oc>
    <nc r="C1628">
      <f>D1628+H1628+J1628+L1628+P1628+Q1628+N1628</f>
    </nc>
  </rcc>
  <rcc rId="24184" sId="1">
    <oc r="C1629">
      <v>800000</v>
    </oc>
    <nc r="C1629">
      <f>D1629+H1629+J1629+L1629+P1629+Q1629+N1629</f>
    </nc>
  </rcc>
  <rcc rId="24185" sId="1">
    <oc r="D1582">
      <f>SUM(D1583:D1629)</f>
    </oc>
    <nc r="D1582">
      <f>SUM(D1583:D1629)</f>
    </nc>
  </rcc>
  <rcc rId="24186" sId="1">
    <oc r="E1582">
      <f>SUM(E1583:E1629)</f>
    </oc>
    <nc r="E1582">
      <f>SUM(E1583:E1629)</f>
    </nc>
  </rcc>
  <rcc rId="24187" sId="1">
    <oc r="F1582">
      <f>SUM(F1583:F1629)</f>
    </oc>
    <nc r="F1582">
      <f>SUM(F1583:F1629)</f>
    </nc>
  </rcc>
  <rcc rId="24188" sId="1">
    <oc r="G1582">
      <f>SUM(G1583:G1629)</f>
    </oc>
    <nc r="G1582">
      <f>SUM(G1583:G1629)</f>
    </nc>
  </rcc>
  <rcc rId="24189" sId="1">
    <oc r="H1582">
      <f>SUM(H1583:H1629)</f>
    </oc>
    <nc r="H1582">
      <f>SUM(H1583:H1629)</f>
    </nc>
  </rcc>
  <rcc rId="24190" sId="1">
    <oc r="I1582">
      <f>SUM(I1583:I1629)</f>
    </oc>
    <nc r="I1582">
      <f>SUM(I1583:I1629)</f>
    </nc>
  </rcc>
  <rcc rId="24191" sId="1">
    <oc r="J1582">
      <f>SUM(J1583:J1629)</f>
    </oc>
    <nc r="J1582">
      <f>SUM(J1583:J1629)</f>
    </nc>
  </rcc>
  <rcc rId="24192" sId="1">
    <oc r="K1582">
      <f>SUM(K1583:K1629)</f>
    </oc>
    <nc r="K1582">
      <f>SUM(K1583:K1629)</f>
    </nc>
  </rcc>
  <rcc rId="24193" sId="1">
    <oc r="L1582">
      <f>SUM(L1583:L1629)</f>
    </oc>
    <nc r="L1582">
      <f>SUM(L1583:L1629)</f>
    </nc>
  </rcc>
  <rcc rId="24194" sId="1">
    <oc r="M1582">
      <f>SUM(M1583:M1629)</f>
    </oc>
    <nc r="M1582">
      <f>SUM(M1583:M1629)</f>
    </nc>
  </rcc>
  <rcc rId="24195" sId="1">
    <oc r="N1582">
      <f>SUM(N1583:N1629)</f>
    </oc>
    <nc r="N1582">
      <f>SUM(N1583:N1629)</f>
    </nc>
  </rcc>
  <rcc rId="24196" sId="1">
    <oc r="O1582">
      <f>SUM(O1583:O1629)</f>
    </oc>
    <nc r="O1582">
      <f>SUM(O1583:O1629)</f>
    </nc>
  </rcc>
  <rcc rId="24197" sId="1">
    <oc r="P1582">
      <f>SUM(P1583:P1629)</f>
    </oc>
    <nc r="P1582">
      <f>SUM(P1583:P1629)</f>
    </nc>
  </rcc>
  <rcc rId="24198" sId="1">
    <oc r="Q1582">
      <f>SUM(Q1583:Q1629)</f>
    </oc>
    <nc r="Q1582">
      <f>SUM(Q1583:Q1629)</f>
    </nc>
  </rcc>
  <rcc rId="24199" sId="1">
    <oc r="C1645">
      <f>H1645</f>
    </oc>
    <nc r="C1645">
      <f>D1645+H1645+J1645+L1645+P1645</f>
    </nc>
  </rcc>
  <rcc rId="24200" sId="1">
    <oc r="C1646">
      <f>H1646</f>
    </oc>
    <nc r="C1646">
      <f>D1646+H1646+J1646+L1646+P1646</f>
    </nc>
  </rcc>
  <rcc rId="24201" sId="1">
    <oc r="C1647">
      <f>J1647+L1647+P1647</f>
    </oc>
    <nc r="C1647">
      <f>D1647+H1647+J1647+L1647+P1647</f>
    </nc>
  </rcc>
  <rcc rId="24202" sId="1">
    <oc r="C1648">
      <f>H1648</f>
    </oc>
    <nc r="C1648">
      <f>D1648+H1648+J1648+L1648+P1648</f>
    </nc>
  </rcc>
  <rcc rId="24203" sId="1" odxf="1" s="1" dxf="1" numFmtId="4">
    <oc r="C1649">
      <v>319755.69</v>
    </oc>
    <nc r="C1649">
      <f>D1649+H1649+J1649+L1649+P1649</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rcc>
  <rcc rId="24204" sId="1">
    <oc r="C1650">
      <f>D1650+H1650</f>
    </oc>
    <nc r="C1650">
      <f>D1650+H1650+J1650+L1650+P1650</f>
    </nc>
  </rcc>
  <rcc rId="24205" sId="1">
    <oc r="C1652">
      <f>L1652+P1652</f>
    </oc>
    <nc r="C1652">
      <f>H1652+L1652+P1652</f>
    </nc>
  </rcc>
  <rcc rId="24206" sId="1">
    <oc r="C1653">
      <f>H1653</f>
    </oc>
    <nc r="C1653">
      <f>H1653+L1653+P1653</f>
    </nc>
  </rcc>
  <rcc rId="24207" sId="1">
    <oc r="C1654">
      <f>H1654+L1654</f>
    </oc>
    <nc r="C1654">
      <f>H1654+L1654+P1654</f>
    </nc>
  </rcc>
  <rcc rId="24208" sId="1">
    <oc r="C1655">
      <f>L1655+P1655</f>
    </oc>
    <nc r="C1655">
      <f>H1655+L1655+P1655</f>
    </nc>
  </rcc>
  <rcc rId="24209" sId="1">
    <oc r="C1656">
      <f>H1656</f>
    </oc>
    <nc r="C1656">
      <f>H1656+L1656+P1656</f>
    </nc>
  </rcc>
  <rcc rId="24210" sId="1">
    <oc r="E1639">
      <f>E1640+E1644+E1651</f>
    </oc>
    <nc r="E1639">
      <f>E1640+E1644+E1651</f>
    </nc>
  </rcc>
  <rcc rId="24211" sId="1">
    <oc r="F1639">
      <f>F1640+F1644+F1651</f>
    </oc>
    <nc r="F1639">
      <f>F1640+F1644+F1651</f>
    </nc>
  </rcc>
  <rcc rId="24212" sId="1">
    <oc r="G1639">
      <f>G1640+G1644+G1651</f>
    </oc>
    <nc r="G1639">
      <f>G1640+G1644+G1651</f>
    </nc>
  </rcc>
  <rcc rId="24213" sId="1">
    <oc r="H1639">
      <f>H1640+H1644+H1651</f>
    </oc>
    <nc r="H1639">
      <f>H1640+H1644+H1651</f>
    </nc>
  </rcc>
  <rcc rId="24214" sId="1">
    <oc r="I1639">
      <f>I1640+I1644+I1651</f>
    </oc>
    <nc r="I1639">
      <f>I1640+I1644+I1651</f>
    </nc>
  </rcc>
  <rcc rId="24215" sId="1">
    <oc r="J1639">
      <f>J1640+J1644+J1651</f>
    </oc>
    <nc r="J1639">
      <f>J1640+J1644+J1651</f>
    </nc>
  </rcc>
  <rcc rId="24216" sId="1">
    <oc r="K1639">
      <f>K1640+K1644+K1651</f>
    </oc>
    <nc r="K1639">
      <f>K1640+K1644+K1651</f>
    </nc>
  </rcc>
  <rcc rId="24217" sId="1">
    <oc r="L1639">
      <f>L1640+L1644+L1651</f>
    </oc>
    <nc r="L1639">
      <f>L1640+L1644+L1651</f>
    </nc>
  </rcc>
  <rcc rId="24218" sId="1">
    <oc r="M1639">
      <f>M1640+M1644+M1651</f>
    </oc>
    <nc r="M1639">
      <f>M1640+M1644+M1651</f>
    </nc>
  </rcc>
  <rcc rId="24219" sId="1">
    <oc r="N1639">
      <f>N1640+N1644+N1651</f>
    </oc>
    <nc r="N1639">
      <f>N1640+N1644+N1651</f>
    </nc>
  </rcc>
  <rcc rId="24220" sId="1">
    <oc r="O1639">
      <f>O1640+O1644+O1651</f>
    </oc>
    <nc r="O1639">
      <f>O1640+O1644+O1651</f>
    </nc>
  </rcc>
  <rcc rId="24221" sId="1">
    <oc r="P1639">
      <f>P1640+P1644+P1651</f>
    </oc>
    <nc r="P1639">
      <f>P1640+P1644+P1651</f>
    </nc>
  </rcc>
  <rcc rId="24222" sId="1">
    <oc r="Q1639">
      <f>Q1640+Q1644+Q1651</f>
    </oc>
    <nc r="Q1639">
      <f>Q1640+Q1644+Q1651</f>
    </nc>
  </rcc>
  <rcc rId="24223" sId="1">
    <oc r="D1644">
      <f>D1645+D1646+D1647+D1648+D1649+D1650</f>
    </oc>
    <nc r="D1644">
      <f>D1645+D1646+D1647+D1648+D1649+D1650</f>
    </nc>
  </rcc>
  <rcc rId="24224" sId="1">
    <nc r="E1644">
      <f>E1645+E1646+E1647+E1648+E1649+E1650</f>
    </nc>
  </rcc>
  <rcc rId="24225" sId="1">
    <nc r="F1644">
      <f>F1645+F1646+F1647+F1648+F1649+F1650</f>
    </nc>
  </rcc>
  <rcc rId="24226" sId="1">
    <oc r="G1644">
      <f>G1645+G1646+G1647+G1648+G1649+G1650</f>
    </oc>
    <nc r="G1644">
      <f>G1645+G1646+G1647+G1648+G1649+G1650</f>
    </nc>
  </rcc>
  <rcc rId="24227" sId="1">
    <oc r="H1644">
      <f>H1645+H1646+H1647+H1648+H1649+H1650</f>
    </oc>
    <nc r="H1644">
      <f>H1645+H1646+H1647+H1648+H1649+H1650</f>
    </nc>
  </rcc>
  <rcc rId="24228" sId="1">
    <oc r="I1644">
      <f>I1645+I1646+I1647+I1648+I1649+I1650</f>
    </oc>
    <nc r="I1644">
      <f>I1645+I1646+I1647+I1648+I1649+I1650</f>
    </nc>
  </rcc>
  <rcc rId="24229" sId="1">
    <oc r="J1644">
      <f>J1645+J1646+J1647+J1648+J1649+J1650</f>
    </oc>
    <nc r="J1644">
      <f>J1645+J1646+J1647+J1648+J1649+J1650</f>
    </nc>
  </rcc>
  <rcc rId="24230" sId="1">
    <oc r="K1644">
      <f>K1645+K1646+K1647+K1648+K1649+K1650</f>
    </oc>
    <nc r="K1644">
      <f>K1645+K1646+K1647+K1648+K1649+K1650</f>
    </nc>
  </rcc>
  <rcc rId="24231" sId="1">
    <oc r="L1644">
      <f>L1645+L1646+L1647+L1648+L1649+L1650</f>
    </oc>
    <nc r="L1644">
      <f>L1645+L1646+L1647+L1648+L1649+L1650</f>
    </nc>
  </rcc>
  <rcc rId="24232" sId="1">
    <nc r="M1644">
      <f>M1645+M1646+M1647+M1648+M1649+M1650</f>
    </nc>
  </rcc>
  <rcc rId="24233" sId="1">
    <nc r="N1644">
      <f>N1645+N1646+N1647+N1648+N1649+N1650</f>
    </nc>
  </rcc>
  <rcc rId="24234" sId="1">
    <oc r="O1644">
      <f>O1645+O1646+O1647+O1648+O1649+O1650</f>
    </oc>
    <nc r="O1644">
      <f>O1645+O1646+O1647+O1648+O1649+O1650</f>
    </nc>
  </rcc>
  <rcc rId="24235" sId="1">
    <oc r="P1644">
      <f>P1645+P1646+P1647+P1648+P1649+P1650</f>
    </oc>
    <nc r="P1644">
      <f>P1645+P1646+P1647+P1648+P1649+P1650</f>
    </nc>
  </rcc>
  <rcc rId="24236" sId="1" odxf="1" dxf="1">
    <oc r="Q1644">
      <f>SUM(Q1645:Q1656)</f>
    </oc>
    <nc r="Q1644">
      <f>Q1645+Q1646+Q1647+Q1648+Q1649+Q1650</f>
    </nc>
    <odxf>
      <font>
        <sz val="14"/>
        <color indexed="8"/>
        <name val="Times New Roman"/>
        <scheme val="none"/>
      </font>
    </odxf>
    <ndxf>
      <font>
        <sz val="14"/>
        <color indexed="72"/>
        <name val="Times New Roman"/>
        <scheme val="none"/>
      </font>
    </ndxf>
  </rcc>
  <rcc rId="24237" sId="1" numFmtId="4">
    <oc r="C1651">
      <v>7993684.5700000003</v>
    </oc>
    <nc r="C1651">
      <f>C1652+C1653+C1654+C1655+C1656</f>
    </nc>
  </rcc>
  <rcc rId="24238" sId="1">
    <nc r="D1651">
      <f>D1652+D1653+D1654+D1655+D1656</f>
    </nc>
  </rcc>
  <rcc rId="24239" sId="1">
    <nc r="E1651">
      <f>E1652+E1653+E1654+E1655+E1656</f>
    </nc>
  </rcc>
  <rcc rId="24240" sId="1">
    <nc r="F1651">
      <f>F1652+F1653+F1654+F1655+F1656</f>
    </nc>
  </rcc>
  <rcc rId="24241" sId="1">
    <oc r="G1651">
      <f>G1652+G1653+G1654+G1655+G1656</f>
    </oc>
    <nc r="G1651">
      <f>G1652+G1653+G1654+G1655+G1656</f>
    </nc>
  </rcc>
  <rcc rId="24242" sId="1">
    <oc r="H1651">
      <f>H1652+H1653+H1654+H1655+H1656</f>
    </oc>
    <nc r="H1651">
      <f>H1652+H1653+H1654+H1655+H1656</f>
    </nc>
  </rcc>
  <rcc rId="24243" sId="1">
    <nc r="I1651">
      <f>I1652+I1653+I1654+I1655+I1656</f>
    </nc>
  </rcc>
  <rcc rId="24244" sId="1">
    <nc r="J1651">
      <f>J1652+J1653+J1654+J1655+J1656</f>
    </nc>
  </rcc>
  <rcc rId="24245" sId="1">
    <oc r="K1651">
      <f>K1652+K1653+K1654+K1655+K1656</f>
    </oc>
    <nc r="K1651">
      <f>K1652+K1653+K1654+K1655+K1656</f>
    </nc>
  </rcc>
  <rcc rId="24246" sId="1">
    <oc r="L1651">
      <f>L1652+L1653+L1654+L1655+L1656</f>
    </oc>
    <nc r="L1651">
      <f>L1652+L1653+L1654+L1655+L1656</f>
    </nc>
  </rcc>
  <rcc rId="24247" sId="1">
    <nc r="M1651">
      <f>M1652+M1653+M1654+M1655+M1656</f>
    </nc>
  </rcc>
  <rcc rId="24248" sId="1">
    <nc r="N1651">
      <f>N1652+N1653+N1654+N1655+N1656</f>
    </nc>
  </rcc>
  <rcc rId="24249" sId="1">
    <oc r="O1651">
      <f>O1652+O1653+O1654+O1655+O1656</f>
    </oc>
    <nc r="O1651">
      <f>O1652+O1653+O1654+O1655+O1656</f>
    </nc>
  </rcc>
  <rcc rId="24250" sId="1">
    <oc r="P1651">
      <f>P1652+P1653+P1654+P1655+P1656</f>
    </oc>
    <nc r="P1651">
      <f>P1652+P1653+P1654+P1655+P1656</f>
    </nc>
  </rcc>
  <rcc rId="24251" sId="1" odxf="1" dxf="1">
    <nc r="Q1651">
      <f>Q1652+Q1653+Q1654+Q1655+Q1656</f>
    </nc>
    <odxf/>
    <ndxf/>
  </rcc>
  <rcc rId="24252" sId="1">
    <oc r="D1657">
      <f>D1658+D1660+D1680</f>
    </oc>
    <nc r="D1657">
      <f>D1658+D1660+D1680</f>
    </nc>
  </rcc>
  <rcc rId="24253" sId="1">
    <oc r="E1657">
      <f>E1658+E1660+E1680</f>
    </oc>
    <nc r="E1657">
      <f>E1658+E1660+E1680</f>
    </nc>
  </rcc>
  <rcc rId="24254" sId="1">
    <oc r="F1657">
      <f>F1658+F1660+F1680</f>
    </oc>
    <nc r="F1657">
      <f>F1658+F1660+F1680</f>
    </nc>
  </rcc>
  <rcc rId="24255" sId="1">
    <oc r="G1657">
      <f>G1658+G1660+G1680</f>
    </oc>
    <nc r="G1657">
      <f>G1658+G1660+G1680</f>
    </nc>
  </rcc>
  <rcc rId="24256" sId="1">
    <oc r="H1657">
      <f>H1658+H1660+H1680</f>
    </oc>
    <nc r="H1657">
      <f>H1658+H1660+H1680</f>
    </nc>
  </rcc>
  <rcc rId="24257" sId="1">
    <oc r="I1657">
      <f>I1658+I1660+I1680</f>
    </oc>
    <nc r="I1657">
      <f>I1658+I1660+I1680</f>
    </nc>
  </rcc>
  <rcc rId="24258" sId="1">
    <oc r="J1657">
      <f>J1658+J1660+J1680</f>
    </oc>
    <nc r="J1657">
      <f>J1658+J1660+J1680</f>
    </nc>
  </rcc>
  <rcc rId="24259" sId="1">
    <oc r="K1657">
      <f>K1658+K1660+K1680</f>
    </oc>
    <nc r="K1657">
      <f>K1658+K1660+K1680</f>
    </nc>
  </rcc>
  <rcc rId="24260" sId="1">
    <oc r="L1657">
      <f>L1658+L1660+L1680</f>
    </oc>
    <nc r="L1657">
      <f>L1658+L1660+L1680</f>
    </nc>
  </rcc>
  <rcc rId="24261" sId="1">
    <oc r="M1657">
      <f>M1658+M1660+M1680</f>
    </oc>
    <nc r="M1657">
      <f>M1658+M1660+M1680</f>
    </nc>
  </rcc>
  <rcc rId="24262" sId="1">
    <oc r="N1657">
      <f>N1658+N1660+N1680</f>
    </oc>
    <nc r="N1657">
      <f>N1658+N1660+N1680</f>
    </nc>
  </rcc>
  <rcc rId="24263" sId="1">
    <oc r="O1657">
      <f>O1658+O1660+O1680</f>
    </oc>
    <nc r="O1657">
      <f>O1658+O1660+O1680</f>
    </nc>
  </rcc>
  <rcc rId="24264" sId="1">
    <oc r="P1657">
      <f>P1658+P1660+P1680</f>
    </oc>
    <nc r="P1657">
      <f>P1658+P1660+P1680</f>
    </nc>
  </rcc>
  <rcc rId="24265" sId="1">
    <oc r="Q1657">
      <f>Q1658+Q1660+Q1680</f>
    </oc>
    <nc r="Q1657">
      <f>Q1658+Q1660+Q1680</f>
    </nc>
  </rcc>
  <rcc rId="24266" sId="1">
    <oc r="D1660">
      <f>SUM(D1661:D1679)</f>
    </oc>
    <nc r="D1660">
      <f>SUM(D1661:D1679)</f>
    </nc>
  </rcc>
  <rcc rId="24267" sId="1">
    <oc r="E1660">
      <f>SUM(E1661:E1679)</f>
    </oc>
    <nc r="E1660">
      <f>SUM(E1661:E1679)</f>
    </nc>
  </rcc>
  <rcc rId="24268" sId="1">
    <oc r="F1660">
      <f>SUM(F1661:F1679)</f>
    </oc>
    <nc r="F1660">
      <f>SUM(F1661:F1679)</f>
    </nc>
  </rcc>
  <rcc rId="24269" sId="1">
    <oc r="G1660">
      <f>SUM(G1661:G1679)</f>
    </oc>
    <nc r="G1660">
      <f>SUM(G1661:G1679)</f>
    </nc>
  </rcc>
  <rcc rId="24270" sId="1">
    <oc r="H1660">
      <f>SUM(H1661:H1679)</f>
    </oc>
    <nc r="H1660">
      <f>SUM(H1661:H1679)</f>
    </nc>
  </rcc>
  <rcc rId="24271" sId="1">
    <oc r="I1660">
      <f>SUM(I1661:I1679)</f>
    </oc>
    <nc r="I1660">
      <f>SUM(I1661:I1679)</f>
    </nc>
  </rcc>
  <rcc rId="24272" sId="1">
    <oc r="J1660">
      <f>SUM(J1661:J1679)</f>
    </oc>
    <nc r="J1660">
      <f>SUM(J1661:J1679)</f>
    </nc>
  </rcc>
  <rcc rId="24273" sId="1">
    <oc r="K1660">
      <f>SUM(K1661:K1679)</f>
    </oc>
    <nc r="K1660">
      <f>SUM(K1661:K1679)</f>
    </nc>
  </rcc>
  <rcc rId="24274" sId="1">
    <oc r="L1660">
      <f>SUM(L1661:L1679)</f>
    </oc>
    <nc r="L1660">
      <f>SUM(L1661:L1679)</f>
    </nc>
  </rcc>
  <rcc rId="24275" sId="1">
    <oc r="M1660">
      <f>SUM(M1661:M1679)</f>
    </oc>
    <nc r="M1660">
      <f>SUM(M1661:M1679)</f>
    </nc>
  </rcc>
  <rcc rId="24276" sId="1">
    <oc r="N1660">
      <f>SUM(N1661:N1679)</f>
    </oc>
    <nc r="N1660">
      <f>SUM(N1661:N1679)</f>
    </nc>
  </rcc>
  <rcc rId="24277" sId="1">
    <oc r="O1660">
      <f>SUM(O1661:O1679)</f>
    </oc>
    <nc r="O1660">
      <f>SUM(O1661:O1679)</f>
    </nc>
  </rcc>
  <rcc rId="24278" sId="1">
    <oc r="P1660">
      <f>SUM(P1661:P1679)</f>
    </oc>
    <nc r="P1660">
      <f>SUM(P1661:P1679)</f>
    </nc>
  </rcc>
  <rcc rId="24279" sId="1">
    <oc r="Q1660">
      <f>SUM(Q1661:Q1679)</f>
    </oc>
    <nc r="Q1660">
      <f>SUM(Q1661:Q1679)</f>
    </nc>
  </rcc>
  <rcc rId="24280" sId="1" numFmtId="4">
    <oc r="C1661">
      <v>3337098</v>
    </oc>
    <nc r="C1661">
      <f>D1661+H1661+L1661+P1661</f>
    </nc>
  </rcc>
  <rcc rId="24281" sId="1" numFmtId="4">
    <oc r="C1663">
      <v>2642258</v>
    </oc>
    <nc r="C1663">
      <f>D1663+H1663+L1663+P1663</f>
    </nc>
  </rcc>
  <rcc rId="24282" sId="1" odxf="1" dxf="1" numFmtId="4">
    <oc r="C1664">
      <v>2182579</v>
    </oc>
    <nc r="C1664">
      <f>D1664+H1664+L1664+P1664</f>
    </nc>
    <odxf>
      <font>
        <sz val="14"/>
        <name val="Times New Roman"/>
        <scheme val="none"/>
      </font>
      <alignment wrapText="1" readingOrder="0"/>
    </odxf>
    <ndxf>
      <font>
        <sz val="14"/>
        <color indexed="8"/>
        <name val="Times New Roman"/>
        <scheme val="none"/>
      </font>
      <alignment wrapText="0" readingOrder="0"/>
    </ndxf>
  </rcc>
  <rcc rId="24283" sId="1" numFmtId="4">
    <oc r="C1665">
      <v>1043652</v>
    </oc>
    <nc r="C1665">
      <f>D1665+H1665+L1665+P1665</f>
    </nc>
  </rcc>
  <rcc rId="24284" sId="1" numFmtId="4">
    <oc r="C1666">
      <v>3883585</v>
    </oc>
    <nc r="C1666">
      <f>D1666+H1666+L1666+P1666</f>
    </nc>
  </rcc>
  <rcc rId="24285" sId="1" numFmtId="4">
    <oc r="C1667">
      <v>1079220</v>
    </oc>
    <nc r="C1667">
      <f>D1667+H1667+L1667+P1667</f>
    </nc>
  </rcc>
  <rcc rId="24286" sId="1" numFmtId="4">
    <oc r="C1668">
      <v>1852962</v>
    </oc>
    <nc r="C1668">
      <f>D1668+H1668+L1668+P1668</f>
    </nc>
  </rcc>
  <rcc rId="24287" sId="1" numFmtId="4">
    <oc r="C1669">
      <v>1832272</v>
    </oc>
    <nc r="C1669">
      <f>D1669+H1669+L1669+P1669</f>
    </nc>
  </rcc>
  <rcc rId="24288" sId="1" numFmtId="4">
    <oc r="C1670">
      <v>1324578</v>
    </oc>
    <nc r="C1670">
      <f>D1670+H1670+L1670+P1670</f>
    </nc>
  </rcc>
  <rcc rId="24289" sId="1" numFmtId="4">
    <oc r="C1671">
      <v>1300059</v>
    </oc>
    <nc r="C1671">
      <f>D1671+H1671+L1671+P1671</f>
    </nc>
  </rcc>
  <rcc rId="24290" sId="1" numFmtId="4">
    <oc r="C1672">
      <v>1290513</v>
    </oc>
    <nc r="C1672">
      <f>D1672+H1672+L1672+P1672</f>
    </nc>
  </rcc>
  <rcc rId="24291" sId="1" numFmtId="4">
    <oc r="C1673">
      <v>1290513</v>
    </oc>
    <nc r="C1673">
      <f>D1673+H1673+L1673+P1673</f>
    </nc>
  </rcc>
  <rcc rId="24292" sId="1" numFmtId="4">
    <oc r="C1674">
      <v>1327009</v>
    </oc>
    <nc r="C1674">
      <f>D1674+H1674+L1674+P1674</f>
    </nc>
  </rcc>
  <rcc rId="24293" sId="1" numFmtId="4">
    <oc r="C1675">
      <v>1315947</v>
    </oc>
    <nc r="C1675">
      <f>D1675+H1675+L1675+P1675</f>
    </nc>
  </rcc>
  <rcc rId="24294" sId="1" numFmtId="4">
    <oc r="C1676">
      <v>4004064</v>
    </oc>
    <nc r="C1676">
      <f>D1676+H1676+L1676+P1676</f>
    </nc>
  </rcc>
  <rcc rId="24295" sId="1" numFmtId="4">
    <oc r="C1677">
      <v>1032329</v>
    </oc>
    <nc r="C1677">
      <f>D1677+H1677+L1677+P1677</f>
    </nc>
  </rcc>
  <rcc rId="24296" sId="1" numFmtId="4">
    <oc r="C1678">
      <v>2461958</v>
    </oc>
    <nc r="C1678">
      <f>D1678+H1678+L1678+P1678</f>
    </nc>
  </rcc>
  <rcc rId="24297" sId="1" numFmtId="4">
    <oc r="C1679">
      <v>2235049</v>
    </oc>
    <nc r="C1679">
      <f>D1679+H1679+L1679+P1679</f>
    </nc>
  </rcc>
  <rcc rId="24298" sId="1">
    <oc r="C1662">
      <v>2487977</v>
    </oc>
    <nc r="C1662">
      <f>H1662</f>
    </nc>
  </rcc>
  <rcc rId="24299" sId="1" numFmtId="4">
    <oc r="C1698">
      <v>3693350</v>
    </oc>
    <nc r="C1698">
      <f>D1698+H1698+L1698+P1698</f>
    </nc>
  </rcc>
  <rcc rId="24300" sId="1" odxf="1" dxf="1" numFmtId="4">
    <oc r="C1699">
      <v>3534443</v>
    </oc>
    <nc r="C1699">
      <f>D1699+H1699+L1699+P1699</f>
    </nc>
    <odxf>
      <font>
        <sz val="14"/>
        <color indexed="8"/>
        <name val="Times New Roman"/>
        <scheme val="none"/>
      </font>
    </odxf>
    <ndxf>
      <font>
        <sz val="14"/>
        <color indexed="8"/>
        <name val="Times New Roman"/>
        <scheme val="none"/>
      </font>
    </ndxf>
  </rcc>
  <rcc rId="24301" sId="1" numFmtId="4">
    <oc r="C1695">
      <v>2436091</v>
    </oc>
    <nc r="C1695">
      <f>D1695+J1695+N1695</f>
    </nc>
  </rcc>
  <rcc rId="24302" sId="1" numFmtId="4">
    <oc r="C1696">
      <v>1131921</v>
    </oc>
    <nc r="C1696">
      <f>D1696+J1696+N1696</f>
    </nc>
  </rcc>
  <rcc rId="24303" sId="1">
    <oc r="D1691">
      <f>SUM(D1694:D1697)</f>
    </oc>
    <nc r="D1691">
      <f>SUM(D1692+D1694+D1697)</f>
    </nc>
  </rcc>
  <rcc rId="24304" sId="1" numFmtId="4">
    <oc r="E1691">
      <v>0</v>
    </oc>
    <nc r="E1691">
      <f>SUM(E1692+E1694+E1697)</f>
    </nc>
  </rcc>
  <rcc rId="24305" sId="1" numFmtId="4">
    <oc r="F1691">
      <v>0</v>
    </oc>
    <nc r="F1691">
      <f>SUM(F1692+F1694+F1697)</f>
    </nc>
  </rcc>
  <rcc rId="24306" sId="1">
    <oc r="G1691">
      <f>SUM(G1692)</f>
    </oc>
    <nc r="G1691">
      <f>SUM(G1692+G1694+G1697)</f>
    </nc>
  </rcc>
  <rcc rId="24307" sId="1">
    <oc r="H1691">
      <f>SUM(H1692)</f>
    </oc>
    <nc r="H1691">
      <f>SUM(H1692+H1694+H1697)</f>
    </nc>
  </rcc>
  <rcc rId="24308" sId="1">
    <oc r="I1691">
      <f>I1692+I1694</f>
    </oc>
    <nc r="I1691">
      <f>SUM(I1692+I1694+I1697)</f>
    </nc>
  </rcc>
  <rcc rId="24309" sId="1">
    <oc r="J1691">
      <f>J1692+J1694</f>
    </oc>
    <nc r="J1691">
      <f>SUM(J1692+J1694+J1697)</f>
    </nc>
  </rcc>
  <rcc rId="24310" sId="1" numFmtId="4">
    <oc r="K1691">
      <v>1070.8</v>
    </oc>
    <nc r="K1691">
      <f>SUM(K1692+K1694+K1697)</f>
    </nc>
  </rcc>
  <rcc rId="24311" sId="1" numFmtId="4">
    <oc r="L1691">
      <v>1054727</v>
    </oc>
    <nc r="L1691">
      <f>SUM(L1692+L1694+L1697)</f>
    </nc>
  </rcc>
  <rcc rId="24312" sId="1">
    <oc r="M1691">
      <f>M1692+M1694</f>
    </oc>
    <nc r="M1691">
      <f>SUM(M1692+M1694+M1697)</f>
    </nc>
  </rcc>
  <rcc rId="24313" sId="1">
    <oc r="N1691">
      <f>N1692+N1694</f>
    </oc>
    <nc r="N1691">
      <f>SUM(N1692+N1694+N1697)</f>
    </nc>
  </rcc>
  <rcc rId="24314" sId="1" numFmtId="4">
    <oc r="O1691">
      <v>1070.8</v>
    </oc>
    <nc r="O1691">
      <f>SUM(O1692+O1694+O1697)</f>
    </nc>
  </rcc>
  <rcc rId="24315" sId="1" numFmtId="4">
    <oc r="P1691">
      <v>2638623</v>
    </oc>
    <nc r="P1691">
      <f>SUM(P1692+P1694+P1697)</f>
    </nc>
  </rcc>
  <rcc rId="24316" sId="1" numFmtId="4">
    <oc r="Q1691">
      <v>0</v>
    </oc>
    <nc r="Q1691">
      <f>SUM(Q1692+Q1694+Q1697)</f>
    </nc>
  </rcc>
  <rcc rId="24317" sId="1" numFmtId="4">
    <oc r="D1694">
      <v>2009656</v>
    </oc>
    <nc r="D1694">
      <f>SUM(D1695:D1696)</f>
    </nc>
  </rcc>
  <rcc rId="24318" sId="1" numFmtId="4">
    <oc r="E1694">
      <v>0</v>
    </oc>
    <nc r="E1694">
      <f>SUM(E1695:E1696)</f>
    </nc>
  </rcc>
  <rcc rId="24319" sId="1" numFmtId="4">
    <oc r="F1694">
      <v>0</v>
    </oc>
    <nc r="F1694">
      <f>SUM(F1695:F1696)</f>
    </nc>
  </rcc>
  <rcc rId="24320" sId="1" numFmtId="4">
    <oc r="G1694">
      <v>0</v>
    </oc>
    <nc r="G1694">
      <f>SUM(G1695:G1696)</f>
    </nc>
  </rcc>
  <rcc rId="24321" sId="1" numFmtId="4">
    <oc r="H1694">
      <v>0</v>
    </oc>
    <nc r="H1694">
      <f>SUM(H1695:H1696)</f>
    </nc>
  </rcc>
  <rcc rId="24322" sId="1" numFmtId="4">
    <oc r="I1694">
      <v>1860.3</v>
    </oc>
    <nc r="I1694">
      <f>SUM(I1695:I1696)</f>
    </nc>
  </rcc>
  <rcc rId="24323" sId="1" numFmtId="4">
    <oc r="J1694">
      <v>740845</v>
    </oc>
    <nc r="J1694">
      <f>SUM(J1695:J1696)</f>
    </nc>
  </rcc>
  <rcc rId="24324" sId="1" numFmtId="4">
    <oc r="K1694">
      <v>0</v>
    </oc>
    <nc r="K1694">
      <f>SUM(K1695:K1696)</f>
    </nc>
  </rcc>
  <rcc rId="24325" sId="1" numFmtId="4">
    <oc r="L1694">
      <v>0</v>
    </oc>
    <nc r="L1694">
      <f>SUM(L1695:L1696)</f>
    </nc>
  </rcc>
  <rcc rId="24326" sId="1" numFmtId="4">
    <oc r="M1694">
      <v>789.5</v>
    </oc>
    <nc r="M1694">
      <f>SUM(M1695:M1696)</f>
    </nc>
  </rcc>
  <rcc rId="24327" sId="1" numFmtId="4">
    <oc r="N1694">
      <v>817511</v>
    </oc>
    <nc r="N1694">
      <f>SUM(N1695:N1696)</f>
    </nc>
  </rcc>
  <rcc rId="24328" sId="1" numFmtId="4">
    <oc r="O1694">
      <v>0</v>
    </oc>
    <nc r="O1694">
      <f>SUM(O1695:O1696)</f>
    </nc>
  </rcc>
  <rcc rId="24329" sId="1" numFmtId="4">
    <oc r="P1694">
      <v>0</v>
    </oc>
    <nc r="P1694">
      <f>SUM(P1695:P1696)</f>
    </nc>
  </rcc>
  <rcc rId="24330" sId="1" numFmtId="4">
    <oc r="Q1694">
      <v>0</v>
    </oc>
    <nc r="Q1694">
      <f>SUM(Q1695:Q1696)</f>
    </nc>
  </rcc>
  <rcc rId="24331" sId="1" numFmtId="4">
    <oc r="D1697">
      <v>1850762</v>
    </oc>
    <nc r="D1697">
      <f>SUM(D1698:D1699)</f>
    </nc>
  </rcc>
  <rcc rId="24332" sId="1" numFmtId="4">
    <oc r="E1697">
      <v>0</v>
    </oc>
    <nc r="E1697">
      <f>SUM(E1698:E1699)</f>
    </nc>
  </rcc>
  <rcc rId="24333" sId="1" numFmtId="4">
    <oc r="F1697">
      <v>0</v>
    </oc>
    <nc r="F1697">
      <f>SUM(F1698:F1699)</f>
    </nc>
  </rcc>
  <rcc rId="24334" sId="1" numFmtId="4">
    <oc r="G1697">
      <v>553.28</v>
    </oc>
    <nc r="G1697">
      <f>SUM(G1698:G1699)</f>
    </nc>
  </rcc>
  <rcc rId="24335" sId="1" numFmtId="4">
    <oc r="H1697">
      <v>1683681</v>
    </oc>
    <nc r="H1697">
      <f>SUM(H1698:H1699)</f>
    </nc>
  </rcc>
  <rcc rId="24336" sId="1" numFmtId="4">
    <oc r="I1697">
      <v>0</v>
    </oc>
    <nc r="I1697">
      <f>SUM(I1698:I1699)</f>
    </nc>
  </rcc>
  <rcc rId="24337" sId="1" numFmtId="4">
    <oc r="J1697">
      <v>0</v>
    </oc>
    <nc r="J1697">
      <f>SUM(J1698:J1699)</f>
    </nc>
  </rcc>
  <rcc rId="24338" sId="1" numFmtId="4">
    <oc r="K1697">
      <v>1070.8</v>
    </oc>
    <nc r="K1697">
      <f>SUM(K1698:K1699)</f>
    </nc>
  </rcc>
  <rcc rId="24339" sId="1" numFmtId="4">
    <oc r="L1697">
      <v>1054727</v>
    </oc>
    <nc r="L1697">
      <f>SUM(L1698:L1699)</f>
    </nc>
  </rcc>
  <rcc rId="24340" sId="1" numFmtId="4">
    <oc r="M1697">
      <v>0</v>
    </oc>
    <nc r="M1697">
      <f>SUM(M1698:M1699)</f>
    </nc>
  </rcc>
  <rcc rId="24341" sId="1" numFmtId="4">
    <oc r="N1697">
      <v>0</v>
    </oc>
    <nc r="N1697">
      <f>SUM(N1698:N1699)</f>
    </nc>
  </rcc>
  <rcc rId="24342" sId="1" numFmtId="4">
    <oc r="O1697">
      <v>1070.8</v>
    </oc>
    <nc r="O1697">
      <f>SUM(O1698:O1699)</f>
    </nc>
  </rcc>
  <rcc rId="24343" sId="1" numFmtId="4">
    <oc r="P1697">
      <v>2638623</v>
    </oc>
    <nc r="P1697">
      <f>SUM(P1698:P1699)</f>
    </nc>
  </rcc>
  <rcc rId="24344" sId="1" numFmtId="4">
    <oc r="Q1697">
      <v>0</v>
    </oc>
    <nc r="Q1697">
      <f>SUM(Q1698:Q1699)</f>
    </nc>
  </rcc>
  <rfmt sheetId="1" sqref="C1706:Q1706">
    <dxf>
      <alignment vertical="bottom" readingOrder="0"/>
    </dxf>
  </rfmt>
  <rcc rId="24345" sId="1" numFmtId="4">
    <oc r="G1744">
      <v>600</v>
    </oc>
    <nc r="G1744"/>
  </rcc>
  <rcc rId="24346" sId="1" numFmtId="4">
    <oc r="G1746">
      <v>450</v>
    </oc>
    <nc r="G1746"/>
  </rcc>
  <rcc rId="24347" sId="1" numFmtId="4">
    <oc r="D1745">
      <v>58960</v>
    </oc>
    <nc r="D1745">
      <f>D1746</f>
    </nc>
  </rcc>
  <rcc rId="24348" sId="1">
    <nc r="E1745">
      <f>E1746</f>
    </nc>
  </rcc>
  <rcc rId="24349" sId="1">
    <nc r="F1745">
      <f>F1746</f>
    </nc>
  </rcc>
  <rcc rId="24350" sId="1" numFmtId="4">
    <oc r="G1745">
      <v>450</v>
    </oc>
    <nc r="G1745">
      <f>G1746</f>
    </nc>
  </rcc>
  <rcc rId="24351" sId="1">
    <nc r="H1745">
      <f>H1746</f>
    </nc>
  </rcc>
  <rcc rId="24352" sId="1">
    <nc r="I1745">
      <f>I1746</f>
    </nc>
  </rcc>
  <rcc rId="24353" sId="1">
    <nc r="J1745">
      <f>J1746</f>
    </nc>
  </rcc>
  <rcc rId="24354" sId="1">
    <nc r="K1745">
      <f>K1746</f>
    </nc>
  </rcc>
  <rcc rId="24355" sId="1">
    <nc r="L1745">
      <f>L1746</f>
    </nc>
  </rcc>
  <rcc rId="24356" sId="1">
    <nc r="M1745">
      <f>M1746</f>
    </nc>
  </rcc>
  <rcc rId="24357" sId="1">
    <nc r="N1745">
      <f>N1746</f>
    </nc>
  </rcc>
  <rcc rId="24358" sId="1">
    <nc r="O1745">
      <f>O1746</f>
    </nc>
  </rcc>
  <rcc rId="24359" sId="1">
    <nc r="P1745">
      <f>P1746</f>
    </nc>
  </rcc>
  <rcc rId="24360" sId="1" numFmtId="4">
    <oc r="Q1745">
      <v>750000</v>
    </oc>
    <nc r="Q1745">
      <f>Q1746</f>
    </nc>
  </rcc>
  <rcc rId="24361" sId="1">
    <oc r="D1742">
      <f>D1743+D1745+D1747</f>
    </oc>
    <nc r="D1742">
      <f>D1743+D1745+D1747</f>
    </nc>
  </rcc>
  <rcc rId="24362" sId="1">
    <nc r="E1742">
      <f>E1743+E1745+E1747</f>
    </nc>
  </rcc>
  <rcc rId="24363" sId="1">
    <nc r="F1742">
      <f>F1743+F1745+F1747</f>
    </nc>
  </rcc>
  <rcc rId="24364" sId="1">
    <oc r="G1742">
      <f>G1743+G1745+G1747</f>
    </oc>
    <nc r="G1742">
      <f>G1743+G1745+G1747</f>
    </nc>
  </rcc>
  <rcc rId="24365" sId="1">
    <oc r="H1742">
      <f>H1743+H1745+H1747</f>
    </oc>
    <nc r="H1742">
      <f>H1743+H1745+H1747</f>
    </nc>
  </rcc>
  <rcc rId="24366" sId="1">
    <oc r="I1742">
      <f>I1743+I1745+I1747</f>
    </oc>
    <nc r="I1742">
      <f>I1743+I1745+I1747</f>
    </nc>
  </rcc>
  <rcc rId="24367" sId="1">
    <oc r="J1742">
      <f>J1743+J1745+J1747</f>
    </oc>
    <nc r="J1742">
      <f>J1743+J1745+J1747</f>
    </nc>
  </rcc>
  <rcc rId="24368" sId="1">
    <oc r="K1742">
      <f>K1743+K1745+K1747</f>
    </oc>
    <nc r="K1742">
      <f>K1743+K1745+K1747</f>
    </nc>
  </rcc>
  <rcc rId="24369" sId="1">
    <oc r="L1742">
      <f>L1743+L1745+L1747</f>
    </oc>
    <nc r="L1742">
      <f>L1743+L1745+L1747</f>
    </nc>
  </rcc>
  <rcc rId="24370" sId="1">
    <nc r="M1742">
      <f>M1743+M1745+M1747</f>
    </nc>
  </rcc>
  <rcc rId="24371" sId="1">
    <nc r="N1742">
      <f>N1743+N1745+N1747</f>
    </nc>
  </rcc>
  <rcc rId="24372" sId="1">
    <oc r="O1742">
      <f>O1743+O1745+O1747</f>
    </oc>
    <nc r="O1742">
      <f>O1743+O1745+O1747</f>
    </nc>
  </rcc>
  <rcc rId="24373" sId="1">
    <oc r="P1742">
      <f>P1743+P1745+P1747</f>
    </oc>
    <nc r="P1742">
      <f>P1743+P1745+P1747</f>
    </nc>
  </rcc>
  <rcc rId="24374" sId="1">
    <oc r="Q1742">
      <f>Q1743+Q1745+Q1747</f>
    </oc>
    <nc r="Q1742">
      <f>Q1743+Q1745+Q1747</f>
    </nc>
  </rcc>
  <rcc rId="24375" sId="1" numFmtId="4">
    <oc r="D1743">
      <v>72630</v>
    </oc>
    <nc r="D1743">
      <f>D1744</f>
    </nc>
  </rcc>
  <rcc rId="24376" sId="1">
    <nc r="E1743">
      <f>E1744</f>
    </nc>
  </rcc>
  <rcc rId="24377" sId="1">
    <nc r="F1743">
      <f>F1744</f>
    </nc>
  </rcc>
  <rcc rId="24378" sId="1">
    <oc r="G1743">
      <v>600</v>
    </oc>
    <nc r="G1743">
      <f>G1744</f>
    </nc>
  </rcc>
  <rcc rId="24379" sId="1">
    <nc r="H1743">
      <f>H1744</f>
    </nc>
  </rcc>
  <rcc rId="24380" sId="1">
    <nc r="I1743">
      <f>I1744</f>
    </nc>
  </rcc>
  <rcc rId="24381" sId="1">
    <nc r="J1743">
      <f>J1744</f>
    </nc>
  </rcc>
  <rcc rId="24382" sId="1">
    <nc r="K1743">
      <f>K1744</f>
    </nc>
  </rcc>
  <rcc rId="24383" sId="1">
    <nc r="L1743">
      <f>L1744</f>
    </nc>
  </rcc>
  <rcc rId="24384" sId="1">
    <nc r="M1743">
      <f>M1744</f>
    </nc>
  </rcc>
  <rcc rId="24385" sId="1">
    <nc r="N1743">
      <f>N1744</f>
    </nc>
  </rcc>
  <rcc rId="24386" sId="1">
    <nc r="O1743">
      <f>O1744</f>
    </nc>
  </rcc>
  <rcc rId="24387" sId="1">
    <nc r="P1743">
      <f>P1744</f>
    </nc>
  </rcc>
  <rcc rId="24388" sId="1" numFmtId="4">
    <oc r="Q1743">
      <v>1100000</v>
    </oc>
    <nc r="Q1743">
      <f>Q1744</f>
    </nc>
  </rcc>
  <rcc rId="24389" sId="1">
    <oc r="D1747">
      <f>SUM(D1748:D1759)</f>
    </oc>
    <nc r="D1747">
      <f>SUM(D1748:D1759)</f>
    </nc>
  </rcc>
  <rcc rId="24390" sId="1">
    <nc r="E1747">
      <f>SUM(E1748:E1759)</f>
    </nc>
  </rcc>
  <rcc rId="24391" sId="1">
    <nc r="F1747">
      <f>SUM(F1748:F1759)</f>
    </nc>
  </rcc>
  <rcc rId="24392" sId="1">
    <oc r="G1747">
      <f>SUM(G1748:G1759)</f>
    </oc>
    <nc r="G1747">
      <f>SUM(G1748:G1759)</f>
    </nc>
  </rcc>
  <rcc rId="24393" sId="1">
    <oc r="H1747">
      <f>SUM(H1748:H1759)</f>
    </oc>
    <nc r="H1747">
      <f>SUM(H1748:H1759)</f>
    </nc>
  </rcc>
  <rcc rId="24394" sId="1">
    <oc r="I1747">
      <f>SUM(I1748:I1759)</f>
    </oc>
    <nc r="I1747">
      <f>SUM(I1748:I1759)</f>
    </nc>
  </rcc>
  <rcc rId="24395" sId="1">
    <oc r="J1747">
      <f>SUM(J1748:J1759)</f>
    </oc>
    <nc r="J1747">
      <f>SUM(J1748:J1759)</f>
    </nc>
  </rcc>
  <rcc rId="24396" sId="1">
    <oc r="K1747">
      <f>SUM(K1748:K1759)</f>
    </oc>
    <nc r="K1747">
      <f>SUM(K1748:K1759)</f>
    </nc>
  </rcc>
  <rcc rId="24397" sId="1">
    <oc r="L1747">
      <f>SUM(L1748:L1759)</f>
    </oc>
    <nc r="L1747">
      <f>SUM(L1748:L1759)</f>
    </nc>
  </rcc>
  <rcc rId="24398" sId="1">
    <nc r="M1747">
      <f>SUM(M1748:M1759)</f>
    </nc>
  </rcc>
  <rcc rId="24399" sId="1">
    <nc r="N1747">
      <f>SUM(N1748:N1759)</f>
    </nc>
  </rcc>
  <rcc rId="24400" sId="1">
    <oc r="O1747">
      <f>SUM(O1748:O1759)</f>
    </oc>
    <nc r="O1747">
      <f>SUM(O1748:O1759)</f>
    </nc>
  </rcc>
  <rcc rId="24401" sId="1">
    <oc r="P1747">
      <f>SUM(P1748:P1759)</f>
    </oc>
    <nc r="P1747">
      <f>SUM(P1748:P1759)</f>
    </nc>
  </rcc>
  <rcc rId="24402" sId="1">
    <nc r="Q1747">
      <f>SUM(Q1748:Q1759)</f>
    </nc>
  </rcc>
  <rcc rId="24403" sId="1">
    <oc r="C1744">
      <f>SUM(D1744:Q1744)</f>
    </oc>
    <nc r="C1744">
      <f>D1744+H1744+J1744+L1744+P1744+Q1744</f>
    </nc>
  </rcc>
  <rcc rId="24404" sId="1" odxf="1" dxf="1">
    <oc r="C1745">
      <f>C1746</f>
    </oc>
    <nc r="C1745">
      <f>D1745+H1745+J1745+L1745+P1745+Q1745</f>
    </nc>
    <odxf>
      <font>
        <b/>
        <sz val="14"/>
        <color indexed="8"/>
        <name val="Times New Roman"/>
        <scheme val="none"/>
      </font>
    </odxf>
    <ndxf>
      <font>
        <b val="0"/>
        <sz val="14"/>
        <color indexed="8"/>
        <name val="Times New Roman"/>
        <scheme val="none"/>
      </font>
    </ndxf>
  </rcc>
  <rcc rId="24405" sId="1">
    <oc r="C1746">
      <f>SUM(D1746:Q1746)</f>
    </oc>
    <nc r="C1746">
      <f>D1746+H1746+J1746+L1746+P1746+Q1746</f>
    </nc>
  </rcc>
  <rfmt sheetId="1" sqref="C1747" start="0" length="0">
    <dxf>
      <font>
        <b val="0"/>
        <sz val="14"/>
        <color indexed="8"/>
        <name val="Times New Roman"/>
        <scheme val="none"/>
      </font>
    </dxf>
  </rfmt>
  <rcc rId="24406" sId="1">
    <oc r="C1748">
      <f>SUM(D1748:R1748)</f>
    </oc>
    <nc r="C1748">
      <f>D1748+H1748+J1748+L1748+P1748+Q1748</f>
    </nc>
  </rcc>
  <rcc rId="24407" sId="1">
    <oc r="C1749">
      <f>SUM(D1749:R1749)</f>
    </oc>
    <nc r="C1749">
      <f>D1749+H1749+J1749+L1749+P1749+Q1749</f>
    </nc>
  </rcc>
  <rcc rId="24408" sId="1">
    <oc r="C1750">
      <f>SUM(D1750:R1750)</f>
    </oc>
    <nc r="C1750">
      <f>D1750+H1750+J1750+L1750+P1750+Q1750</f>
    </nc>
  </rcc>
  <rcc rId="24409" sId="1">
    <oc r="C1751">
      <f>SUM(D1751:R1751)</f>
    </oc>
    <nc r="C1751">
      <f>D1751+H1751+J1751+L1751+P1751+Q1751</f>
    </nc>
  </rcc>
  <rcc rId="24410" sId="1">
    <oc r="C1752">
      <f>SUM(D1752:R1752)</f>
    </oc>
    <nc r="C1752">
      <f>D1752+H1752+J1752+L1752+P1752+Q1752</f>
    </nc>
  </rcc>
  <rcc rId="24411" sId="1">
    <oc r="C1753">
      <f>SUM(D1753:R1753)</f>
    </oc>
    <nc r="C1753">
      <f>D1753+H1753+J1753+L1753+P1753+Q1753</f>
    </nc>
  </rcc>
  <rcc rId="24412" sId="1">
    <oc r="C1754">
      <f>SUM(D1754:R1754)</f>
    </oc>
    <nc r="C1754">
      <f>D1754+H1754+J1754+L1754+P1754+Q1754</f>
    </nc>
  </rcc>
  <rcc rId="24413" sId="1">
    <oc r="C1755">
      <f>SUM(D1755:R1755)</f>
    </oc>
    <nc r="C1755">
      <f>D1755+H1755+J1755+L1755+P1755+Q1755</f>
    </nc>
  </rcc>
  <rcc rId="24414" sId="1">
    <oc r="C1756">
      <f>SUM(D1756:R1756)</f>
    </oc>
    <nc r="C1756">
      <f>D1756+H1756+J1756+L1756+P1756+Q1756</f>
    </nc>
  </rcc>
  <rcc rId="24415" sId="1">
    <oc r="C1757">
      <f>SUM(D1757:R1757)</f>
    </oc>
    <nc r="C1757">
      <f>D1757+H1757+J1757+L1757+P1757+Q1757</f>
    </nc>
  </rcc>
  <rcc rId="24416" sId="1">
    <oc r="C1758">
      <f>SUM(D1758:R1758)</f>
    </oc>
    <nc r="C1758">
      <f>D1758+H1758+J1758+L1758+P1758+Q1758</f>
    </nc>
  </rcc>
  <rcc rId="24417" sId="1">
    <oc r="C1759">
      <f>SUM(D1759:R1759)</f>
    </oc>
    <nc r="C1759">
      <f>D1759+H1759+J1759+L1759+P1759+Q1759</f>
    </nc>
  </rcc>
  <rfmt sheetId="1" sqref="C1747" start="0" length="2147483647">
    <dxf>
      <font>
        <b/>
      </font>
    </dxf>
  </rfmt>
  <rcc rId="24418" sId="1" odxf="1" dxf="1">
    <oc r="C1747">
      <f>SUM(C1748:C1759)</f>
    </oc>
    <nc r="C1747">
      <f>SUM(C1748:C1759)</f>
    </nc>
    <ndxf/>
  </rcc>
  <rcc rId="24419" sId="1">
    <oc r="C1743">
      <f>C1744</f>
    </oc>
    <nc r="C1743">
      <f>C1744</f>
    </nc>
  </rcc>
  <rfmt sheetId="1" sqref="C1745" start="0" length="2147483647">
    <dxf>
      <font>
        <b/>
      </font>
    </dxf>
  </rfmt>
  <rcc rId="24420" sId="1" numFmtId="4">
    <oc r="C1774">
      <v>1056534</v>
    </oc>
    <nc r="C1774">
      <f>D1774+L1774+N1774+P1774</f>
    </nc>
  </rcc>
  <rfmt sheetId="1" sqref="C1775" start="0" length="0">
    <dxf>
      <font>
        <b val="0"/>
        <sz val="14"/>
        <name val="Times New Roman"/>
        <scheme val="none"/>
      </font>
    </dxf>
  </rfmt>
  <rcc rId="24421" sId="1" numFmtId="4">
    <oc r="C1776">
      <v>546360.67000000004</v>
    </oc>
    <nc r="C1776">
      <f>D1776+L1776+N1776+P1776</f>
    </nc>
  </rcc>
  <rcc rId="24422" sId="1" numFmtId="4">
    <oc r="C1777">
      <v>558247.97</v>
    </oc>
    <nc r="C1777">
      <f>D1777+L1777+N1777+P1777</f>
    </nc>
  </rcc>
  <rcc rId="24423" sId="1" numFmtId="4">
    <oc r="C1778">
      <v>3522371</v>
    </oc>
    <nc r="C1778">
      <f>D1778+L1778+N1778+P1778</f>
    </nc>
  </rcc>
  <rfmt sheetId="1" sqref="C1775" start="0" length="2147483647">
    <dxf>
      <font>
        <b/>
      </font>
    </dxf>
  </rfmt>
  <rcc rId="24424" sId="1" odxf="1" dxf="1">
    <oc r="C1775">
      <f>SUM(C1776:C1778)</f>
    </oc>
    <nc r="C1775">
      <f>SUM(C1776:C1778)</f>
    </nc>
    <ndxf/>
  </rcc>
  <rcc rId="24425" sId="1" numFmtId="4">
    <oc r="C1773">
      <v>1056534</v>
    </oc>
    <nc r="C1773">
      <f>C1774</f>
    </nc>
  </rcc>
  <rcc rId="24426" sId="1" numFmtId="4">
    <oc r="D1773">
      <v>623122.82999999996</v>
    </oc>
    <nc r="D1773">
      <f>D1774</f>
    </nc>
  </rcc>
  <rcc rId="24427" sId="1" odxf="1" dxf="1" numFmtId="4">
    <oc r="E1773">
      <v>0</v>
    </oc>
    <nc r="E1773">
      <f>E1774</f>
    </nc>
    <odxf>
      <font>
        <sz val="14"/>
        <color indexed="8"/>
        <name val="Times New Roman"/>
        <scheme val="none"/>
      </font>
    </odxf>
    <ndxf>
      <font>
        <sz val="14"/>
        <color indexed="8"/>
        <name val="Times New Roman"/>
        <scheme val="none"/>
      </font>
    </ndxf>
  </rcc>
  <rcc rId="24428" sId="1" odxf="1" dxf="1" numFmtId="4">
    <oc r="F1773">
      <v>0</v>
    </oc>
    <nc r="F1773">
      <f>F1774</f>
    </nc>
    <odxf>
      <font>
        <sz val="14"/>
        <color indexed="8"/>
        <name val="Times New Roman"/>
        <scheme val="none"/>
      </font>
    </odxf>
    <ndxf>
      <font>
        <sz val="14"/>
        <color indexed="8"/>
        <name val="Times New Roman"/>
        <scheme val="none"/>
      </font>
    </ndxf>
  </rcc>
  <rcc rId="24429" sId="1" odxf="1" dxf="1" numFmtId="4">
    <oc r="G1773">
      <v>0</v>
    </oc>
    <nc r="G1773">
      <f>G1774</f>
    </nc>
    <odxf>
      <font>
        <sz val="14"/>
        <color indexed="8"/>
        <name val="Times New Roman"/>
        <scheme val="none"/>
      </font>
    </odxf>
    <ndxf>
      <font>
        <sz val="14"/>
        <color indexed="8"/>
        <name val="Times New Roman"/>
        <scheme val="none"/>
      </font>
    </ndxf>
  </rcc>
  <rcc rId="24430" sId="1" odxf="1" dxf="1" numFmtId="4">
    <oc r="H1773">
      <v>0</v>
    </oc>
    <nc r="H1773">
      <f>H1774</f>
    </nc>
    <odxf>
      <font>
        <sz val="14"/>
        <color indexed="8"/>
        <name val="Times New Roman"/>
        <scheme val="none"/>
      </font>
    </odxf>
    <ndxf>
      <font>
        <sz val="14"/>
        <color indexed="8"/>
        <name val="Times New Roman"/>
        <scheme val="none"/>
      </font>
    </ndxf>
  </rcc>
  <rcc rId="24431" sId="1" odxf="1" dxf="1" numFmtId="4">
    <oc r="I1773">
      <v>0</v>
    </oc>
    <nc r="I1773">
      <f>I1774</f>
    </nc>
    <odxf>
      <font>
        <sz val="14"/>
        <color indexed="8"/>
        <name val="Times New Roman"/>
        <scheme val="none"/>
      </font>
    </odxf>
    <ndxf>
      <font>
        <sz val="14"/>
        <color indexed="8"/>
        <name val="Times New Roman"/>
        <scheme val="none"/>
      </font>
    </ndxf>
  </rcc>
  <rcc rId="24432" sId="1" odxf="1" dxf="1" numFmtId="4">
    <oc r="J1773">
      <v>0</v>
    </oc>
    <nc r="J1773">
      <f>J1774</f>
    </nc>
    <odxf>
      <font>
        <sz val="14"/>
        <color indexed="8"/>
        <name val="Times New Roman"/>
        <scheme val="none"/>
      </font>
    </odxf>
    <ndxf>
      <font>
        <sz val="14"/>
        <color indexed="8"/>
        <name val="Times New Roman"/>
        <scheme val="none"/>
      </font>
    </ndxf>
  </rcc>
  <rcc rId="24433" sId="1" odxf="1" dxf="1" numFmtId="4">
    <oc r="K1773">
      <v>0</v>
    </oc>
    <nc r="K1773">
      <f>K1774</f>
    </nc>
    <odxf>
      <font>
        <sz val="14"/>
        <color indexed="8"/>
        <name val="Times New Roman"/>
        <scheme val="none"/>
      </font>
    </odxf>
    <ndxf>
      <font>
        <sz val="14"/>
        <color indexed="8"/>
        <name val="Times New Roman"/>
        <scheme val="none"/>
      </font>
    </ndxf>
  </rcc>
  <rcc rId="24434" sId="1" odxf="1" dxf="1" numFmtId="4">
    <oc r="L1773">
      <v>0</v>
    </oc>
    <nc r="L1773">
      <f>L1774</f>
    </nc>
    <odxf>
      <font>
        <sz val="14"/>
        <color indexed="8"/>
        <name val="Times New Roman"/>
        <scheme val="none"/>
      </font>
    </odxf>
    <ndxf>
      <font>
        <sz val="14"/>
        <color indexed="8"/>
        <name val="Times New Roman"/>
        <scheme val="none"/>
      </font>
    </ndxf>
  </rcc>
  <rcc rId="24435" sId="1" odxf="1" dxf="1" numFmtId="4">
    <oc r="M1773">
      <v>418.56</v>
    </oc>
    <nc r="M1773">
      <f>M1774</f>
    </nc>
    <odxf>
      <font>
        <sz val="14"/>
        <color indexed="8"/>
        <name val="Times New Roman"/>
        <scheme val="none"/>
      </font>
    </odxf>
    <ndxf>
      <font>
        <sz val="14"/>
        <color indexed="8"/>
        <name val="Times New Roman"/>
        <scheme val="none"/>
      </font>
    </ndxf>
  </rcc>
  <rcc rId="24436" sId="1" odxf="1" dxf="1" numFmtId="4">
    <oc r="N1773">
      <v>433410.51</v>
    </oc>
    <nc r="N1773">
      <f>N1774</f>
    </nc>
    <odxf>
      <font>
        <sz val="14"/>
        <color indexed="8"/>
        <name val="Times New Roman"/>
        <scheme val="none"/>
      </font>
    </odxf>
    <ndxf>
      <font>
        <sz val="14"/>
        <color indexed="8"/>
        <name val="Times New Roman"/>
        <scheme val="none"/>
      </font>
    </ndxf>
  </rcc>
  <rcc rId="24437" sId="1" odxf="1" dxf="1" numFmtId="4">
    <oc r="O1773">
      <v>0</v>
    </oc>
    <nc r="O1773">
      <f>O1774</f>
    </nc>
    <odxf>
      <font>
        <sz val="14"/>
        <color indexed="8"/>
        <name val="Times New Roman"/>
        <scheme val="none"/>
      </font>
    </odxf>
    <ndxf>
      <font>
        <sz val="14"/>
        <color indexed="8"/>
        <name val="Times New Roman"/>
        <scheme val="none"/>
      </font>
    </ndxf>
  </rcc>
  <rcc rId="24438" sId="1" odxf="1" dxf="1" numFmtId="4">
    <oc r="P1773">
      <v>0</v>
    </oc>
    <nc r="P1773">
      <f>P1774</f>
    </nc>
    <odxf>
      <font>
        <sz val="14"/>
        <color indexed="8"/>
        <name val="Times New Roman"/>
        <scheme val="none"/>
      </font>
    </odxf>
    <ndxf>
      <font>
        <sz val="14"/>
        <color indexed="8"/>
        <name val="Times New Roman"/>
        <scheme val="none"/>
      </font>
    </ndxf>
  </rcc>
  <rcc rId="24439" sId="1" odxf="1" dxf="1" numFmtId="4">
    <oc r="Q1773">
      <v>0</v>
    </oc>
    <nc r="Q1773">
      <f>Q1774</f>
    </nc>
    <odxf>
      <font>
        <sz val="14"/>
        <color indexed="8"/>
        <name val="Times New Roman"/>
        <scheme val="none"/>
      </font>
    </odxf>
    <ndxf>
      <font>
        <sz val="14"/>
        <color indexed="8"/>
        <name val="Times New Roman"/>
        <scheme val="none"/>
      </font>
    </ndxf>
  </rcc>
  <rcc rId="24440" sId="1">
    <oc r="D1772">
      <f>D1773+D1775+D1779</f>
    </oc>
    <nc r="D1772">
      <f>D1773+D1775+D1779</f>
    </nc>
  </rcc>
  <rcc rId="24441" sId="1">
    <oc r="E1772">
      <f>E1773+E1775+E1779</f>
    </oc>
    <nc r="E1772">
      <f>E1773+E1775+E1779</f>
    </nc>
  </rcc>
  <rcc rId="24442" sId="1">
    <oc r="F1772">
      <f>F1773+F1775+F1779</f>
    </oc>
    <nc r="F1772">
      <f>F1773+F1775+F1779</f>
    </nc>
  </rcc>
  <rcc rId="24443" sId="1">
    <oc r="G1772">
      <f>G1773+G1775+G1779</f>
    </oc>
    <nc r="G1772">
      <f>G1773+G1775+G1779</f>
    </nc>
  </rcc>
  <rcc rId="24444" sId="1">
    <oc r="H1772">
      <f>H1773+H1775+H1779</f>
    </oc>
    <nc r="H1772">
      <f>H1773+H1775+H1779</f>
    </nc>
  </rcc>
  <rcc rId="24445" sId="1">
    <oc r="I1772">
      <f>I1773+I1775+I1779</f>
    </oc>
    <nc r="I1772">
      <f>I1773+I1775+I1779</f>
    </nc>
  </rcc>
  <rcc rId="24446" sId="1">
    <oc r="J1772">
      <f>J1773+J1775+J1779</f>
    </oc>
    <nc r="J1772">
      <f>J1773+J1775+J1779</f>
    </nc>
  </rcc>
  <rcc rId="24447" sId="1">
    <oc r="K1772">
      <f>K1773+K1775+K1779</f>
    </oc>
    <nc r="K1772">
      <f>K1773+K1775+K1779</f>
    </nc>
  </rcc>
  <rcc rId="24448" sId="1">
    <oc r="L1772">
      <f>L1773+L1775+L1779</f>
    </oc>
    <nc r="L1772">
      <f>L1773+L1775+L1779</f>
    </nc>
  </rcc>
  <rcc rId="24449" sId="1">
    <oc r="M1772">
      <f>M1773+M1775+M1779</f>
    </oc>
    <nc r="M1772">
      <f>M1773+M1775+M1779</f>
    </nc>
  </rcc>
  <rcc rId="24450" sId="1">
    <oc r="N1772">
      <f>N1773+N1775+N1779</f>
    </oc>
    <nc r="N1772">
      <f>N1773+N1775+N1779</f>
    </nc>
  </rcc>
  <rcc rId="24451" sId="1">
    <oc r="O1772">
      <f>O1773+O1775+O1779</f>
    </oc>
    <nc r="O1772">
      <f>O1773+O1775+O1779</f>
    </nc>
  </rcc>
  <rcc rId="24452" sId="1">
    <oc r="P1772">
      <f>P1773+P1775+P1779</f>
    </oc>
    <nc r="P1772">
      <f>P1773+P1775+P1779</f>
    </nc>
  </rcc>
  <rcc rId="24453" sId="1" numFmtId="4">
    <oc r="Q1772">
      <v>0</v>
    </oc>
    <nc r="Q1772">
      <f>Q1773+Q1775+Q1779</f>
    </nc>
  </rcc>
  <rcc rId="24454" sId="1" numFmtId="4">
    <oc r="C1780">
      <v>3531929.6000000001</v>
    </oc>
    <nc r="C1780">
      <f>L1780+P1780</f>
    </nc>
  </rcc>
  <rcc rId="24455" sId="1" odxf="1" dxf="1">
    <oc r="D1787">
      <f>D1788+D1791</f>
    </oc>
    <nc r="D1787">
      <f>D1788+D1791</f>
    </nc>
    <odxf>
      <font>
        <sz val="14"/>
        <name val="Times New Roman"/>
        <scheme val="none"/>
      </font>
      <alignment wrapText="0" readingOrder="0"/>
    </odxf>
    <ndxf>
      <font>
        <sz val="14"/>
        <color indexed="8"/>
        <name val="Times New Roman"/>
        <scheme val="none"/>
      </font>
      <alignment wrapText="1" readingOrder="0"/>
    </ndxf>
  </rcc>
  <rcc rId="24456" sId="1" odxf="1" dxf="1">
    <nc r="E1787">
      <f>E1788+E1791</f>
    </nc>
    <odxf>
      <font>
        <sz val="14"/>
        <name val="Times New Roman"/>
        <scheme val="none"/>
      </font>
      <alignment wrapText="0" readingOrder="0"/>
    </odxf>
    <ndxf>
      <font>
        <sz val="14"/>
        <color indexed="8"/>
        <name val="Times New Roman"/>
        <scheme val="none"/>
      </font>
      <alignment wrapText="1" readingOrder="0"/>
    </ndxf>
  </rcc>
  <rcc rId="24457" sId="1" odxf="1" dxf="1">
    <nc r="F1787">
      <f>F1788+F1791</f>
    </nc>
    <odxf>
      <font>
        <sz val="14"/>
        <name val="Times New Roman"/>
        <scheme val="none"/>
      </font>
      <alignment wrapText="0" readingOrder="0"/>
    </odxf>
    <ndxf>
      <font>
        <sz val="14"/>
        <color indexed="8"/>
        <name val="Times New Roman"/>
        <scheme val="none"/>
      </font>
      <alignment wrapText="1" readingOrder="0"/>
    </ndxf>
  </rcc>
  <rcc rId="24458" sId="1" odxf="1" dxf="1">
    <nc r="G1787">
      <f>G1788+G1791</f>
    </nc>
    <odxf>
      <font>
        <sz val="14"/>
        <name val="Times New Roman"/>
        <scheme val="none"/>
      </font>
      <alignment wrapText="0" readingOrder="0"/>
    </odxf>
    <ndxf>
      <font>
        <sz val="14"/>
        <color indexed="8"/>
        <name val="Times New Roman"/>
        <scheme val="none"/>
      </font>
      <alignment wrapText="1" readingOrder="0"/>
    </ndxf>
  </rcc>
  <rcc rId="24459" sId="1" odxf="1" dxf="1">
    <nc r="H1787">
      <f>H1788+H1791</f>
    </nc>
    <odxf>
      <font>
        <sz val="14"/>
        <name val="Times New Roman"/>
        <scheme val="none"/>
      </font>
      <alignment wrapText="0" readingOrder="0"/>
    </odxf>
    <ndxf>
      <font>
        <sz val="14"/>
        <color indexed="8"/>
        <name val="Times New Roman"/>
        <scheme val="none"/>
      </font>
      <alignment wrapText="1" readingOrder="0"/>
    </ndxf>
  </rcc>
  <rcc rId="24460" sId="1" odxf="1" dxf="1">
    <oc r="I1787">
      <f>I1789</f>
    </oc>
    <nc r="I1787">
      <f>I1788+I1791</f>
    </nc>
    <odxf>
      <font>
        <sz val="14"/>
        <name val="Times New Roman"/>
        <scheme val="none"/>
      </font>
      <alignment wrapText="0" readingOrder="0"/>
    </odxf>
    <ndxf>
      <font>
        <sz val="14"/>
        <color indexed="8"/>
        <name val="Times New Roman"/>
        <scheme val="none"/>
      </font>
      <alignment wrapText="1" readingOrder="0"/>
    </ndxf>
  </rcc>
  <rcc rId="24461" sId="1" odxf="1" dxf="1">
    <oc r="J1787">
      <f>J1789</f>
    </oc>
    <nc r="J1787">
      <f>J1788+J1791</f>
    </nc>
    <odxf>
      <font>
        <sz val="14"/>
        <name val="Times New Roman"/>
        <scheme val="none"/>
      </font>
      <alignment wrapText="0" readingOrder="0"/>
    </odxf>
    <ndxf>
      <font>
        <sz val="14"/>
        <color indexed="8"/>
        <name val="Times New Roman"/>
        <scheme val="none"/>
      </font>
      <alignment wrapText="1" readingOrder="0"/>
    </ndxf>
  </rcc>
  <rcc rId="24462" sId="1" odxf="1" dxf="1">
    <nc r="K1787">
      <f>K1788+K1791</f>
    </nc>
    <odxf>
      <font>
        <sz val="14"/>
        <name val="Times New Roman"/>
        <scheme val="none"/>
      </font>
      <alignment wrapText="0" readingOrder="0"/>
    </odxf>
    <ndxf>
      <font>
        <sz val="14"/>
        <color indexed="8"/>
        <name val="Times New Roman"/>
        <scheme val="none"/>
      </font>
      <alignment wrapText="1" readingOrder="0"/>
    </ndxf>
  </rcc>
  <rcc rId="24463" sId="1" odxf="1" dxf="1">
    <nc r="L1787">
      <f>L1788+L1791</f>
    </nc>
    <odxf>
      <font>
        <sz val="14"/>
        <name val="Times New Roman"/>
        <scheme val="none"/>
      </font>
      <alignment wrapText="0" readingOrder="0"/>
    </odxf>
    <ndxf>
      <font>
        <sz val="14"/>
        <color indexed="8"/>
        <name val="Times New Roman"/>
        <scheme val="none"/>
      </font>
      <alignment wrapText="1" readingOrder="0"/>
    </ndxf>
  </rcc>
  <rcc rId="24464" sId="1" odxf="1" dxf="1">
    <nc r="M1787">
      <f>M1788+M1791</f>
    </nc>
    <odxf>
      <font>
        <sz val="14"/>
        <name val="Times New Roman"/>
        <scheme val="none"/>
      </font>
      <alignment wrapText="0" readingOrder="0"/>
    </odxf>
    <ndxf>
      <font>
        <sz val="14"/>
        <color indexed="8"/>
        <name val="Times New Roman"/>
        <scheme val="none"/>
      </font>
      <alignment wrapText="1" readingOrder="0"/>
    </ndxf>
  </rcc>
  <rcc rId="24465" sId="1" odxf="1" dxf="1">
    <nc r="N1787">
      <f>N1788+N1791</f>
    </nc>
    <odxf>
      <font>
        <sz val="14"/>
        <name val="Times New Roman"/>
        <scheme val="none"/>
      </font>
      <alignment wrapText="0" readingOrder="0"/>
    </odxf>
    <ndxf>
      <font>
        <sz val="14"/>
        <color indexed="8"/>
        <name val="Times New Roman"/>
        <scheme val="none"/>
      </font>
      <alignment wrapText="1" readingOrder="0"/>
    </ndxf>
  </rcc>
  <rcc rId="24466" sId="1" odxf="1" dxf="1">
    <nc r="O1787">
      <f>O1788+O1791</f>
    </nc>
    <odxf>
      <font>
        <sz val="14"/>
        <name val="Times New Roman"/>
        <scheme val="none"/>
      </font>
      <alignment wrapText="0" readingOrder="0"/>
    </odxf>
    <ndxf>
      <font>
        <sz val="14"/>
        <color indexed="8"/>
        <name val="Times New Roman"/>
        <scheme val="none"/>
      </font>
      <alignment wrapText="1" readingOrder="0"/>
    </ndxf>
  </rcc>
  <rcc rId="24467" sId="1" odxf="1" dxf="1">
    <nc r="P1787">
      <f>P1788+P1791</f>
    </nc>
    <odxf>
      <font>
        <sz val="14"/>
        <name val="Times New Roman"/>
        <scheme val="none"/>
      </font>
      <alignment wrapText="0" readingOrder="0"/>
    </odxf>
    <ndxf>
      <font>
        <sz val="14"/>
        <color indexed="8"/>
        <name val="Times New Roman"/>
        <scheme val="none"/>
      </font>
      <alignment wrapText="1" readingOrder="0"/>
    </ndxf>
  </rcc>
  <rcc rId="24468" sId="1" odxf="1" dxf="1">
    <nc r="Q1787">
      <f>Q1788+Q1791</f>
    </nc>
    <odxf>
      <font>
        <sz val="14"/>
        <name val="Times New Roman"/>
        <scheme val="none"/>
      </font>
      <alignment wrapText="0" readingOrder="0"/>
    </odxf>
    <ndxf>
      <font>
        <sz val="14"/>
        <color indexed="8"/>
        <name val="Times New Roman"/>
        <scheme val="none"/>
      </font>
      <alignment wrapText="1" readingOrder="0"/>
    </ndxf>
  </rcc>
  <rcc rId="24469" sId="1" odxf="1" dxf="1">
    <oc r="D1788">
      <f>D1790</f>
    </oc>
    <nc r="D1788">
      <f>D1789+D1790</f>
    </nc>
    <odxf>
      <alignment wrapText="0" readingOrder="0"/>
    </odxf>
    <ndxf>
      <alignment wrapText="1" readingOrder="0"/>
    </ndxf>
  </rcc>
  <rcc rId="24470" sId="1" odxf="1" dxf="1">
    <nc r="E1788">
      <f>E1789+E1790</f>
    </nc>
    <odxf>
      <alignment wrapText="0" readingOrder="0"/>
    </odxf>
    <ndxf>
      <alignment wrapText="1" readingOrder="0"/>
    </ndxf>
  </rcc>
  <rcc rId="24471" sId="1" odxf="1" dxf="1">
    <nc r="F1788">
      <f>F1789+F1790</f>
    </nc>
    <odxf>
      <alignment wrapText="0" readingOrder="0"/>
    </odxf>
    <ndxf>
      <alignment wrapText="1" readingOrder="0"/>
    </ndxf>
  </rcc>
  <rcc rId="24472" sId="1" odxf="1" dxf="1">
    <nc r="G1788">
      <f>G1789+G1790</f>
    </nc>
    <odxf>
      <alignment wrapText="0" readingOrder="0"/>
    </odxf>
    <ndxf>
      <alignment wrapText="1" readingOrder="0"/>
    </ndxf>
  </rcc>
  <rcc rId="24473" sId="1" odxf="1" dxf="1">
    <nc r="H1788">
      <f>H1789+H1790</f>
    </nc>
    <odxf>
      <alignment wrapText="0" readingOrder="0"/>
    </odxf>
    <ndxf>
      <alignment wrapText="1" readingOrder="0"/>
    </ndxf>
  </rcc>
  <rcc rId="24474" sId="1" odxf="1" dxf="1">
    <nc r="I1788">
      <f>I1789+I1790</f>
    </nc>
    <odxf>
      <alignment wrapText="0" readingOrder="0"/>
    </odxf>
    <ndxf>
      <alignment wrapText="1" readingOrder="0"/>
    </ndxf>
  </rcc>
  <rcc rId="24475" sId="1" odxf="1" dxf="1">
    <nc r="J1788">
      <f>J1789+J1790</f>
    </nc>
    <odxf>
      <alignment wrapText="0" readingOrder="0"/>
    </odxf>
    <ndxf>
      <alignment wrapText="1" readingOrder="0"/>
    </ndxf>
  </rcc>
  <rcc rId="24476" sId="1" odxf="1" dxf="1">
    <nc r="K1788">
      <f>K1789+K1790</f>
    </nc>
    <odxf>
      <alignment wrapText="0" readingOrder="0"/>
    </odxf>
    <ndxf>
      <alignment wrapText="1" readingOrder="0"/>
    </ndxf>
  </rcc>
  <rcc rId="24477" sId="1" odxf="1" dxf="1">
    <nc r="L1788">
      <f>L1789+L1790</f>
    </nc>
    <odxf>
      <alignment wrapText="0" readingOrder="0"/>
    </odxf>
    <ndxf>
      <alignment wrapText="1" readingOrder="0"/>
    </ndxf>
  </rcc>
  <rcc rId="24478" sId="1" odxf="1" dxf="1">
    <nc r="M1788">
      <f>M1789+M1790</f>
    </nc>
    <odxf>
      <alignment wrapText="0" readingOrder="0"/>
    </odxf>
    <ndxf>
      <alignment wrapText="1" readingOrder="0"/>
    </ndxf>
  </rcc>
  <rcc rId="24479" sId="1" odxf="1" dxf="1">
    <nc r="N1788">
      <f>N1789+N1790</f>
    </nc>
    <odxf>
      <alignment wrapText="0" readingOrder="0"/>
    </odxf>
    <ndxf>
      <alignment wrapText="1" readingOrder="0"/>
    </ndxf>
  </rcc>
  <rcc rId="24480" sId="1" odxf="1" dxf="1">
    <nc r="O1788">
      <f>O1789+O1790</f>
    </nc>
    <odxf>
      <alignment wrapText="0" readingOrder="0"/>
    </odxf>
    <ndxf>
      <alignment wrapText="1" readingOrder="0"/>
    </ndxf>
  </rcc>
  <rcc rId="24481" sId="1" odxf="1" dxf="1">
    <nc r="P1788">
      <f>P1789+P1790</f>
    </nc>
    <odxf>
      <alignment wrapText="0" readingOrder="0"/>
    </odxf>
    <ndxf>
      <alignment wrapText="1" readingOrder="0"/>
    </ndxf>
  </rcc>
  <rcc rId="24482" sId="1" odxf="1" dxf="1">
    <nc r="Q1788">
      <f>Q1789+Q1790</f>
    </nc>
    <odxf>
      <alignment wrapText="0" readingOrder="0"/>
    </odxf>
    <ndxf>
      <alignment wrapText="1" readingOrder="0"/>
    </ndxf>
  </rcc>
  <rcc rId="24483" sId="1">
    <oc r="D1791">
      <f>D1792+D1793</f>
    </oc>
    <nc r="D1791">
      <f>D1792+D1793</f>
    </nc>
  </rcc>
  <rcc rId="24484" sId="1" odxf="1" dxf="1">
    <nc r="E1791">
      <f>E1792+E1793</f>
    </nc>
    <odxf>
      <font>
        <sz val="14"/>
        <color indexed="8"/>
        <name val="Times New Roman"/>
        <scheme val="none"/>
      </font>
      <alignment wrapText="0" readingOrder="0"/>
    </odxf>
    <ndxf>
      <font>
        <sz val="14"/>
        <color indexed="8"/>
        <name val="Times New Roman"/>
        <scheme val="none"/>
      </font>
      <alignment wrapText="1" readingOrder="0"/>
    </ndxf>
  </rcc>
  <rcc rId="24485" sId="1" odxf="1" dxf="1">
    <nc r="F1791">
      <f>F1792+F1793</f>
    </nc>
    <odxf>
      <font>
        <sz val="14"/>
        <color indexed="8"/>
        <name val="Times New Roman"/>
        <scheme val="none"/>
      </font>
      <alignment wrapText="0" readingOrder="0"/>
    </odxf>
    <ndxf>
      <font>
        <sz val="14"/>
        <color indexed="8"/>
        <name val="Times New Roman"/>
        <scheme val="none"/>
      </font>
      <alignment wrapText="1" readingOrder="0"/>
    </ndxf>
  </rcc>
  <rcc rId="24486" sId="1" odxf="1" dxf="1">
    <nc r="G1791">
      <f>G1792+G1793</f>
    </nc>
    <odxf>
      <font>
        <sz val="14"/>
        <color indexed="8"/>
        <name val="Times New Roman"/>
        <scheme val="none"/>
      </font>
      <alignment wrapText="0" readingOrder="0"/>
    </odxf>
    <ndxf>
      <font>
        <sz val="14"/>
        <color indexed="8"/>
        <name val="Times New Roman"/>
        <scheme val="none"/>
      </font>
      <alignment wrapText="1" readingOrder="0"/>
    </ndxf>
  </rcc>
  <rcc rId="24487" sId="1" odxf="1" dxf="1">
    <nc r="H1791">
      <f>H1792+H1793</f>
    </nc>
    <odxf>
      <font>
        <sz val="14"/>
        <color indexed="8"/>
        <name val="Times New Roman"/>
        <scheme val="none"/>
      </font>
      <alignment wrapText="0" readingOrder="0"/>
    </odxf>
    <ndxf>
      <font>
        <sz val="14"/>
        <color indexed="8"/>
        <name val="Times New Roman"/>
        <scheme val="none"/>
      </font>
      <alignment wrapText="1" readingOrder="0"/>
    </ndxf>
  </rcc>
  <rcc rId="24488" sId="1" odxf="1" dxf="1">
    <nc r="I1791">
      <f>I1792+I1793</f>
    </nc>
    <odxf>
      <font>
        <sz val="14"/>
        <color indexed="8"/>
        <name val="Times New Roman"/>
        <scheme val="none"/>
      </font>
      <alignment wrapText="0" readingOrder="0"/>
    </odxf>
    <ndxf>
      <font>
        <sz val="14"/>
        <color indexed="8"/>
        <name val="Times New Roman"/>
        <scheme val="none"/>
      </font>
      <alignment wrapText="1" readingOrder="0"/>
    </ndxf>
  </rcc>
  <rcc rId="24489" sId="1" odxf="1" dxf="1">
    <nc r="J1791">
      <f>J1792+J1793</f>
    </nc>
    <odxf>
      <font>
        <sz val="14"/>
        <color indexed="8"/>
        <name val="Times New Roman"/>
        <scheme val="none"/>
      </font>
      <alignment wrapText="0" readingOrder="0"/>
    </odxf>
    <ndxf>
      <font>
        <sz val="14"/>
        <color indexed="8"/>
        <name val="Times New Roman"/>
        <scheme val="none"/>
      </font>
      <alignment wrapText="1" readingOrder="0"/>
    </ndxf>
  </rcc>
  <rcc rId="24490" sId="1" odxf="1" dxf="1">
    <nc r="K1791">
      <f>K1792+K1793</f>
    </nc>
    <odxf>
      <font>
        <sz val="14"/>
        <color indexed="8"/>
        <name val="Times New Roman"/>
        <scheme val="none"/>
      </font>
      <alignment wrapText="0" readingOrder="0"/>
    </odxf>
    <ndxf>
      <font>
        <sz val="14"/>
        <color indexed="8"/>
        <name val="Times New Roman"/>
        <scheme val="none"/>
      </font>
      <alignment wrapText="1" readingOrder="0"/>
    </ndxf>
  </rcc>
  <rcc rId="24491" sId="1" odxf="1" dxf="1">
    <nc r="L1791">
      <f>L1792+L1793</f>
    </nc>
    <odxf>
      <font>
        <sz val="14"/>
        <color indexed="8"/>
        <name val="Times New Roman"/>
        <scheme val="none"/>
      </font>
      <alignment wrapText="0" readingOrder="0"/>
    </odxf>
    <ndxf>
      <font>
        <sz val="14"/>
        <color indexed="8"/>
        <name val="Times New Roman"/>
        <scheme val="none"/>
      </font>
      <alignment wrapText="1" readingOrder="0"/>
    </ndxf>
  </rcc>
  <rcc rId="24492" sId="1" odxf="1" dxf="1">
    <nc r="M1791">
      <f>M1792+M1793</f>
    </nc>
    <odxf>
      <font>
        <sz val="14"/>
        <color indexed="8"/>
        <name val="Times New Roman"/>
        <scheme val="none"/>
      </font>
      <alignment wrapText="0" readingOrder="0"/>
    </odxf>
    <ndxf>
      <font>
        <sz val="14"/>
        <color indexed="8"/>
        <name val="Times New Roman"/>
        <scheme val="none"/>
      </font>
      <alignment wrapText="1" readingOrder="0"/>
    </ndxf>
  </rcc>
  <rcc rId="24493" sId="1" odxf="1" dxf="1">
    <nc r="N1791">
      <f>N1792+N1793</f>
    </nc>
    <odxf>
      <font>
        <sz val="14"/>
        <color indexed="8"/>
        <name val="Times New Roman"/>
        <scheme val="none"/>
      </font>
      <alignment wrapText="0" readingOrder="0"/>
    </odxf>
    <ndxf>
      <font>
        <sz val="14"/>
        <color indexed="8"/>
        <name val="Times New Roman"/>
        <scheme val="none"/>
      </font>
      <alignment wrapText="1" readingOrder="0"/>
    </ndxf>
  </rcc>
  <rcc rId="24494" sId="1" odxf="1" dxf="1">
    <nc r="O1791">
      <f>O1792+O1793</f>
    </nc>
    <odxf>
      <font>
        <sz val="14"/>
        <color indexed="8"/>
        <name val="Times New Roman"/>
        <scheme val="none"/>
      </font>
      <alignment wrapText="0" readingOrder="0"/>
    </odxf>
    <ndxf>
      <font>
        <sz val="14"/>
        <color indexed="8"/>
        <name val="Times New Roman"/>
        <scheme val="none"/>
      </font>
      <alignment wrapText="1" readingOrder="0"/>
    </ndxf>
  </rcc>
  <rcc rId="24495" sId="1" odxf="1" dxf="1">
    <nc r="P1791">
      <f>P1792+P1793</f>
    </nc>
    <odxf>
      <font>
        <sz val="14"/>
        <color indexed="8"/>
        <name val="Times New Roman"/>
        <scheme val="none"/>
      </font>
      <alignment wrapText="0" readingOrder="0"/>
    </odxf>
    <ndxf>
      <font>
        <sz val="14"/>
        <color indexed="8"/>
        <name val="Times New Roman"/>
        <scheme val="none"/>
      </font>
      <alignment wrapText="1" readingOrder="0"/>
    </ndxf>
  </rcc>
  <rcc rId="24496" sId="1" odxf="1" dxf="1">
    <nc r="Q1791">
      <f>Q1792+Q1793</f>
    </nc>
    <odxf>
      <font>
        <sz val="14"/>
        <color indexed="8"/>
        <name val="Times New Roman"/>
        <scheme val="none"/>
      </font>
      <alignment wrapText="0" readingOrder="0"/>
    </odxf>
    <ndxf>
      <font>
        <sz val="14"/>
        <color indexed="8"/>
        <name val="Times New Roman"/>
        <scheme val="none"/>
      </font>
      <alignment wrapText="1" readingOrder="0"/>
    </ndxf>
  </rcc>
  <rcc rId="24497" sId="1" numFmtId="4">
    <oc r="C1796">
      <v>829225</v>
    </oc>
    <nc r="C1796">
      <f>D1796+H1796+L1796</f>
    </nc>
  </rcc>
  <rcc rId="24498" sId="1" numFmtId="4">
    <oc r="C1797">
      <v>2327046</v>
    </oc>
    <nc r="C1797">
      <f>D1797+H1797+L1797</f>
    </nc>
  </rcc>
  <rfmt sheetId="1" sqref="C1798" start="0" length="0">
    <dxf>
      <font>
        <b val="0"/>
        <sz val="14"/>
        <color theme="1"/>
        <name val="Times New Roman"/>
        <scheme val="none"/>
      </font>
    </dxf>
  </rfmt>
  <rcc rId="24499" sId="1" numFmtId="4">
    <oc r="C1799">
      <v>750932</v>
    </oc>
    <nc r="C1799">
      <f>D1799+H1799+L1799</f>
    </nc>
  </rcc>
  <rfmt sheetId="1" sqref="C1798" start="0" length="2147483647">
    <dxf>
      <font>
        <b/>
      </font>
    </dxf>
  </rfmt>
  <rcc rId="24500" sId="1">
    <nc r="D1808">
      <f>D1809+D1811+D1813</f>
    </nc>
  </rcc>
  <rcc rId="24501" sId="1">
    <nc r="E1808">
      <f>E1809+E1811+E1813</f>
    </nc>
  </rcc>
  <rcc rId="24502" sId="1">
    <nc r="F1808">
      <f>F1809+F1811+F1813</f>
    </nc>
  </rcc>
  <rcc rId="24503" sId="1">
    <oc r="G1808">
      <f>G1809+G1811+G1813</f>
    </oc>
    <nc r="G1808">
      <f>G1809+G1811+G1813</f>
    </nc>
  </rcc>
  <rcc rId="24504" sId="1">
    <oc r="H1808">
      <f>H1809+H1811+H1813</f>
    </oc>
    <nc r="H1808">
      <f>H1809+H1811+H1813</f>
    </nc>
  </rcc>
  <rcc rId="24505" sId="1">
    <nc r="I1808">
      <f>I1809+I1811+I1813</f>
    </nc>
  </rcc>
  <rcc rId="24506" sId="1">
    <nc r="J1808">
      <f>J1809+J1811+J1813</f>
    </nc>
  </rcc>
  <rcc rId="24507" sId="1">
    <oc r="K1808">
      <f>K1809+K1811+K1813</f>
    </oc>
    <nc r="K1808">
      <f>K1809+K1811+K1813</f>
    </nc>
  </rcc>
  <rcc rId="24508" sId="1">
    <oc r="L1808">
      <f>L1809+L1811+L1813</f>
    </oc>
    <nc r="L1808">
      <f>L1809+L1811+L1813</f>
    </nc>
  </rcc>
  <rcc rId="24509" sId="1">
    <nc r="M1808">
      <f>M1809+M1811+M1813</f>
    </nc>
  </rcc>
  <rcc rId="24510" sId="1">
    <nc r="N1808">
      <f>N1809+N1811+N1813</f>
    </nc>
  </rcc>
  <rcc rId="24511" sId="1">
    <nc r="O1808">
      <f>O1809+O1811+O1813</f>
    </nc>
  </rcc>
  <rcc rId="24512" sId="1">
    <nc r="P1808">
      <f>P1809+P1811+P1813</f>
    </nc>
  </rcc>
  <rcc rId="24513" sId="1">
    <nc r="Q1808">
      <f>Q1809+Q1811+Q1813</f>
    </nc>
  </rcc>
  <rcc rId="24514" sId="1">
    <nc r="D1811">
      <f>D1812</f>
    </nc>
  </rcc>
  <rcc rId="24515" sId="1">
    <nc r="E1811">
      <f>E1812</f>
    </nc>
  </rcc>
  <rcc rId="24516" sId="1">
    <nc r="F1811">
      <f>F1812</f>
    </nc>
  </rcc>
  <rcc rId="24517" sId="1">
    <oc r="G1811">
      <f>G1812</f>
    </oc>
    <nc r="G1811">
      <f>G1812</f>
    </nc>
  </rcc>
  <rcc rId="24518" sId="1">
    <oc r="H1811">
      <f>H1812</f>
    </oc>
    <nc r="H1811">
      <f>H1812</f>
    </nc>
  </rcc>
  <rcc rId="24519" sId="1">
    <nc r="I1811">
      <f>I1812</f>
    </nc>
  </rcc>
  <rcc rId="24520" sId="1">
    <nc r="J1811">
      <f>J1812</f>
    </nc>
  </rcc>
  <rcc rId="24521" sId="1">
    <nc r="K1811">
      <f>K1812</f>
    </nc>
  </rcc>
  <rcc rId="24522" sId="1">
    <nc r="L1811">
      <f>L1812</f>
    </nc>
  </rcc>
  <rcc rId="24523" sId="1">
    <nc r="M1811">
      <f>M1812</f>
    </nc>
  </rcc>
  <rcc rId="24524" sId="1">
    <nc r="N1811">
      <f>N1812</f>
    </nc>
  </rcc>
  <rcc rId="24525" sId="1">
    <nc r="O1811">
      <f>O1812</f>
    </nc>
  </rcc>
  <rcc rId="24526" sId="1">
    <nc r="P1811">
      <f>P1812</f>
    </nc>
  </rcc>
  <rcc rId="24527" sId="1">
    <nc r="Q1811">
      <f>Q1812</f>
    </nc>
  </rcc>
  <rcc rId="24528" sId="1">
    <nc r="D1813">
      <f>SUM(D1814:D1817)</f>
    </nc>
  </rcc>
  <rcc rId="24529" sId="1">
    <nc r="E1813">
      <f>SUM(E1814:E1817)</f>
    </nc>
  </rcc>
  <rcc rId="24530" sId="1">
    <nc r="F1813">
      <f>SUM(F1814:F1817)</f>
    </nc>
  </rcc>
  <rcc rId="24531" sId="1">
    <oc r="G1813">
      <f>SUM(G1814:G1817)</f>
    </oc>
    <nc r="G1813">
      <f>SUM(G1814:G1817)</f>
    </nc>
  </rcc>
  <rcc rId="24532" sId="1">
    <oc r="H1813">
      <f>SUM(H1814:H1817)</f>
    </oc>
    <nc r="H1813">
      <f>SUM(H1814:H1817)</f>
    </nc>
  </rcc>
  <rcc rId="24533" sId="1">
    <nc r="I1813">
      <f>SUM(I1814:I1817)</f>
    </nc>
  </rcc>
  <rcc rId="24534" sId="1">
    <nc r="J1813">
      <f>SUM(J1814:J1817)</f>
    </nc>
  </rcc>
  <rcc rId="24535" sId="1">
    <oc r="K1813">
      <f>SUM(K1814:K1817)</f>
    </oc>
    <nc r="K1813">
      <f>SUM(K1814:K1817)</f>
    </nc>
  </rcc>
  <rcc rId="24536" sId="1">
    <oc r="L1813">
      <f>SUM(L1814:L1817)</f>
    </oc>
    <nc r="L1813">
      <f>SUM(L1814:L1817)</f>
    </nc>
  </rcc>
  <rcc rId="24537" sId="1">
    <nc r="M1813">
      <f>SUM(M1814:M1817)</f>
    </nc>
  </rcc>
  <rcc rId="24538" sId="1">
    <nc r="N1813">
      <f>SUM(N1814:N1817)</f>
    </nc>
  </rcc>
  <rcc rId="24539" sId="1">
    <nc r="O1813">
      <f>SUM(O1814:O1817)</f>
    </nc>
  </rcc>
  <rcc rId="24540" sId="1">
    <nc r="P1813">
      <f>SUM(P1814:P1817)</f>
    </nc>
  </rcc>
  <rcc rId="24541" sId="1">
    <nc r="Q1813">
      <f>SUM(Q1814:Q1817)</f>
    </nc>
  </rcc>
  <rcc rId="24542" sId="1">
    <oc r="C1798">
      <v>750932</v>
    </oc>
    <nc r="C1798">
      <f>C1799</f>
    </nc>
  </rcc>
  <rcc rId="24543" sId="1" odxf="1" dxf="1" numFmtId="4">
    <oc r="D1798">
      <v>310099</v>
    </oc>
    <nc r="D1798">
      <f>D1799</f>
    </nc>
    <odxf>
      <alignment wrapText="0" readingOrder="0"/>
    </odxf>
    <ndxf>
      <alignment wrapText="1" readingOrder="0"/>
    </ndxf>
  </rcc>
  <rcc rId="24544" sId="1" odxf="1" dxf="1">
    <nc r="E1798">
      <f>E1799</f>
    </nc>
    <odxf>
      <alignment wrapText="0" readingOrder="0"/>
    </odxf>
    <ndxf>
      <alignment wrapText="1" readingOrder="0"/>
    </ndxf>
  </rcc>
  <rcc rId="24545" sId="1" odxf="1" dxf="1">
    <nc r="F1798">
      <f>F1799</f>
    </nc>
    <odxf>
      <alignment wrapText="0" readingOrder="0"/>
    </odxf>
    <ndxf>
      <alignment wrapText="1" readingOrder="0"/>
    </ndxf>
  </rcc>
  <rcc rId="24546" sId="1" odxf="1" dxf="1">
    <nc r="G1798">
      <f>G1799</f>
    </nc>
    <odxf>
      <alignment wrapText="0" readingOrder="0"/>
    </odxf>
    <ndxf>
      <alignment wrapText="1" readingOrder="0"/>
    </ndxf>
  </rcc>
  <rcc rId="24547" sId="1" odxf="1" dxf="1">
    <nc r="H1798">
      <f>H1799</f>
    </nc>
    <odxf>
      <alignment wrapText="0" readingOrder="0"/>
    </odxf>
    <ndxf>
      <alignment wrapText="1" readingOrder="0"/>
    </ndxf>
  </rcc>
  <rcc rId="24548" sId="1" odxf="1" dxf="1">
    <nc r="I1798">
      <f>I1799</f>
    </nc>
    <odxf>
      <alignment wrapText="0" readingOrder="0"/>
    </odxf>
    <ndxf>
      <alignment wrapText="1" readingOrder="0"/>
    </ndxf>
  </rcc>
  <rcc rId="24549" sId="1" odxf="1" dxf="1">
    <nc r="J1798">
      <f>J1799</f>
    </nc>
    <odxf>
      <alignment wrapText="0" readingOrder="0"/>
    </odxf>
    <ndxf>
      <alignment wrapText="1" readingOrder="0"/>
    </ndxf>
  </rcc>
  <rcc rId="24550" sId="1" odxf="1" dxf="1" numFmtId="4">
    <oc r="K1798">
      <v>448</v>
    </oc>
    <nc r="K1798">
      <f>K1799</f>
    </nc>
    <odxf>
      <alignment wrapText="0" readingOrder="0"/>
    </odxf>
    <ndxf>
      <alignment wrapText="1" readingOrder="0"/>
    </ndxf>
  </rcc>
  <rcc rId="24551" sId="1" odxf="1" dxf="1" numFmtId="4">
    <oc r="L1798">
      <v>440832</v>
    </oc>
    <nc r="L1798">
      <f>L1799</f>
    </nc>
    <odxf>
      <alignment wrapText="0" readingOrder="0"/>
    </odxf>
    <ndxf>
      <alignment wrapText="1" readingOrder="0"/>
    </ndxf>
  </rcc>
  <rcc rId="24552" sId="1" odxf="1" dxf="1">
    <nc r="M1798">
      <f>M1799</f>
    </nc>
    <odxf>
      <alignment wrapText="0" readingOrder="0"/>
    </odxf>
    <ndxf>
      <alignment wrapText="1" readingOrder="0"/>
    </ndxf>
  </rcc>
  <rcc rId="24553" sId="1" odxf="1" dxf="1">
    <nc r="N1798">
      <f>N1799</f>
    </nc>
    <odxf>
      <alignment wrapText="0" readingOrder="0"/>
    </odxf>
    <ndxf>
      <alignment wrapText="1" readingOrder="0"/>
    </ndxf>
  </rcc>
  <rcc rId="24554" sId="1" odxf="1" dxf="1">
    <nc r="O1798">
      <f>O1799</f>
    </nc>
    <odxf>
      <alignment wrapText="0" readingOrder="0"/>
    </odxf>
    <ndxf>
      <alignment wrapText="1" readingOrder="0"/>
    </ndxf>
  </rcc>
  <rcc rId="24555" sId="1" odxf="1" dxf="1">
    <nc r="P1798">
      <f>P1799</f>
    </nc>
    <odxf>
      <alignment wrapText="0" readingOrder="0"/>
    </odxf>
    <ndxf>
      <alignment wrapText="1" readingOrder="0"/>
    </ndxf>
  </rcc>
  <rcc rId="24556" sId="1" odxf="1" dxf="1">
    <nc r="Q1798">
      <f>Q1799</f>
    </nc>
    <odxf>
      <font>
        <sz val="14"/>
        <name val="Times New Roman"/>
        <scheme val="none"/>
      </font>
      <alignment wrapText="0" readingOrder="0"/>
    </odxf>
    <ndxf>
      <font>
        <sz val="14"/>
        <color theme="1"/>
        <name val="Times New Roman"/>
        <scheme val="none"/>
      </font>
      <alignment wrapText="1" readingOrder="0"/>
    </ndxf>
  </rcc>
  <rcc rId="24557" sId="1">
    <oc r="D1824">
      <f>D1825+D1827+D1833</f>
    </oc>
    <nc r="D1824">
      <f>D1825+D1827+D1833</f>
    </nc>
  </rcc>
  <rcc rId="24558" sId="1">
    <nc r="E1824">
      <f>E1825+E1827+E1833</f>
    </nc>
  </rcc>
  <rcc rId="24559" sId="1">
    <nc r="F1824">
      <f>F1825+F1827+F1833</f>
    </nc>
  </rcc>
  <rcc rId="24560" sId="1">
    <oc r="G1824">
      <f>G1825+G1827+G1833</f>
    </oc>
    <nc r="G1824">
      <f>G1825+G1827+G1833</f>
    </nc>
  </rcc>
  <rcc rId="24561" sId="1">
    <oc r="H1824">
      <f>H1825+H1827+H1833</f>
    </oc>
    <nc r="H1824">
      <f>H1825+H1827+H1833</f>
    </nc>
  </rcc>
  <rcc rId="24562" sId="1">
    <oc r="I1824">
      <f>I1825+I1827+I1833</f>
    </oc>
    <nc r="I1824">
      <f>I1825+I1827+I1833</f>
    </nc>
  </rcc>
  <rcc rId="24563" sId="1">
    <oc r="J1824">
      <f>J1825+J1827+J1833</f>
    </oc>
    <nc r="J1824">
      <f>J1825+J1827+J1833</f>
    </nc>
  </rcc>
  <rcc rId="24564" sId="1">
    <oc r="K1824">
      <f>K1825+K1827+K1833</f>
    </oc>
    <nc r="K1824">
      <f>K1825+K1827+K1833</f>
    </nc>
  </rcc>
  <rcc rId="24565" sId="1">
    <oc r="L1824">
      <f>L1825+L1827+L1833</f>
    </oc>
    <nc r="L1824">
      <f>L1825+L1827+L1833</f>
    </nc>
  </rcc>
  <rcc rId="24566" sId="1">
    <oc r="M1824">
      <f>M1825+M1827+M1833</f>
    </oc>
    <nc r="M1824">
      <f>M1825+M1827+M1833</f>
    </nc>
  </rcc>
  <rcc rId="24567" sId="1">
    <oc r="N1824">
      <f>N1825+N1827+N1833</f>
    </oc>
    <nc r="N1824">
      <f>N1825+N1827+N1833</f>
    </nc>
  </rcc>
  <rcc rId="24568" sId="1">
    <oc r="O1824">
      <f>O1825+O1827+O1833</f>
    </oc>
    <nc r="O1824">
      <f>O1825+O1827+O1833</f>
    </nc>
  </rcc>
  <rcc rId="24569" sId="1">
    <oc r="P1824">
      <f>P1825+P1827+P1833</f>
    </oc>
    <nc r="P1824">
      <f>P1825+P1827+P1833</f>
    </nc>
  </rcc>
  <rcc rId="24570" sId="1">
    <nc r="Q1824">
      <f>Q1825+Q1827+Q1833</f>
    </nc>
  </rcc>
  <rcc rId="24571" sId="1">
    <oc r="D1825">
      <f>D1826</f>
    </oc>
    <nc r="D1825">
      <f>D1826</f>
    </nc>
  </rcc>
  <rcc rId="24572" sId="1">
    <nc r="E1825">
      <f>E1826</f>
    </nc>
  </rcc>
  <rcc rId="24573" sId="1">
    <nc r="F1825">
      <f>F1826</f>
    </nc>
  </rcc>
  <rcc rId="24574" sId="1">
    <oc r="G1825">
      <f>G1826</f>
    </oc>
    <nc r="G1825">
      <f>G1826</f>
    </nc>
  </rcc>
  <rcc rId="24575" sId="1">
    <oc r="H1825">
      <f>H1826</f>
    </oc>
    <nc r="H1825">
      <f>H1826</f>
    </nc>
  </rcc>
  <rcc rId="24576" sId="1">
    <oc r="I1825">
      <f>I1826</f>
    </oc>
    <nc r="I1825">
      <f>I1826</f>
    </nc>
  </rcc>
  <rcc rId="24577" sId="1">
    <oc r="J1825">
      <f>J1826</f>
    </oc>
    <nc r="J1825">
      <f>J1826</f>
    </nc>
  </rcc>
  <rcc rId="24578" sId="1">
    <oc r="K1825">
      <f>K1826</f>
    </oc>
    <nc r="K1825">
      <f>K1826</f>
    </nc>
  </rcc>
  <rcc rId="24579" sId="1">
    <oc r="L1825">
      <f>L1826</f>
    </oc>
    <nc r="L1825">
      <f>L1826</f>
    </nc>
  </rcc>
  <rcc rId="24580" sId="1">
    <oc r="M1825">
      <f>M1826</f>
    </oc>
    <nc r="M1825">
      <f>M1826</f>
    </nc>
  </rcc>
  <rcc rId="24581" sId="1">
    <oc r="N1825">
      <f>N1826</f>
    </oc>
    <nc r="N1825">
      <f>N1826</f>
    </nc>
  </rcc>
  <rcc rId="24582" sId="1">
    <oc r="O1825">
      <f>O1826</f>
    </oc>
    <nc r="O1825">
      <f>O1826</f>
    </nc>
  </rcc>
  <rcc rId="24583" sId="1">
    <oc r="P1825">
      <f>P1826</f>
    </oc>
    <nc r="P1825">
      <f>P1826</f>
    </nc>
  </rcc>
  <rcc rId="24584" sId="1">
    <nc r="Q1825">
      <f>Q1826</f>
    </nc>
  </rcc>
  <rcc rId="24585" sId="1">
    <oc r="D1827">
      <f>D1828+D1829+D1832+D1830+D1831</f>
    </oc>
    <nc r="D1827">
      <f>D1828+D1832+D1829+D1830+D1831</f>
    </nc>
  </rcc>
  <rcc rId="24586" sId="1">
    <nc r="E1827">
      <f>E1828+E1832+E1829+E1830+E1831</f>
    </nc>
  </rcc>
  <rcc rId="24587" sId="1">
    <nc r="F1827">
      <f>F1828+F1832+F1829+F1830+F1831</f>
    </nc>
  </rcc>
  <rcc rId="24588" sId="1">
    <oc r="G1827">
      <f>G1828+G1829+G1832</f>
    </oc>
    <nc r="G1827">
      <f>G1828+G1832+G1829+G1830+G1831</f>
    </nc>
  </rcc>
  <rcc rId="24589" sId="1">
    <oc r="H1827">
      <f>H1828+H1829+H1832</f>
    </oc>
    <nc r="H1827">
      <f>H1828+H1832+H1829+H1830+H1831</f>
    </nc>
  </rcc>
  <rcc rId="24590" sId="1">
    <oc r="I1827">
      <f>I1828+I1829+I1832</f>
    </oc>
    <nc r="I1827">
      <f>I1828+I1832+I1829+I1830+I1831</f>
    </nc>
  </rcc>
  <rcc rId="24591" sId="1">
    <oc r="J1827">
      <f>J1828+J1829+J1832</f>
    </oc>
    <nc r="J1827">
      <f>J1828+J1832+J1829+J1830+J1831</f>
    </nc>
  </rcc>
  <rcc rId="24592" sId="1">
    <oc r="K1827">
      <f>K1828+K1829+K1832</f>
    </oc>
    <nc r="K1827">
      <f>K1828+K1832+K1829+K1830+K1831</f>
    </nc>
  </rcc>
  <rcc rId="24593" sId="1">
    <oc r="L1827">
      <f>L1828+L1829+L1832</f>
    </oc>
    <nc r="L1827">
      <f>L1828+L1832+L1829+L1830+L1831</f>
    </nc>
  </rcc>
  <rcc rId="24594" sId="1">
    <oc r="M1827">
      <f>M1828+M1829+M1832</f>
    </oc>
    <nc r="M1827">
      <f>M1828+M1832+M1829+M1830+M1831</f>
    </nc>
  </rcc>
  <rcc rId="24595" sId="1">
    <oc r="N1827">
      <f>N1828+N1829+N1832</f>
    </oc>
    <nc r="N1827">
      <f>N1828+N1832+N1829+N1830+N1831</f>
    </nc>
  </rcc>
  <rcc rId="24596" sId="1">
    <oc r="O1827">
      <f>O1828+O1829+O1832</f>
    </oc>
    <nc r="O1827">
      <f>O1828+O1832+O1829+O1830+O1831</f>
    </nc>
  </rcc>
  <rcc rId="24597" sId="1">
    <oc r="P1827">
      <f>P1828+P1829+P1832</f>
    </oc>
    <nc r="P1827">
      <f>P1828+P1832+P1829+P1830+P1831</f>
    </nc>
  </rcc>
  <rcc rId="24598" sId="1">
    <nc r="Q1827">
      <f>Q1828+Q1832+Q1829+Q1830+Q1831</f>
    </nc>
  </rcc>
  <rcc rId="24599" sId="1">
    <oc r="C1857">
      <f>C22+C30+C267+C284+C444+C495+C610+C893+C943+C963+C1009+C1017+C1035+C1042+C1096+C1113+C1128+C1141+C1144+C1176+C1185+C1193+C1211+C1218+C1244+C1259+C1265+C1312+C1321+C1339+C1358+C1362+C1368+C1405+C1412+C1420+C1453+C1484+C1504+C1511+C1571+C1578+C1630+C1639+C1657+C1687+C1691+C1700+C1703+C1706+C1717+C1737+C1742+C1760+C1772+C1781+C1782+C1787+C1794+C1800+C1808+C1818+C1824+C1836</f>
    </oc>
    <nc r="C1857"/>
  </rcc>
  <rcc rId="24600" sId="1">
    <oc r="D21">
      <f>D28+D194+D389+D476+D543+D917+D957+D990+D1010+D1018+D1038+D1077+D1107+D1122+D1136+D1147+D1190+D1199+D1212+D1229+D1262+D1289+D1317+D1327+D1344+D1359+D1365+D1379+D1410+D1418+D1437+D1474+D1498+D1544+D1574+D1582+D1636+D1651+D1680+D1688+D1697+D1701+D1711+D1731+D1740+D1747+D1767+D1779+D1798+D1805+D1813+D1819+D1833+D1845+D1509+D742+D1782</f>
    </oc>
    <nc r="D21">
      <f>D28+D194+D389+D476+D543+D917+D957+D990+D1010+D1018+D1038+D1077+D1107+D1122+D1136+D1147+D1190+D1199+D1212+D1229+D1262+D1289+D1317+D1327+D1344+D1359+D1365+D1379+D1410+D1418+D1437+D1474+D1498+D1544+D1574+D1582+D1636+D1651+D1680+D1688+D1697+D1701+D1711+D1731+D1740+D1747+D1767+D1779+D1798+D1805+D1813+D1819+D1833+D1845+D1509+D742+D1782</f>
    </nc>
  </rcc>
  <rcc rId="24601" sId="1">
    <oc r="E21">
      <f>E28+E194+E389+E476+E543+E917+E957+E990+E1010+E1018+E1038+E1077+E1107+E1122+E1136+E1147+E1190+E1199+E1212+E1229+E1262+E1289+E1317+E1327+E1344+E1359+E1365+E1379+E1410+E1418+E1437+E1474+E1498+E1544+E1574+E1582+E1636+E1651+E1680+E1688+E1697+E1701+E1711+E1731+E1740+E1747+E1767+E1779+E1798+E1805+E1813+E1819+E1833+E1845+E1509+E742+E1782</f>
    </oc>
    <nc r="E21">
      <f>E28+E194+E389+E476+E543+E917+E957+E990+E1010+E1018+E1038+E1077+E1107+E1122+E1136+E1147+E1190+E1199+E1212+E1229+E1262+E1289+E1317+E1327+E1344+E1359+E1365+E1379+E1410+E1418+E1437+E1474+E1498+E1544+E1574+E1582+E1636+E1651+E1680+E1688+E1697+E1701+E1711+E1731+E1740+E1747+E1767+E1779+E1798+E1805+E1813+E1819+E1833+E1845+E1509+E742+E1782</f>
    </nc>
  </rcc>
  <rcc rId="24602" sId="1">
    <oc r="F21">
      <f>F28+F194+F389+F476+F543+F917+F957+F990+F1010+F1018+F1038+F1077+F1107+F1122+F1136+F1147+F1190+F1199+F1212+F1229+F1262+F1289+F1317+F1327+F1344+F1359+F1365+F1379+F1410+F1418+F1437+F1474+F1498+F1544+F1574+F1582+F1636+F1651+F1680+F1688+F1697+F1701+F1711+F1731+F1740+F1747+F1767+F1779+F1798+F1805+F1813+F1819+F1833+F1845+F1509+F742+F1782</f>
    </oc>
    <nc r="F21">
      <f>F28+F194+F389+F476+F543+F917+F957+F990+F1010+F1018+F1038+F1077+F1107+F1122+F1136+F1147+F1190+F1199+F1212+F1229+F1262+F1289+F1317+F1327+F1344+F1359+F1365+F1379+F1410+F1418+F1437+F1474+F1498+F1544+F1574+F1582+F1636+F1651+F1680+F1688+F1697+F1701+F1711+F1731+F1740+F1747+F1767+F1779+F1798+F1805+F1813+F1819+F1833+F1845+F1509+F742+F1782</f>
    </nc>
  </rcc>
  <rcc rId="24603" sId="1">
    <oc r="G21">
      <f>G28+G194+G389+G476+G543+G917+G957+G990+G1010+G1018+G1038+G1077+G1107+G1122+G1136+G1147+G1190+G1199+G1212+G1229+G1262+G1289+G1317+G1327+G1344+G1359+G1365+G1379+G1410+G1418+G1437+G1474+G1498+G1544+G1574+G1582+G1636+G1651+G1680+G1688+G1697+G1701+G1711+G1731+G1740+G1747+G1767+G1779+G1798+G1805+G1813+G1819+G1833+G1845+G1509+G742+G1782</f>
    </oc>
    <nc r="G21">
      <f>G28+G194+G389+G476+G543+G917+G957+G990+G1010+G1018+G1038+G1077+G1107+G1122+G1136+G1147+G1190+G1199+G1212+G1229+G1262+G1289+G1317+G1327+G1344+G1359+G1365+G1379+G1410+G1418+G1437+G1474+G1498+G1544+G1574+G1582+G1636+G1651+G1680+G1688+G1697+G1701+G1711+G1731+G1740+G1747+G1767+G1779+G1798+G1805+G1813+G1819+G1833+G1845+G1509+G742+G1782</f>
    </nc>
  </rcc>
  <rcc rId="24604" sId="1">
    <oc r="H21">
      <f>H28+H194+H389+H476+H543+H917+H957+H990+H1010+H1018+H1038+H1077+H1107+H1122+H1136+H1147+H1190+H1199+H1212+H1229+H1262+H1289+H1317+H1327+H1344+H1359+H1365+H1379+H1410+H1418+H1437+H1474+H1498+H1544+H1574+H1582+H1636+H1651+H1680+H1688+H1697+H1701+H1711+H1731+H1740+H1747+H1767+H1779+H1798+H1805+H1813+H1819+H1833+H1845+H1509+H742+H1782</f>
    </oc>
    <nc r="H21">
      <f>H28+H194+H389+H476+H543+H917+H957+H990+H1010+H1018+H1038+H1077+H1107+H1122+H1136+H1147+H1190+H1199+H1212+H1229+H1262+H1289+H1317+H1327+H1344+H1359+H1365+H1379+H1410+H1418+H1437+H1474+H1498+H1544+H1574+H1582+H1636+H1651+H1680+H1688+H1697+H1701+H1711+H1731+H1740+H1747+H1767+H1779+H1798+H1805+H1813+H1819+H1833+H1845+H1509+H742+H1782</f>
    </nc>
  </rcc>
  <rcc rId="24605" sId="1">
    <oc r="I21">
      <f>I28+I194+I389+I476+I543+I917+I957+I990+I1010+I1018+I1038+I1077+I1107+I1122+I1136+I1147+I1190+I1199+I1212+I1229+I1262+I1289+I1317+I1327+I1344+I1359+I1365+I1379+I1410+I1418+I1437+I1474+I1498+I1544+I1574+I1582+I1636+I1651+I1680+I1688+I1697+I1701+I1711+I1731+I1740+I1747+I1767+I1779+I1798+I1805+I1813+I1819+I1833+I1845+I1509+I742+I1782</f>
    </oc>
    <nc r="I21">
      <f>I28+I194+I389+I476+I543+I917+I957+I990+I1010+I1018+I1038+I1077+I1107+I1122+I1136+I1147+I1190+I1199+I1212+I1229+I1262+I1289+I1317+I1327+I1344+I1359+I1365+I1379+I1410+I1418+I1437+I1474+I1498+I1544+I1574+I1582+I1636+I1651+I1680+I1688+I1697+I1701+I1711+I1731+I1740+I1747+I1767+I1779+I1798+I1805+I1813+I1819+I1833+I1845+I1509+I742+I1782</f>
    </nc>
  </rcc>
  <rcc rId="24606" sId="1">
    <oc r="J21">
      <f>J28+J194+J389+J476+J543+J917+J957+J990+J1010+J1018+J1038+J1077+J1107+J1122+J1136+J1147+J1190+J1199+J1212+J1229+J1262+J1289+J1317+J1327+J1344+J1359+J1365+J1379+J1410+J1418+J1437+J1474+J1498+J1544+J1574+J1582+J1636+J1651+J1680+J1688+J1697+J1701+J1711+J1731+J1740+J1747+J1767+J1779+J1798+J1805+J1813+J1819+J1833+J1845+J1509+J742+J1782</f>
    </oc>
    <nc r="J21">
      <f>J28+J194+J389+J476+J543+J917+J957+J990+J1010+J1018+J1038+J1077+J1107+J1122+J1136+J1147+J1190+J1199+J1212+J1229+J1262+J1289+J1317+J1327+J1344+J1359+J1365+J1379+J1410+J1418+J1437+J1474+J1498+J1544+J1574+J1582+J1636+J1651+J1680+J1688+J1697+J1701+J1711+J1731+J1740+J1747+J1767+J1779+J1798+J1805+J1813+J1819+J1833+J1845+J1509+J742+J1782</f>
    </nc>
  </rcc>
  <rcc rId="24607" sId="1">
    <oc r="K21">
      <f>K28+K194+K389+K476+K543+K917+K957+K990+K1010+K1018+K1038+K1077+K1107+K1122+K1136+K1147+K1190+K1199+K1212+K1229+K1262+K1289+K1317+K1327+K1344+K1359+K1365+K1379+K1410+K1418+K1437+K1474+K1498+K1544+K1574+K1582+K1636+K1651+K1680+K1688+K1697+K1701+K1711+K1731+K1740+K1747+K1767+K1779+K1798+K1805+K1813+K1819+K1833+K1845+K1509+K742+K1782</f>
    </oc>
    <nc r="K21">
      <f>K28+K194+K389+K476+K543+K917+K957+K990+K1010+K1018+K1038+K1077+K1107+K1122+K1136+K1147+K1190+K1199+K1212+K1229+K1262+K1289+K1317+K1327+K1344+K1359+K1365+K1379+K1410+K1418+K1437+K1474+K1498+K1544+K1574+K1582+K1636+K1651+K1680+K1688+K1697+K1701+K1711+K1731+K1740+K1747+K1767+K1779+K1798+K1805+K1813+K1819+K1833+K1845+K1509+K742+K1782</f>
    </nc>
  </rcc>
  <rcc rId="24608" sId="1">
    <oc r="L21">
      <f>L28+L194+L389+L476+L543+L917+L957+L990+L1010+L1018+L1038+L1077+L1107+L1122+L1136+L1147+L1190+L1199+L1212+L1229+L1262+L1289+L1317+L1327+L1344+L1359+L1365+L1379+L1410+L1418+L1437+L1474+L1498+L1544+L1574+L1582+L1636+L1651+L1680+L1688+L1697+L1701+L1711+L1731+L1740+L1747+L1767+L1779+L1798+L1805+L1813+L1819+L1833+L1845+L1509+L742+L1782</f>
    </oc>
    <nc r="L21">
      <f>L28+L194+L389+L476+L543+L917+L957+L990+L1010+L1018+L1038+L1077+L1107+L1122+L1136+L1147+L1190+L1199+L1212+L1229+L1262+L1289+L1317+L1327+L1344+L1359+L1365+L1379+L1410+L1418+L1437+L1474+L1498+L1544+L1574+L1582+L1636+L1651+L1680+L1688+L1697+L1701+L1711+L1731+L1740+L1747+L1767+L1779+L1798+L1805+L1813+L1819+L1833+L1845+L1509+L742+L1782</f>
    </nc>
  </rcc>
  <rcc rId="24609" sId="1">
    <oc r="M21">
      <f>M28+M194+M389+M476+M543+M917+M957+M990+M1010+M1018+M1038+M1077+M1107+M1122+M1136+M1147+M1190+M1199+M1212+M1229+M1262+M1289+M1317+M1327+M1344+M1359+M1365+M1379+M1410+M1418+M1437+M1474+M1498+M1544+M1574+M1582+M1636+M1651+M1680+M1688+M1697+M1701+M1711+M1731+M1740+M1747+M1767+M1779+M1798+M1805+M1813+M1819+M1833+M1845+M1509+M742+M1782</f>
    </oc>
    <nc r="M21">
      <f>M28+M194+M389+M476+M543+M917+M957+M990+M1010+M1018+M1038+M1077+M1107+M1122+M1136+M1147+M1190+M1199+M1212+M1229+M1262+M1289+M1317+M1327+M1344+M1359+M1365+M1379+M1410+M1418+M1437+M1474+M1498+M1544+M1574+M1582+M1636+M1651+M1680+M1688+M1697+M1701+M1711+M1731+M1740+M1747+M1767+M1779+M1798+M1805+M1813+M1819+M1833+M1845+M1509+M742+M1782</f>
    </nc>
  </rcc>
  <rcc rId="24610" sId="1">
    <oc r="N21">
      <f>N28+N194+N389+N476+N543+N917+N957+N990+N1010+N1018+N1038+N1077+N1107+N1122+N1136+N1147+N1190+N1199+N1212+N1229+N1262+N1289+N1317+N1327+N1344+N1359+N1365+N1379+N1410+N1418+N1437+N1474+N1498+N1544+N1574+N1582+N1636+N1651+N1680+N1688+N1697+N1701+N1711+N1731+N1740+N1747+N1767+N1779+N1798+N1805+N1813+N1819+N1833+N1845+N1509+N742+N1782</f>
    </oc>
    <nc r="N21">
      <f>N28+N194+N389+N476+N543+N917+N957+N990+N1010+N1018+N1038+N1077+N1107+N1122+N1136+N1147+N1190+N1199+N1212+N1229+N1262+N1289+N1317+N1327+N1344+N1359+N1365+N1379+N1410+N1418+N1437+N1474+N1498+N1544+N1574+N1582+N1636+N1651+N1680+N1688+N1697+N1701+N1711+N1731+N1740+N1747+N1767+N1779+N1798+N1805+N1813+N1819+N1833+N1845+N1509+N742+N1782</f>
    </nc>
  </rcc>
  <rcc rId="24611" sId="1">
    <oc r="O21">
      <f>O28+O194+O389+O476+O543+O917+O957+O990+O1010+O1018+O1038+O1077+O1107+O1122+O1136+O1147+O1190+O1199+O1212+O1229+O1262+O1289+O1317+O1327+O1344+O1359+O1365+O1379+O1410+O1418+O1437+O1474+O1498+O1544+O1574+O1582+O1636+O1651+O1680+O1688+O1697+O1701+O1711+O1731+O1740+O1747+O1767+O1779+O1798+O1805+O1813+O1819+O1833+O1845+O1509+O742+O1782</f>
    </oc>
    <nc r="O21">
      <f>O28+O194+O389+O476+O543+O917+O957+O990+O1010+O1018+O1038+O1077+O1107+O1122+O1136+O1147+O1190+O1199+O1212+O1229+O1262+O1289+O1317+O1327+O1344+O1359+O1365+O1379+O1410+O1418+O1437+O1474+O1498+O1544+O1574+O1582+O1636+O1651+O1680+O1688+O1697+O1701+O1711+O1731+O1740+O1747+O1767+O1779+O1798+O1805+O1813+O1819+O1833+O1845+O1509+O742+O1782</f>
    </nc>
  </rcc>
  <rcc rId="24612" sId="1">
    <oc r="P21">
      <f>P28+P194+P389+P476+P543+P917+P957+P990+P1010+P1018+P1038+P1077+P1107+P1122+P1136+P1147+P1190+P1199+P1212+P1229+P1262+P1289+P1317+P1327+P1344+P1359+P1365+P1379+P1410+P1418+P1437+P1474+P1498+P1544+P1574+P1582+P1636+P1651+P1680+P1688+P1697+P1701+P1711+P1731+P1740+P1747+P1767+P1779+P1798+P1805+P1813+P1819+P1833+P1845+P1509+P742+P1782</f>
    </oc>
    <nc r="P21">
      <f>P28+P194+P389+P476+P543+P917+P957+P990+P1010+P1018+P1038+P1077+P1107+P1122+P1136+P1147+P1190+P1199+P1212+P1229+P1262+P1289+P1317+P1327+P1344+P1359+P1365+P1379+P1410+P1418+P1437+P1474+P1498+P1544+P1574+P1582+P1636+P1651+P1680+P1688+P1697+P1701+P1711+P1731+P1740+P1747+P1767+P1779+P1798+P1805+P1813+P1819+P1833+P1845+P1509+P742+P1782</f>
    </nc>
  </rcc>
  <rcc rId="24613" sId="1">
    <oc r="Q21">
      <f>Q28+Q194+Q389+Q476+Q543+Q917+Q957+Q990+Q1010+Q1018+Q1038+Q1077+Q1107+Q1122+Q1136+Q1147+Q1190+Q1199+Q1212+Q1229+Q1262+Q1289+Q1317+Q1327+Q1344+Q1359+Q1365+Q1379+Q1410+Q1418+Q1437+Q1474+Q1498+Q1544+Q1574+Q1582+Q1636+Q1651+Q1680+Q1688+Q1697+Q1701+Q1711+Q1731+Q1740+Q1747+Q1767+Q1779+Q1798+Q1805+Q1813+Q1819+Q1833+Q1845+Q1509+Q742+Q1782</f>
    </oc>
    <nc r="Q21">
      <f>Q28+Q194+Q389+Q476+Q543+Q917+Q957+Q990+Q1010+Q1018+Q1038+Q1077+Q1107+Q1122+Q1136+Q1147+Q1190+Q1199+Q1212+Q1229+Q1262+Q1289+Q1317+Q1327+Q1344+Q1359+Q1365+Q1379+Q1410+Q1418+Q1437+Q1474+Q1498+Q1544+Q1574+Q1582+Q1636+Q1651+Q1680+Q1688+Q1697+Q1701+Q1711+Q1731+Q1740+Q1747+Q1767+Q1779+Q1798+Q1805+Q1813+Q1819+Q1833+Q1845+Q1509+Q742+Q1782</f>
    </nc>
  </rcc>
  <rcc rId="24614" sId="1" numFmtId="4">
    <oc r="C28">
      <v>2995700</v>
    </oc>
    <nc r="C28">
      <f>C29</f>
    </nc>
  </rcc>
  <rcc rId="24615" sId="1" odxf="1" dxf="1" numFmtId="4">
    <oc r="D28">
      <v>266314</v>
    </oc>
    <nc r="D28">
      <f>D29</f>
    </nc>
    <odxf>
      <font>
        <sz val="14"/>
        <color indexed="8"/>
        <name val="Times New Roman"/>
        <scheme val="none"/>
      </font>
      <alignment wrapText="0" readingOrder="0"/>
    </odxf>
    <ndxf>
      <font>
        <sz val="14"/>
        <color indexed="8"/>
        <name val="Times New Roman"/>
        <scheme val="none"/>
      </font>
      <alignment wrapText="1" readingOrder="0"/>
    </ndxf>
  </rcc>
  <rcc rId="24616" sId="1" odxf="1" dxf="1">
    <nc r="E28">
      <f>E29</f>
    </nc>
    <odxf>
      <font>
        <sz val="14"/>
        <color indexed="72"/>
        <name val="Times New Roman"/>
        <scheme val="none"/>
      </font>
    </odxf>
    <ndxf>
      <font>
        <sz val="14"/>
        <color indexed="72"/>
        <name val="Times New Roman"/>
        <scheme val="none"/>
      </font>
    </ndxf>
  </rcc>
  <rcc rId="24617" sId="1" odxf="1" dxf="1">
    <nc r="F28">
      <f>F29</f>
    </nc>
    <odxf>
      <font>
        <sz val="14"/>
        <color indexed="72"/>
        <name val="Times New Roman"/>
        <scheme val="none"/>
      </font>
    </odxf>
    <ndxf>
      <font>
        <sz val="14"/>
        <color indexed="72"/>
        <name val="Times New Roman"/>
        <scheme val="none"/>
      </font>
    </ndxf>
  </rcc>
  <rcc rId="24618" sId="1" odxf="1" dxf="1" numFmtId="4">
    <oc r="G28">
      <v>720</v>
    </oc>
    <nc r="G28">
      <f>G29</f>
    </nc>
    <odxf>
      <font>
        <sz val="14"/>
        <color indexed="72"/>
        <name val="Times New Roman"/>
        <scheme val="none"/>
      </font>
    </odxf>
    <ndxf>
      <font>
        <sz val="14"/>
        <color indexed="72"/>
        <name val="Times New Roman"/>
        <scheme val="none"/>
      </font>
    </ndxf>
  </rcc>
  <rcc rId="24619" sId="1" odxf="1" dxf="1" numFmtId="4">
    <oc r="H28">
      <v>2605414</v>
    </oc>
    <nc r="H28">
      <f>H29</f>
    </nc>
    <odxf>
      <font>
        <sz val="14"/>
        <color indexed="72"/>
        <name val="Times New Roman"/>
        <scheme val="none"/>
      </font>
    </odxf>
    <ndxf>
      <font>
        <sz val="14"/>
        <color indexed="72"/>
        <name val="Times New Roman"/>
        <scheme val="none"/>
      </font>
    </ndxf>
  </rcc>
  <rcc rId="24620" sId="1" odxf="1" dxf="1" numFmtId="4">
    <oc r="I28">
      <v>90</v>
    </oc>
    <nc r="I28">
      <f>I29</f>
    </nc>
    <odxf>
      <font>
        <sz val="14"/>
        <color indexed="72"/>
        <name val="Times New Roman"/>
        <scheme val="none"/>
      </font>
    </odxf>
    <ndxf>
      <font>
        <sz val="14"/>
        <color indexed="72"/>
        <name val="Times New Roman"/>
        <scheme val="none"/>
      </font>
    </ndxf>
  </rcc>
  <rcc rId="24621" sId="1" odxf="1" dxf="1" numFmtId="4">
    <oc r="J28">
      <v>123972</v>
    </oc>
    <nc r="J28">
      <f>J29</f>
    </nc>
    <odxf>
      <font>
        <sz val="14"/>
        <color indexed="72"/>
        <name val="Times New Roman"/>
        <scheme val="none"/>
      </font>
    </odxf>
    <ndxf>
      <font>
        <sz val="14"/>
        <color indexed="72"/>
        <name val="Times New Roman"/>
        <scheme val="none"/>
      </font>
    </ndxf>
  </rcc>
  <rcc rId="24622" sId="1" odxf="1" dxf="1">
    <nc r="K28">
      <f>K29</f>
    </nc>
    <odxf>
      <alignment wrapText="0" readingOrder="0"/>
    </odxf>
    <ndxf>
      <alignment wrapText="1" readingOrder="0"/>
    </ndxf>
  </rcc>
  <rcc rId="24623" sId="1" odxf="1" dxf="1">
    <nc r="L28">
      <f>L29</f>
    </nc>
    <odxf>
      <alignment wrapText="0" readingOrder="0"/>
    </odxf>
    <ndxf>
      <alignment wrapText="1" readingOrder="0"/>
    </ndxf>
  </rcc>
  <rcc rId="24624" sId="1" odxf="1" dxf="1">
    <nc r="M28">
      <f>M29</f>
    </nc>
    <odxf>
      <font>
        <sz val="14"/>
        <color indexed="72"/>
        <name val="Times New Roman"/>
        <scheme val="none"/>
      </font>
    </odxf>
    <ndxf>
      <font>
        <sz val="14"/>
        <color indexed="72"/>
        <name val="Times New Roman"/>
        <scheme val="none"/>
      </font>
    </ndxf>
  </rcc>
  <rcc rId="24625" sId="1" odxf="1" dxf="1">
    <nc r="N28">
      <f>N29</f>
    </nc>
    <odxf>
      <font>
        <sz val="14"/>
        <color indexed="72"/>
        <name val="Times New Roman"/>
        <scheme val="none"/>
      </font>
    </odxf>
    <ndxf>
      <font>
        <sz val="14"/>
        <color indexed="72"/>
        <name val="Times New Roman"/>
        <scheme val="none"/>
      </font>
    </ndxf>
  </rcc>
  <rcc rId="24626" sId="1" odxf="1" dxf="1">
    <nc r="O28">
      <f>O29</f>
    </nc>
    <odxf>
      <font>
        <sz val="14"/>
        <color indexed="72"/>
        <name val="Times New Roman"/>
        <scheme val="none"/>
      </font>
    </odxf>
    <ndxf>
      <font>
        <sz val="14"/>
        <color indexed="72"/>
        <name val="Times New Roman"/>
        <scheme val="none"/>
      </font>
    </ndxf>
  </rcc>
  <rcc rId="24627" sId="1" odxf="1" dxf="1">
    <nc r="P28">
      <f>P29</f>
    </nc>
    <odxf>
      <font>
        <sz val="14"/>
        <color indexed="72"/>
        <name val="Times New Roman"/>
        <scheme val="none"/>
      </font>
      <border outline="0">
        <right/>
      </border>
    </odxf>
    <ndxf>
      <font>
        <sz val="14"/>
        <color indexed="72"/>
        <name val="Times New Roman"/>
        <scheme val="none"/>
      </font>
      <border outline="0">
        <right style="thin">
          <color indexed="64"/>
        </right>
      </border>
    </ndxf>
  </rcc>
  <rcc rId="24628" sId="1" odxf="1" dxf="1">
    <nc r="Q28">
      <f>Q29</f>
    </nc>
    <odxf>
      <font>
        <sz val="14"/>
        <color indexed="72"/>
        <name val="Times New Roman"/>
        <scheme val="none"/>
      </font>
    </odxf>
    <ndxf>
      <font>
        <sz val="14"/>
        <color indexed="72"/>
        <name val="Times New Roman"/>
        <scheme val="none"/>
      </font>
    </ndxf>
  </rcc>
  <rcc rId="24629" sId="1">
    <oc r="D1845">
      <f>D1847+D1848</f>
    </oc>
    <nc r="D1845">
      <f>D1846+D1847+D1848+D1849+D1850+D1851+D1852+D1853</f>
    </nc>
  </rcc>
  <rcc rId="24630" sId="1">
    <nc r="E1845">
      <f>E1846+E1847+E1848+E1849+E1850+E1851+E1852+E1853</f>
    </nc>
  </rcc>
  <rcc rId="24631" sId="1">
    <nc r="F1845">
      <f>F1846+F1847+F1848+F1849+F1850+F1851+F1852+F1853</f>
    </nc>
  </rcc>
  <rcc rId="24632" sId="1">
    <oc r="G1845">
      <f>G1846+G1849+G1850+G1851+G1852+G1853</f>
    </oc>
    <nc r="G1845">
      <f>G1846+G1847+G1848+G1849+G1850+G1851+G1852+G1853</f>
    </nc>
  </rcc>
  <rcc rId="24633" sId="1">
    <oc r="H1845">
      <f>H1846+H1849+H1850+H1851+H1852+H1853</f>
    </oc>
    <nc r="H1845">
      <f>H1846+H1847+H1848+H1849+H1850+H1851+H1852+H1853</f>
    </nc>
  </rcc>
  <rcc rId="24634" sId="1">
    <nc r="I1845">
      <f>I1846+I1847+I1848+I1849+I1850+I1851+I1852+I1853</f>
    </nc>
  </rcc>
  <rcc rId="24635" sId="1">
    <nc r="J1845">
      <f>J1846+J1847+J1848+J1849+J1850+J1851+J1852+J1853</f>
    </nc>
  </rcc>
  <rcc rId="24636" sId="1">
    <oc r="K1845">
      <f>K1852</f>
    </oc>
    <nc r="K1845">
      <f>K1846+K1847+K1848+K1849+K1850+K1851+K1852+K1853</f>
    </nc>
  </rcc>
  <rcc rId="24637" sId="1">
    <oc r="L1845">
      <f>L1852</f>
    </oc>
    <nc r="L1845">
      <f>L1846+L1847+L1848+L1849+L1850+L1851+L1852+L1853</f>
    </nc>
  </rcc>
  <rcc rId="24638" sId="1">
    <nc r="M1845">
      <f>M1846+M1847+M1848+M1849+M1850+M1851+M1852+M1853</f>
    </nc>
  </rcc>
  <rcc rId="24639" sId="1">
    <nc r="N1845">
      <f>N1846+N1847+N1848+N1849+N1850+N1851+N1852+N1853</f>
    </nc>
  </rcc>
  <rcc rId="24640" sId="1">
    <oc r="O1845">
      <f>O1852</f>
    </oc>
    <nc r="O1845">
      <f>O1846+O1847+O1848+O1849+O1850+O1851+O1852+O1853</f>
    </nc>
  </rcc>
  <rcc rId="24641" sId="1" odxf="1" dxf="1">
    <oc r="P1845">
      <f>P1852</f>
    </oc>
    <nc r="P1845">
      <f>P1846+P1847+P1848+P1849+P1850+P1851+P1852+P1853</f>
    </nc>
    <odxf>
      <border outline="0">
        <right/>
      </border>
    </odxf>
    <ndxf>
      <border outline="0">
        <right style="thin">
          <color indexed="64"/>
        </right>
      </border>
    </ndxf>
  </rcc>
  <rcc rId="24642" sId="1">
    <nc r="Q1845">
      <f>Q1846+Q1847+Q1848+Q1849+Q1850+Q1851+Q1852+Q1853</f>
    </nc>
  </rcc>
  <rcc rId="24643" sId="1" numFmtId="4">
    <oc r="C1819">
      <v>7416575.2427999992</v>
    </oc>
    <nc r="C1819">
      <f>SUM(C1820:C1823)</f>
    </nc>
  </rcc>
  <rcc rId="24644" sId="1" numFmtId="4">
    <oc r="D1819">
      <v>2413863.3339999998</v>
    </oc>
    <nc r="D1819">
      <f>SUM(D1820:D1823)</f>
    </nc>
  </rcc>
  <rcc rId="24645" sId="1">
    <nc r="E1819">
      <f>SUM(E1820:E1823)</f>
    </nc>
  </rcc>
  <rcc rId="24646" sId="1">
    <nc r="F1819">
      <f>SUM(F1820:F1823)</f>
    </nc>
  </rcc>
  <rcc rId="24647" sId="1" numFmtId="4">
    <oc r="G1819">
      <v>1531.2800000000002</v>
    </oc>
    <nc r="G1819">
      <f>SUM(G1820:G1823)</f>
    </nc>
  </rcc>
  <rcc rId="24648" sId="1" numFmtId="4">
    <oc r="H1819">
      <v>2329919.0840000003</v>
    </oc>
    <nc r="H1819">
      <f>SUM(H1820:H1823)</f>
    </nc>
  </rcc>
  <rcc rId="24649" sId="1">
    <nc r="I1819">
      <f>SUM(I1820:I1823)</f>
    </nc>
  </rcc>
  <rcc rId="24650" sId="1">
    <nc r="J1819">
      <f>SUM(J1820:J1823)</f>
    </nc>
  </rcc>
  <rcc rId="24651" sId="1" numFmtId="4">
    <oc r="K1819">
      <v>1618.6799999999998</v>
    </oc>
    <nc r="K1819">
      <f>SUM(K1820:K1823)</f>
    </nc>
  </rcc>
  <rcc rId="24652" sId="1" numFmtId="4">
    <oc r="L1819">
      <v>797199.9</v>
    </oc>
    <nc r="L1819">
      <f>SUM(L1820:L1823)</f>
    </nc>
  </rcc>
  <rcc rId="24653" sId="1" numFmtId="4">
    <oc r="M1819">
      <v>530.95999999999992</v>
    </oc>
    <nc r="M1819">
      <f>SUM(M1820:M1823)</f>
    </nc>
  </rcc>
  <rcc rId="24654" sId="1" numFmtId="4">
    <oc r="N1819">
      <v>274899.2304</v>
    </oc>
    <nc r="N1819">
      <f>SUM(N1820:N1823)</f>
    </nc>
  </rcc>
  <rcc rId="24655" sId="1" numFmtId="4">
    <oc r="O1819">
      <v>1299.1799999999998</v>
    </oc>
    <nc r="O1819">
      <f>SUM(O1820:O1823)</f>
    </nc>
  </rcc>
  <rcc rId="24656" sId="1" numFmtId="4">
    <oc r="P1819">
      <v>1600693.6943999999</v>
    </oc>
    <nc r="P1819">
      <f>SUM(P1820:P1823)</f>
    </nc>
  </rcc>
  <rcc rId="24657" sId="1" odxf="1" dxf="1">
    <nc r="Q1819">
      <f>SUM(Q1820:Q1823)</f>
    </nc>
    <odxf>
      <alignment vertical="center" readingOrder="0"/>
    </odxf>
    <ndxf>
      <alignment vertical="top" readingOrder="0"/>
    </ndxf>
  </rcc>
  <rcc rId="24658" sId="1">
    <oc r="C1818">
      <f>SUM(C1820:C1823)</f>
    </oc>
    <nc r="C1818">
      <f>C1819</f>
    </nc>
  </rcc>
  <rcc rId="24659" sId="1">
    <oc r="D1818">
      <f>SUM(D1820:D1823)</f>
    </oc>
    <nc r="D1818">
      <f>D1819</f>
    </nc>
  </rcc>
  <rcc rId="24660" sId="1">
    <nc r="E1818">
      <f>E1819</f>
    </nc>
  </rcc>
  <rcc rId="24661" sId="1">
    <nc r="F1818">
      <f>F1819</f>
    </nc>
  </rcc>
  <rcc rId="24662" sId="1">
    <oc r="G1818">
      <f>SUM(G1820:G1823)</f>
    </oc>
    <nc r="G1818">
      <f>G1819</f>
    </nc>
  </rcc>
  <rcc rId="24663" sId="1">
    <oc r="H1818">
      <f>SUM(H1820:H1823)</f>
    </oc>
    <nc r="H1818">
      <f>H1819</f>
    </nc>
  </rcc>
  <rcc rId="24664" sId="1">
    <nc r="I1818">
      <f>I1819</f>
    </nc>
  </rcc>
  <rcc rId="24665" sId="1">
    <nc r="J1818">
      <f>J1819</f>
    </nc>
  </rcc>
  <rcc rId="24666" sId="1">
    <oc r="K1818">
      <f>SUM(K1820:K1823)</f>
    </oc>
    <nc r="K1818">
      <f>K1819</f>
    </nc>
  </rcc>
  <rcc rId="24667" sId="1">
    <oc r="L1818">
      <f>SUM(L1820:L1823)</f>
    </oc>
    <nc r="L1818">
      <f>L1819</f>
    </nc>
  </rcc>
  <rcc rId="24668" sId="1">
    <oc r="M1818">
      <f>SUM(M1820:M1823)</f>
    </oc>
    <nc r="M1818">
      <f>M1819</f>
    </nc>
  </rcc>
  <rcc rId="24669" sId="1">
    <oc r="N1818">
      <f>SUM(N1820:N1823)</f>
    </oc>
    <nc r="N1818">
      <f>N1819</f>
    </nc>
  </rcc>
  <rcc rId="24670" sId="1">
    <oc r="O1818">
      <f>SUM(O1820:O1823)</f>
    </oc>
    <nc r="O1818">
      <f>O1819</f>
    </nc>
  </rcc>
  <rcc rId="24671" sId="1">
    <oc r="P1818">
      <f>SUM(P1820:P1823)</f>
    </oc>
    <nc r="P1818">
      <f>P1819</f>
    </nc>
  </rcc>
  <rcc rId="24672" sId="1" odxf="1" dxf="1">
    <nc r="Q1818">
      <f>Q1819</f>
    </nc>
    <odxf>
      <alignment vertical="center" readingOrder="0"/>
    </odxf>
    <ndxf>
      <alignment vertical="top" readingOrder="0"/>
    </ndxf>
  </rcc>
  <rcc rId="24673" sId="1" numFmtId="4">
    <oc r="C1680">
      <v>11279000</v>
    </oc>
    <nc r="C1680">
      <f>SUM(C1681:C1686)</f>
    </nc>
  </rcc>
  <rcc rId="24674" sId="1" numFmtId="4">
    <oc r="D1680">
      <v>3014994</v>
    </oc>
    <nc r="D1680">
      <f>SUM(D1681:D1686)</f>
    </nc>
  </rcc>
  <rcc rId="24675" sId="1">
    <nc r="E1680">
      <f>SUM(E1681:E1686)</f>
    </nc>
  </rcc>
  <rcc rId="24676" sId="1">
    <nc r="F1680">
      <f>SUM(F1681:F1686)</f>
    </nc>
  </rcc>
  <rcc rId="24677" sId="1" numFmtId="4">
    <oc r="G1680">
      <v>2144.34</v>
    </oc>
    <nc r="G1680">
      <f>SUM(G1681:G1686)</f>
    </nc>
  </rcc>
  <rcc rId="24678" sId="1" numFmtId="4">
    <oc r="H1680">
      <v>7497544</v>
    </oc>
    <nc r="H1680">
      <f>SUM(H1681:H1686)</f>
    </nc>
  </rcc>
  <rcc rId="24679" sId="1">
    <nc r="I1680">
      <f>SUM(I1681:I1686)</f>
    </nc>
  </rcc>
  <rcc rId="24680" sId="1">
    <nc r="J1680">
      <f>SUM(J1681:J1686)</f>
    </nc>
  </rcc>
  <rcc rId="24681" sId="1">
    <nc r="K1680">
      <f>SUM(K1681:K1686)</f>
    </nc>
  </rcc>
  <rcc rId="24682" sId="1">
    <nc r="L1680">
      <f>SUM(L1681:L1686)</f>
    </nc>
  </rcc>
  <rcc rId="24683" sId="1" numFmtId="4">
    <oc r="M1680">
      <v>740.2</v>
    </oc>
    <nc r="M1680">
      <f>SUM(M1681:M1686)</f>
    </nc>
  </rcc>
  <rcc rId="24684" sId="1" numFmtId="4">
    <oc r="N1680">
      <v>766462</v>
    </oc>
    <nc r="N1680">
      <f>SUM(N1681:N1686)</f>
    </nc>
  </rcc>
  <rcc rId="24685" sId="1">
    <nc r="O1680">
      <f>SUM(O1681:O1686)</f>
    </nc>
  </rcc>
  <rcc rId="24686" sId="1">
    <nc r="P1680">
      <f>SUM(P1681:P1686)</f>
    </nc>
  </rcc>
  <rcc rId="24687" sId="1">
    <nc r="Q1680">
      <f>SUM(Q1681:Q1686)</f>
    </nc>
  </rcc>
  <rcc rId="24688" sId="1" numFmtId="4">
    <oc r="D1711">
      <v>4329266.42</v>
    </oc>
    <nc r="D1711">
      <f>D1712+D1713+D1714+D1715+D1716</f>
    </nc>
  </rcc>
  <rcc rId="24689" sId="1">
    <nc r="E1711">
      <f>E1712+E1713+E1714+E1715+E1716</f>
    </nc>
  </rcc>
  <rcc rId="24690" sId="1">
    <nc r="F1711">
      <f>F1712+F1713+F1714+F1715+F1716</f>
    </nc>
  </rcc>
  <rcc rId="24691" sId="1" numFmtId="4">
    <oc r="G1711">
      <v>1820.4</v>
    </oc>
    <nc r="G1711">
      <f>G1712+G1713+G1714+G1715+G1716</f>
    </nc>
  </rcc>
  <rcc rId="24692" sId="1" numFmtId="4">
    <oc r="H1711">
      <v>5744705.54</v>
    </oc>
    <nc r="H1711">
      <f>H1712+H1713+H1714+H1715+H1716</f>
    </nc>
  </rcc>
  <rcc rId="24693" sId="1">
    <nc r="I1711">
      <f>I1712+I1713+I1714+I1715+I1716</f>
    </nc>
  </rcc>
  <rcc rId="24694" sId="1">
    <nc r="J1711">
      <f>J1712+J1713+J1714+J1715+J1716</f>
    </nc>
  </rcc>
  <rcc rId="24695" sId="1" numFmtId="4">
    <oc r="K1711">
      <v>478.6</v>
    </oc>
    <nc r="K1711">
      <f>K1712+K1713+K1714+K1715+K1716</f>
    </nc>
  </rcc>
  <rcc rId="24696" sId="1" numFmtId="4">
    <oc r="L1711">
      <v>668020.22</v>
    </oc>
    <nc r="L1711">
      <f>L1712+L1713+L1714+L1715+L1716</f>
    </nc>
  </rcc>
  <rcc rId="24697" sId="1">
    <nc r="M1711">
      <f>M1712+M1713+M1714+M1715+M1716</f>
    </nc>
  </rcc>
  <rcc rId="24698" sId="1">
    <nc r="N1711">
      <f>N1712+N1713+N1714+N1715+N1716</f>
    </nc>
  </rcc>
  <rcc rId="24699" sId="1">
    <nc r="O1711">
      <f>O1712+O1713+O1714+O1715+O1716</f>
    </nc>
  </rcc>
  <rcc rId="24700" sId="1">
    <nc r="P1711">
      <f>P1712+P1713+P1714+P1715+P1716</f>
    </nc>
  </rcc>
  <rcc rId="24701" sId="1" numFmtId="4">
    <oc r="Q1711">
      <v>1633428.72</v>
    </oc>
    <nc r="Q1711">
      <f>Q1712+Q1713+Q1714+Q1715+Q1716</f>
    </nc>
  </rcc>
  <rcc rId="24702" sId="1" numFmtId="4">
    <oc r="C1366">
      <v>284024.8</v>
    </oc>
    <nc r="C1366">
      <f>J1366</f>
    </nc>
  </rcc>
  <rcv guid="{52C56C69-E76E-46A4-93DC-3FEF3C34E98B}" action="delete"/>
  <rdn rId="0" localSheetId="1" customView="1" name="Z_52C56C69_E76E_46A4_93DC_3FEF3C34E98B_.wvu.PrintArea" hidden="1" oldHidden="1">
    <formula>'Лист 1'!$A$1:$R$1869</formula>
    <oldFormula>'Лист 1'!$A$1:$R$1869</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1'!$A$14:$S$1853</formula>
    <oldFormula>'Лист 1'!$A$14:$S$1853</oldFormula>
  </rdn>
  <rcv guid="{52C56C69-E76E-46A4-93DC-3FEF3C34E98B}" action="add"/>
</revisions>
</file>

<file path=xl/revisions/revisionLog114.xml><?xml version="1.0" encoding="utf-8"?>
<revisions xmlns="http://schemas.openxmlformats.org/spreadsheetml/2006/main" xmlns:r="http://schemas.openxmlformats.org/officeDocument/2006/relationships">
  <rfmt sheetId="1" sqref="R1713">
    <dxf>
      <fill>
        <patternFill>
          <bgColor rgb="FFFFFF00"/>
        </patternFill>
      </fill>
    </dxf>
  </rfmt>
  <rfmt sheetId="1" sqref="Q1582">
    <dxf>
      <fill>
        <patternFill>
          <bgColor rgb="FFFFFF00"/>
        </patternFill>
      </fill>
    </dxf>
  </rfmt>
  <rcc rId="31244" sId="1" odxf="1" dxf="1">
    <nc r="R1582" t="inlineStr">
      <is>
        <t>убрать</t>
      </is>
    </nc>
    <odxf>
      <font>
        <sz val="10"/>
        <color auto="1"/>
        <name val="Arial"/>
        <scheme val="none"/>
      </font>
    </odxf>
    <ndxf>
      <font>
        <sz val="10"/>
        <color auto="1"/>
        <name val="Arial"/>
        <scheme val="none"/>
      </font>
    </ndxf>
  </rcc>
  <rcc rId="31245" sId="1" numFmtId="4">
    <oc r="Q1582">
      <v>1000000</v>
    </oc>
    <nc r="Q1582"/>
  </rcc>
  <rfmt sheetId="1" sqref="Q1569">
    <dxf>
      <fill>
        <patternFill>
          <bgColor rgb="FFFFFF00"/>
        </patternFill>
      </fill>
    </dxf>
  </rfmt>
  <rfmt sheetId="1" sqref="Q1565">
    <dxf>
      <fill>
        <patternFill>
          <bgColor rgb="FFFFFF00"/>
        </patternFill>
      </fill>
    </dxf>
  </rfmt>
  <rfmt sheetId="1" sqref="A1582:Q1582">
    <dxf>
      <fill>
        <patternFill>
          <bgColor rgb="FFFFFF00"/>
        </patternFill>
      </fill>
    </dxf>
  </rfmt>
  <rfmt sheetId="1" sqref="A1582:P1582">
    <dxf>
      <fill>
        <patternFill patternType="none">
          <bgColor auto="1"/>
        </patternFill>
      </fill>
    </dxf>
  </rfmt>
  <rfmt sheetId="1" sqref="C1582">
    <dxf>
      <fill>
        <patternFill patternType="solid">
          <bgColor rgb="FFFFFF00"/>
        </patternFill>
      </fill>
    </dxf>
  </rfmt>
  <rfmt sheetId="1" sqref="B1486">
    <dxf>
      <fill>
        <patternFill>
          <bgColor rgb="FFFFFF00"/>
        </patternFill>
      </fill>
    </dxf>
  </rfmt>
  <rfmt sheetId="1" sqref="B1486:B1488">
    <dxf>
      <fill>
        <patternFill>
          <bgColor rgb="FFFFFF00"/>
        </patternFill>
      </fill>
    </dxf>
  </rfmt>
  <rfmt sheetId="1" sqref="B1477:B1480">
    <dxf>
      <fill>
        <patternFill>
          <bgColor rgb="FFFFFF00"/>
        </patternFill>
      </fill>
    </dxf>
  </rfmt>
  <rfmt sheetId="1" sqref="B1480">
    <dxf>
      <fill>
        <patternFill>
          <bgColor theme="0"/>
        </patternFill>
      </fill>
    </dxf>
  </rfmt>
  <rfmt sheetId="1" sqref="M1490:P1490">
    <dxf>
      <fill>
        <patternFill>
          <bgColor rgb="FFFFFF00"/>
        </patternFill>
      </fill>
    </dxf>
  </rfmt>
  <rfmt sheetId="1" sqref="M1490:N1490">
    <dxf>
      <fill>
        <patternFill patternType="none">
          <bgColor auto="1"/>
        </patternFill>
      </fill>
    </dxf>
  </rfmt>
  <rfmt sheetId="1" sqref="I1490:J1490">
    <dxf>
      <fill>
        <patternFill>
          <bgColor rgb="FFFFFF00"/>
        </patternFill>
      </fill>
    </dxf>
  </rfmt>
  <rfmt sheetId="1" sqref="M1490:N1490">
    <dxf>
      <fill>
        <patternFill patternType="solid">
          <bgColor rgb="FFFFFF00"/>
        </patternFill>
      </fill>
    </dxf>
  </rfmt>
  <rfmt sheetId="1" sqref="G1518">
    <dxf>
      <fill>
        <patternFill>
          <bgColor rgb="FFFFFF00"/>
        </patternFill>
      </fill>
    </dxf>
  </rfmt>
  <rfmt sheetId="1" sqref="K1733:L1733">
    <dxf>
      <fill>
        <patternFill>
          <bgColor rgb="FFFFFF00"/>
        </patternFill>
      </fill>
    </dxf>
  </rfmt>
  <rfmt sheetId="1" sqref="O1733:P1733">
    <dxf>
      <fill>
        <patternFill>
          <bgColor rgb="FFFFFF00"/>
        </patternFill>
      </fill>
    </dxf>
  </rfmt>
  <rfmt sheetId="1" sqref="D1743">
    <dxf>
      <fill>
        <patternFill>
          <bgColor rgb="FFFFFF00"/>
        </patternFill>
      </fill>
    </dxf>
  </rfmt>
</revisions>
</file>

<file path=xl/revisions/revisionLog115.xml><?xml version="1.0" encoding="utf-8"?>
<revisions xmlns="http://schemas.openxmlformats.org/spreadsheetml/2006/main" xmlns:r="http://schemas.openxmlformats.org/officeDocument/2006/relationships">
  <rcc rId="31255" sId="1" numFmtId="4">
    <nc r="K1239">
      <v>2016</v>
    </nc>
  </rcc>
  <rcc rId="31256" sId="1" numFmtId="4">
    <nc r="L1239">
      <v>1985740</v>
    </nc>
  </rcc>
  <rcc rId="31257" sId="1" numFmtId="4">
    <nc r="K1235">
      <v>637</v>
    </nc>
  </rcc>
  <rcc rId="31258" sId="1" numFmtId="4">
    <nc r="L1235">
      <v>627439</v>
    </nc>
  </rcc>
  <rcc rId="31259" sId="1" numFmtId="4">
    <nc r="K1236">
      <v>606.9</v>
    </nc>
  </rcc>
  <rcc rId="31260" sId="1" numFmtId="4">
    <nc r="L1236">
      <v>597790</v>
    </nc>
  </rcc>
  <rcc rId="31261" sId="1" numFmtId="4">
    <oc r="K1237">
      <v>500</v>
    </oc>
    <nc r="K1237"/>
  </rcc>
  <rcc rId="31262" sId="1" numFmtId="4">
    <oc r="L1237">
      <v>492495</v>
    </oc>
    <nc r="L1237"/>
  </rcc>
  <rcc rId="31263" sId="1" numFmtId="4">
    <oc r="O1237">
      <v>500</v>
    </oc>
    <nc r="O1237"/>
  </rcc>
  <rcc rId="31264" sId="1" numFmtId="4">
    <oc r="P1237">
      <v>1232080</v>
    </oc>
    <nc r="P1237"/>
  </rcc>
  <rfmt sheetId="1" sqref="K1234:L1234">
    <dxf>
      <fill>
        <patternFill>
          <bgColor rgb="FFFFFF00"/>
        </patternFill>
      </fill>
    </dxf>
  </rfmt>
  <rfmt sheetId="1" sqref="O1234:P1234">
    <dxf>
      <fill>
        <patternFill>
          <bgColor rgb="FFFFFF00"/>
        </patternFill>
      </fill>
    </dxf>
  </rfmt>
  <rfmt sheetId="1" sqref="K1231:L1231">
    <dxf>
      <fill>
        <patternFill>
          <bgColor rgb="FFFFFF00"/>
        </patternFill>
      </fill>
    </dxf>
  </rfmt>
  <rfmt sheetId="1" sqref="O1231:P1231">
    <dxf>
      <fill>
        <patternFill>
          <bgColor rgb="FFFFFF00"/>
        </patternFill>
      </fill>
    </dxf>
  </rfmt>
  <rfmt sheetId="1" sqref="C1239">
    <dxf>
      <fill>
        <patternFill>
          <bgColor rgb="FFFFFF00"/>
        </patternFill>
      </fill>
    </dxf>
  </rfmt>
  <rfmt sheetId="1" sqref="C1234:C1237">
    <dxf>
      <fill>
        <patternFill>
          <bgColor rgb="FFFFFF00"/>
        </patternFill>
      </fill>
    </dxf>
  </rfmt>
  <rfmt sheetId="1" sqref="C1231">
    <dxf>
      <fill>
        <patternFill>
          <bgColor rgb="FFFFFF00"/>
        </patternFill>
      </fill>
    </dxf>
  </rfmt>
  <rfmt sheetId="1" sqref="G31">
    <dxf>
      <fill>
        <patternFill>
          <bgColor rgb="FFFFFF00"/>
        </patternFill>
      </fill>
    </dxf>
  </rfmt>
  <rfmt sheetId="1" sqref="G30">
    <dxf>
      <fill>
        <patternFill>
          <bgColor rgb="FFFFFF00"/>
        </patternFill>
      </fill>
    </dxf>
  </rfmt>
  <rcc rId="31265" sId="1" numFmtId="4">
    <oc r="G71">
      <v>1035</v>
    </oc>
    <nc r="G71"/>
  </rcc>
  <rcc rId="31266" sId="1" numFmtId="4">
    <oc r="G73">
      <v>1215</v>
    </oc>
    <nc r="G73"/>
  </rcc>
  <rcc rId="31267" sId="1" numFmtId="4">
    <oc r="G93">
      <v>2577</v>
    </oc>
    <nc r="G93"/>
  </rcc>
  <rfmt sheetId="1" sqref="G110">
    <dxf>
      <fill>
        <patternFill>
          <bgColor rgb="FFFFFF00"/>
        </patternFill>
      </fill>
    </dxf>
  </rfmt>
  <rcc rId="31268" sId="1" numFmtId="4">
    <oc r="G171">
      <v>1288</v>
    </oc>
    <nc r="G171"/>
  </rcc>
  <rcc rId="31269" sId="1" numFmtId="4">
    <oc r="G172">
      <v>801</v>
    </oc>
    <nc r="G172"/>
  </rcc>
  <rfmt sheetId="1" sqref="G194">
    <dxf>
      <fill>
        <patternFill>
          <bgColor rgb="FFFFFF00"/>
        </patternFill>
      </fill>
    </dxf>
  </rfmt>
  <rcc rId="31270" sId="1" numFmtId="4">
    <oc r="G265">
      <v>2391</v>
    </oc>
    <nc r="G265"/>
  </rcc>
  <rcc rId="31271" sId="1" odxf="1" dxf="1" numFmtId="4">
    <nc r="O1315">
      <v>563.79999999999995</v>
    </nc>
    <odxf>
      <fill>
        <patternFill>
          <bgColor rgb="FFFFFF00"/>
        </patternFill>
      </fill>
    </odxf>
    <ndxf>
      <fill>
        <patternFill>
          <bgColor theme="0"/>
        </patternFill>
      </fill>
    </ndxf>
  </rcc>
  <rfmt sheetId="1" sqref="O1315">
    <dxf>
      <fill>
        <patternFill>
          <bgColor rgb="FFFFFF00"/>
        </patternFill>
      </fill>
    </dxf>
  </rfmt>
  <rfmt sheetId="1" sqref="G1308:G1309">
    <dxf>
      <fill>
        <patternFill>
          <bgColor rgb="FFFFFF00"/>
        </patternFill>
      </fill>
    </dxf>
  </rfmt>
  <rfmt sheetId="1" sqref="G1312">
    <dxf>
      <fill>
        <patternFill>
          <bgColor rgb="FFFFFF00"/>
        </patternFill>
      </fill>
    </dxf>
  </rfmt>
  <rfmt sheetId="1" sqref="G1314">
    <dxf>
      <fill>
        <patternFill>
          <bgColor rgb="FFFFFF00"/>
        </patternFill>
      </fill>
    </dxf>
  </rfmt>
  <rcc rId="31272" sId="1" numFmtId="4">
    <oc r="G1310">
      <v>564.38</v>
    </oc>
    <nc r="G1310"/>
  </rcc>
  <rcc rId="31273" sId="1" numFmtId="4">
    <oc r="G1311">
      <v>563.70000000000005</v>
    </oc>
    <nc r="G1311"/>
  </rcc>
  <rcc rId="31274" sId="1" numFmtId="4">
    <oc r="G1313">
      <v>1288.08</v>
    </oc>
    <nc r="G1313"/>
  </rcc>
  <rcc rId="31275" sId="1" numFmtId="4">
    <oc r="G1318">
      <v>549</v>
    </oc>
    <nc r="G1318"/>
  </rcc>
  <rcc rId="31276" sId="1" numFmtId="4">
    <oc r="G1325">
      <v>388.8</v>
    </oc>
    <nc r="G1325"/>
  </rcc>
  <rfmt sheetId="1" sqref="O1314">
    <dxf>
      <fill>
        <patternFill>
          <bgColor rgb="FFFFFF00"/>
        </patternFill>
      </fill>
    </dxf>
  </rfmt>
  <rfmt sheetId="1" sqref="O1308">
    <dxf>
      <fill>
        <patternFill>
          <bgColor rgb="FFFFFF00"/>
        </patternFill>
      </fill>
    </dxf>
  </rfmt>
  <rfmt sheetId="1" sqref="K1733:L1733">
    <dxf>
      <fill>
        <patternFill>
          <bgColor theme="0"/>
        </patternFill>
      </fill>
    </dxf>
  </rfmt>
  <rfmt sheetId="1" sqref="O1733:P1733">
    <dxf>
      <fill>
        <patternFill>
          <bgColor theme="0"/>
        </patternFill>
      </fill>
    </dxf>
  </rfmt>
</revisions>
</file>

<file path=xl/revisions/revisionLog1151.xml><?xml version="1.0" encoding="utf-8"?>
<revisions xmlns="http://schemas.openxmlformats.org/spreadsheetml/2006/main" xmlns:r="http://schemas.openxmlformats.org/officeDocument/2006/relationships">
  <rm rId="21663" sheetId="1" source="B611" destination="A611" sourceSheetId="1">
    <rfmt sheetId="1" sqref="A611" start="0" length="0">
      <dxf>
        <font>
          <sz val="14"/>
          <color indexed="8"/>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m>
  <rcc rId="21664" sId="1">
    <oc r="A611" t="inlineStr">
      <is>
        <t>Итого по г. Рубцовску-2017 год</t>
      </is>
    </oc>
    <nc r="A611" t="inlineStr">
      <is>
        <t>Итого по г. Рубцовску 2017 год</t>
      </is>
    </nc>
  </rcc>
  <rm rId="21665" sheetId="1" source="B654" destination="A654" sourceSheetId="1">
    <rfmt sheetId="1" sqref="A654" start="0" length="0">
      <dxf>
        <font>
          <b/>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m>
  <rcc rId="21666" sId="1">
    <nc r="C18">
      <f>C22+C30+C267+C284+C444+C495+C610+C893+C943+C963+C1009+C1017+C1035+C1096+C1113+C1128+C1141+C1144+C1176+C1185+C1193+C1211+C1218+C1244+C1259+C1265+C1312+C1321+C1339+C1358+C1362+C1368+C1405+C1412+C1420+C1453+C1484+C1504+C1511+C1571+C1578+C1630+C1639+C1657+C1687+C1691+C1701+C1704+C1707+C1718+C1743+C1761+C1773+C1782+C1788+C1795+C1801+C1819+C1809+C1825+C1837</f>
    </nc>
  </rcc>
  <rcc rId="21667" sId="1">
    <oc r="B39" t="inlineStr">
      <is>
        <t>г. Барнаул, пр-кт Коммунаров, д. 122б</t>
      </is>
    </oc>
    <nc r="B39" t="inlineStr">
      <is>
        <t>г. Барнаул, просп. Коммунаров, д. 122б</t>
      </is>
    </nc>
  </rcc>
  <rcc rId="21668" sId="1">
    <oc r="B40" t="inlineStr">
      <is>
        <t>г. Барнаул, пр-кт Красноармейский, д. 104</t>
      </is>
    </oc>
    <nc r="B40" t="inlineStr">
      <is>
        <t>г. Барнаул, просп. Красноармейский, д. 104</t>
      </is>
    </nc>
  </rcc>
  <rcc rId="21669" sId="1">
    <oc r="B41" t="inlineStr">
      <is>
        <t>г. Барнаул, пр-кт Красноармейский, д. 67</t>
      </is>
    </oc>
    <nc r="B41" t="inlineStr">
      <is>
        <t>г. Барнаул, просп. Красноармейский, д. 67</t>
      </is>
    </nc>
  </rcc>
  <rcc rId="21670" sId="1">
    <oc r="B42" t="inlineStr">
      <is>
        <t>г. Барнаул, пр-кт Ленина, д. 171</t>
      </is>
    </oc>
    <nc r="B42" t="inlineStr">
      <is>
        <t>г. Барнаул, просп. Ленина, д. 171</t>
      </is>
    </nc>
  </rcc>
  <rcc rId="21671" sId="1">
    <oc r="B43" t="inlineStr">
      <is>
        <t>г. Барнаул, пр-кт Ленина, д. 173</t>
      </is>
    </oc>
    <nc r="B43" t="inlineStr">
      <is>
        <t>г. Барнаул, просп. Ленина, д. 173</t>
      </is>
    </nc>
  </rcc>
  <rcc rId="21672" sId="1">
    <oc r="B44" t="inlineStr">
      <is>
        <t>г. Барнаул, пр-кт Ленина, д. 45б</t>
      </is>
    </oc>
    <nc r="B44" t="inlineStr">
      <is>
        <t>г. Барнаул, просп. Ленина, д. 45б</t>
      </is>
    </nc>
  </rcc>
  <rcc rId="21673" sId="1">
    <oc r="B114" t="inlineStr">
      <is>
        <t>г. Барнаул, пр-кт Ленина, д. 189</t>
      </is>
    </oc>
    <nc r="B114" t="inlineStr">
      <is>
        <t>г. Барнаул, просп. Ленина, д. 189</t>
      </is>
    </nc>
  </rcc>
  <rcc rId="21674" sId="1">
    <oc r="B115" t="inlineStr">
      <is>
        <t>г. Барнаул, пр-кт Ленина, д. 43</t>
      </is>
    </oc>
    <nc r="B115" t="inlineStr">
      <is>
        <t>г. Барнаул, просп. Ленина, д. 43</t>
      </is>
    </nc>
  </rcc>
  <rcc rId="21675" sId="1">
    <oc r="B116" t="inlineStr">
      <is>
        <t>г. Барнаул, пр-кт Ленина, д. 82</t>
      </is>
    </oc>
    <nc r="B116" t="inlineStr">
      <is>
        <t>г. Барнаул, просп. Ленина, д. 82</t>
      </is>
    </nc>
  </rcc>
  <rcc rId="21676" sId="1">
    <oc r="B117" t="inlineStr">
      <is>
        <t>г. Барнаул, р.п. Южный, пр-кт Дзержинского, д. 21</t>
      </is>
    </oc>
    <nc r="B117" t="inlineStr">
      <is>
        <t>г. Барнаул, р.п. Южный, просп. Дзержинского, д. 21</t>
      </is>
    </nc>
  </rcc>
  <rcc rId="21677" sId="1">
    <oc r="B195" t="inlineStr">
      <is>
        <t>г. Барнаул, пр-кт Красноармейский, д. 106</t>
      </is>
    </oc>
    <nc r="B195" t="inlineStr">
      <is>
        <t>г. Барнаул, просп. Красноармейский, д. 106</t>
      </is>
    </nc>
  </rcc>
  <rcc rId="21678" sId="1">
    <oc r="B196" t="inlineStr">
      <is>
        <t>г. Барнаул, пр-кт Красноармейский, д. 69</t>
      </is>
    </oc>
    <nc r="B196" t="inlineStr">
      <is>
        <t>г. Барнаул, просп. Красноармейский, д. 69</t>
      </is>
    </nc>
  </rcc>
  <rcc rId="21679" sId="1">
    <oc r="B197" t="inlineStr">
      <is>
        <t>г. Барнаул, пр-кт Красноармейский, д. 96а</t>
      </is>
    </oc>
    <nc r="B197" t="inlineStr">
      <is>
        <t>г. Барнаул, просп. Красноармейский, д. 96а</t>
      </is>
    </nc>
  </rcc>
  <rcc rId="21680" sId="1">
    <oc r="B198" t="inlineStr">
      <is>
        <t>г. Барнаул, пр-кт Ленина, д. 107</t>
      </is>
    </oc>
    <nc r="B198" t="inlineStr">
      <is>
        <t>г. Барнаул, просп. Ленина, д. 107</t>
      </is>
    </nc>
  </rcc>
  <rcc rId="21681" sId="1">
    <oc r="B199" t="inlineStr">
      <is>
        <t>г. Барнаул, пр-кт Ленина, д. 112</t>
      </is>
    </oc>
    <nc r="B199" t="inlineStr">
      <is>
        <t>г. Барнаул, просп. Ленина, д. 112</t>
      </is>
    </nc>
  </rcc>
  <rcc rId="21682" sId="1">
    <oc r="B200" t="inlineStr">
      <is>
        <t>г. Барнаул, пр-кт Ленина, д. 139</t>
      </is>
    </oc>
    <nc r="B200" t="inlineStr">
      <is>
        <t>г. Барнаул, просп. Ленина, д. 139</t>
      </is>
    </nc>
  </rcc>
  <rcc rId="21683" sId="1">
    <oc r="B201" t="inlineStr">
      <is>
        <t>г. Барнаул, пр-кт Социалистический, д. 105</t>
      </is>
    </oc>
    <nc r="B201" t="inlineStr">
      <is>
        <t>г. Барнаул, просп. Социалистический, д. 105</t>
      </is>
    </nc>
  </rcc>
  <rcc rId="21684" sId="1">
    <oc r="B202" t="inlineStr">
      <is>
        <t>г. Барнаул, пр-кт Социалистический, д. 118</t>
      </is>
    </oc>
    <nc r="B202" t="inlineStr">
      <is>
        <t>г. Барнаул, просп. Социалистический, д. 118</t>
      </is>
    </nc>
  </rcc>
  <rcc rId="21685" sId="1">
    <oc r="B203" t="inlineStr">
      <is>
        <t>г. Барнаул, пр-кт Социалистический, д. 130</t>
      </is>
    </oc>
    <nc r="B203" t="inlineStr">
      <is>
        <t>г. Барнаул, просп. Социалистический, д. 130</t>
      </is>
    </nc>
  </rcc>
  <rcc rId="21686" sId="1">
    <oc r="B454" t="inlineStr">
      <is>
        <t>г. Заринск, пр-кт Строителей, д. 10</t>
      </is>
    </oc>
    <nc r="B454" t="inlineStr">
      <is>
        <t>г. Заринск, просп. Строителей, д. 10</t>
      </is>
    </nc>
  </rcc>
  <rcc rId="21687" sId="1">
    <oc r="B455" t="inlineStr">
      <is>
        <t>г. Заринск, пр-кт Строителей, д. 24</t>
      </is>
    </oc>
    <nc r="B455" t="inlineStr">
      <is>
        <t>г. Заринск, просп. Строителей, д. 24</t>
      </is>
    </nc>
  </rcc>
  <rcc rId="21688" sId="1">
    <oc r="B456" t="inlineStr">
      <is>
        <t>г. Заринск, пр-кт Строителей, д. 26</t>
      </is>
    </oc>
    <nc r="B456" t="inlineStr">
      <is>
        <t>г. Заринск, просп. Строителей, д. 26</t>
      </is>
    </nc>
  </rcc>
  <rcc rId="21689" sId="1">
    <oc r="B471" t="inlineStr">
      <is>
        <t>г. Заринск, пр-кт Строителей, д. 13/1</t>
      </is>
    </oc>
    <nc r="B471" t="inlineStr">
      <is>
        <t>г. Заринск, просп. Строителей, д. 13/1</t>
      </is>
    </nc>
  </rcc>
  <rcc rId="21690" sId="1">
    <oc r="B472" t="inlineStr">
      <is>
        <t>г. Заринск, пр-кт Строителей, д. 15</t>
      </is>
    </oc>
    <nc r="B472" t="inlineStr">
      <is>
        <t>г. Заринск, просп. Строителей, д. 15</t>
      </is>
    </nc>
  </rcc>
  <rcc rId="21691" sId="1">
    <oc r="B473" t="inlineStr">
      <is>
        <t>г. Заринск, пр-кт Строителей, д. 33</t>
      </is>
    </oc>
    <nc r="B473" t="inlineStr">
      <is>
        <t>г. Заринск, просп. Строителей, д. 33</t>
      </is>
    </nc>
  </rcc>
  <rcc rId="21692" sId="1">
    <oc r="B474" t="inlineStr">
      <is>
        <t>г. Заринск, пр-кт Строителей, д. 35</t>
      </is>
    </oc>
    <nc r="B474" t="inlineStr">
      <is>
        <t>г. Заринск, просп. Строителей, д. 35</t>
      </is>
    </nc>
  </rcc>
  <rcc rId="21693" sId="1">
    <oc r="B475" t="inlineStr">
      <is>
        <t>г. Заринск, пр-кт Строителей, д. 35/1</t>
      </is>
    </oc>
    <nc r="B475" t="inlineStr">
      <is>
        <t>г. Заринск, просп. Строителей, д. 35/1</t>
      </is>
    </nc>
  </rcc>
  <rcc rId="21694" sId="1">
    <oc r="B486" t="inlineStr">
      <is>
        <t>г. Заринск, пр-кт Строителей, д. 14/2</t>
      </is>
    </oc>
    <nc r="B486" t="inlineStr">
      <is>
        <t>г. Заринск, просп. Строителей, д. 14/2</t>
      </is>
    </nc>
  </rcc>
  <rcc rId="21695" sId="1">
    <oc r="B487" t="inlineStr">
      <is>
        <t>г. Заринск, пр-кт Строителей, д. 21</t>
      </is>
    </oc>
    <nc r="B487" t="inlineStr">
      <is>
        <t>г. Заринск, просп. Строителей, д. 21</t>
      </is>
    </nc>
  </rcc>
  <rcc rId="21696" sId="1">
    <oc r="B488" t="inlineStr">
      <is>
        <t>г. Заринск, пр-кт Строителей, д. 31/1</t>
      </is>
    </oc>
    <nc r="B488" t="inlineStr">
      <is>
        <t>г. Заринск, просп. Строителей, д. 31/1</t>
      </is>
    </nc>
  </rcc>
  <rcc rId="21697" sId="1">
    <oc r="B616" t="inlineStr">
      <is>
        <t>г. Рубцовск, пр-кт Ленина, д. 21</t>
      </is>
    </oc>
    <nc r="B616" t="inlineStr">
      <is>
        <t>г. Рубцовск, просп. Ленина, д. 21</t>
      </is>
    </nc>
  </rcc>
  <rcc rId="21698" sId="1">
    <oc r="B617" t="inlineStr">
      <is>
        <t>г. Рубцовск, пр-кт Ленина, д. 54</t>
      </is>
    </oc>
    <nc r="B617" t="inlineStr">
      <is>
        <t>г. Рубцовск, просп. Ленина, д. 54</t>
      </is>
    </nc>
  </rcc>
  <rcc rId="21699" sId="1">
    <oc r="B662" t="inlineStr">
      <is>
        <t>г. Рубцовск, пр-кт Ленина, д. 178</t>
      </is>
    </oc>
    <nc r="B662" t="inlineStr">
      <is>
        <t>г. Рубцовск, просп. Ленина, д. 178</t>
      </is>
    </nc>
  </rcc>
  <rcc rId="21700" sId="1">
    <oc r="B663" t="inlineStr">
      <is>
        <t>г. Рубцовск, пр-кт Ленина, д. 179</t>
      </is>
    </oc>
    <nc r="B663" t="inlineStr">
      <is>
        <t>г. Рубцовск, просп. Ленина, д. 179</t>
      </is>
    </nc>
  </rcc>
  <rcc rId="21701" sId="1">
    <oc r="B664" t="inlineStr">
      <is>
        <t xml:space="preserve"> </t>
      </is>
    </oc>
    <nc r="B664" t="inlineStr">
      <is>
        <t>г. Рубцовск, просп. Ленина, д. 182</t>
      </is>
    </nc>
  </rcc>
  <rcc rId="21702" sId="1">
    <oc r="B665" t="inlineStr">
      <is>
        <t>г. Рубцовск, пр-кт Ленина, д. 183</t>
      </is>
    </oc>
    <nc r="B665" t="inlineStr">
      <is>
        <t>г. Рубцовск, просп. Ленина, д. 183</t>
      </is>
    </nc>
  </rcc>
  <rcc rId="21703" sId="1">
    <oc r="B666" t="inlineStr">
      <is>
        <t>г. Рубцовск, пр-кт Ленина, д. 189</t>
      </is>
    </oc>
    <nc r="B666" t="inlineStr">
      <is>
        <t>г. Рубцовск, просп. Ленина, д. 189</t>
      </is>
    </nc>
  </rcc>
  <rcc rId="21704" sId="1">
    <oc r="B667" t="inlineStr">
      <is>
        <t>г. Рубцовск, пр-кт Ленина, д. 191</t>
      </is>
    </oc>
    <nc r="B667" t="inlineStr">
      <is>
        <t>г. Рубцовск, просп. Ленина, д. 191</t>
      </is>
    </nc>
  </rcc>
  <rcc rId="21705" sId="1">
    <oc r="B668" t="inlineStr">
      <is>
        <t>г. Рубцовск, пр-кт Ленина, д. 192</t>
      </is>
    </oc>
    <nc r="B668" t="inlineStr">
      <is>
        <t>г. Рубцовск, просп. Ленина, д. 192</t>
      </is>
    </nc>
  </rcc>
  <rcc rId="21706" sId="1">
    <oc r="B669" t="inlineStr">
      <is>
        <t>г. Рубцовск, пр-кт Ленина, д. 193</t>
      </is>
    </oc>
    <nc r="B669" t="inlineStr">
      <is>
        <t>г. Рубцовск, просп. Ленина, д. 193</t>
      </is>
    </nc>
  </rcc>
  <rcc rId="21707" sId="1">
    <oc r="B670" t="inlineStr">
      <is>
        <t>г. Рубцовск, пр-кт Ленина, д. 194</t>
      </is>
    </oc>
    <nc r="B670" t="inlineStr">
      <is>
        <t>г. Рубцовск, просп. Ленина, д. 194</t>
      </is>
    </nc>
  </rcc>
  <rcc rId="21708" sId="1">
    <oc r="B671" t="inlineStr">
      <is>
        <t>г. Рубцовск, пр-кт Ленина, д. 195</t>
      </is>
    </oc>
    <nc r="B671" t="inlineStr">
      <is>
        <t>г. Рубцовск, просп. Ленина, д. 195</t>
      </is>
    </nc>
  </rcc>
  <rcc rId="21709" sId="1">
    <oc r="B672" t="inlineStr">
      <is>
        <t>г. Рубцовск, пр-кт Ленина, д. 26</t>
      </is>
    </oc>
    <nc r="B672" t="inlineStr">
      <is>
        <t>г. Рубцовск, просп. Ленина, д. 26</t>
      </is>
    </nc>
  </rcc>
  <rcc rId="21710" sId="1">
    <oc r="B673" t="inlineStr">
      <is>
        <t>г. Рубцовск, пр-кт Ленина, д. 23</t>
      </is>
    </oc>
    <nc r="B673" t="inlineStr">
      <is>
        <t>г. Рубцовск, просп. Ленина, д. 23</t>
      </is>
    </nc>
  </rcc>
  <rcc rId="21711" sId="1">
    <oc r="B674" t="inlineStr">
      <is>
        <t>г. Рубцовск, пр-кт Ленина, д. 40</t>
      </is>
    </oc>
    <nc r="B674" t="inlineStr">
      <is>
        <t>г. Рубцовск, просп. Ленина, д. 40</t>
      </is>
    </nc>
  </rcc>
  <rcc rId="21712" sId="1">
    <oc r="B675" t="inlineStr">
      <is>
        <t>г. Рубцовск, пр-кт Ленина, д. 46</t>
      </is>
    </oc>
    <nc r="B675" t="inlineStr">
      <is>
        <t>г. Рубцовск, просп. Ленина, д. 46</t>
      </is>
    </nc>
  </rcc>
  <rcc rId="21713" sId="1">
    <oc r="B676" t="inlineStr">
      <is>
        <t>г. Рубцовск, пр-кт Ленина, д. 53</t>
      </is>
    </oc>
    <nc r="B676" t="inlineStr">
      <is>
        <t>г. Рубцовск, просп. Ленина, д. 53</t>
      </is>
    </nc>
  </rcc>
  <rcc rId="21714" sId="1">
    <oc r="B677" t="inlineStr">
      <is>
        <t>г. Рубцовск, пр-кт Рубцовский, д. 17</t>
      </is>
    </oc>
    <nc r="B677" t="inlineStr">
      <is>
        <t>г. Рубцовск, просп. Рубцовский, д. 17</t>
      </is>
    </nc>
  </rcc>
  <rcc rId="21715" sId="1">
    <oc r="B678" t="inlineStr">
      <is>
        <t>г. Рубцовск, пр-кт Рубцовский, д. 30</t>
      </is>
    </oc>
    <nc r="B678" t="inlineStr">
      <is>
        <t>г. Рубцовск, просп. Рубцовский, д. 30</t>
      </is>
    </nc>
  </rcc>
  <rcc rId="21716" sId="1">
    <oc r="B679" t="inlineStr">
      <is>
        <t>г. Рубцовск, пр-кт Рубцовский, д. 33</t>
      </is>
    </oc>
    <nc r="B679" t="inlineStr">
      <is>
        <t>г. Рубцовск, просп. Рубцовский, д. 33</t>
      </is>
    </nc>
  </rcc>
  <rcc rId="21717" sId="1">
    <oc r="B680" t="inlineStr">
      <is>
        <t>г. Рубцовск, пр-кт Рубцовский, д. 38</t>
      </is>
    </oc>
    <nc r="B680" t="inlineStr">
      <is>
        <t>г. Рубцовск, просп. Рубцовский, д. 38</t>
      </is>
    </nc>
  </rcc>
  <rcc rId="21718" sId="1">
    <oc r="B681" t="inlineStr">
      <is>
        <t>г. Рубцовск, пр-кт Рубцовский, д. 51</t>
      </is>
    </oc>
    <nc r="B681" t="inlineStr">
      <is>
        <t>г. Рубцовск, просп. Рубцовский, д. 51</t>
      </is>
    </nc>
  </rcc>
  <rcc rId="21719" sId="1">
    <oc r="B682" t="inlineStr">
      <is>
        <t>г. Рубцовск, пр-кт Рубцовский, д. 53</t>
      </is>
    </oc>
    <nc r="B682" t="inlineStr">
      <is>
        <t>г. Рубцовск, просп. Рубцовский, д. 53</t>
      </is>
    </nc>
  </rcc>
  <rcc rId="21720" sId="1">
    <oc r="B683" t="inlineStr">
      <is>
        <t>г. Рубцовск, пр-кт Рубцовский, д. 7</t>
      </is>
    </oc>
    <nc r="B683" t="inlineStr">
      <is>
        <t>г. Рубцовск, просп. Рубцовский, д. 7</t>
      </is>
    </nc>
  </rcc>
  <rcc rId="21721" sId="1">
    <oc r="B745" t="inlineStr">
      <is>
        <t>г. Рубцовск, пр-кт Ленина, д. 127</t>
      </is>
    </oc>
    <nc r="B745" t="inlineStr">
      <is>
        <t>г. Рубцовск, просп. Ленина, д. 127</t>
      </is>
    </nc>
  </rcc>
  <rcc rId="21722" sId="1">
    <oc r="B752" t="inlineStr">
      <is>
        <t>г. Рубцовск, пр-кт Ленина, д. 139</t>
      </is>
    </oc>
    <nc r="B752" t="inlineStr">
      <is>
        <t>г. Рубцовск, просп. Ленина, д. 139</t>
      </is>
    </nc>
  </rcc>
  <rcc rId="21723" sId="1">
    <oc r="B753" t="inlineStr">
      <is>
        <t>г. Рубцовск, пр-кт Ленина, д. 16</t>
      </is>
    </oc>
    <nc r="B753" t="inlineStr">
      <is>
        <t>г. Рубцовск, просп. Ленина, д. 16</t>
      </is>
    </nc>
  </rcc>
  <rcc rId="21724" sId="1">
    <oc r="B754" t="inlineStr">
      <is>
        <t>г. Рубцовск, пр-кт Ленина, д. 19</t>
      </is>
    </oc>
    <nc r="B754" t="inlineStr">
      <is>
        <t>г. Рубцовск, просп. Ленина, д. 19</t>
      </is>
    </nc>
  </rcc>
  <rcc rId="21725" sId="1">
    <oc r="B755" t="inlineStr">
      <is>
        <t>г. Рубцовск, пр-кт Ленина, д. 22</t>
      </is>
    </oc>
    <nc r="B755" t="inlineStr">
      <is>
        <t>г. Рубцовск, просп. Ленина, д. 22</t>
      </is>
    </nc>
  </rcc>
  <rcc rId="21726" sId="1">
    <oc r="B756" t="inlineStr">
      <is>
        <t>г. Рубцовск, пр-кт Ленина, д. 24</t>
      </is>
    </oc>
    <nc r="B756" t="inlineStr">
      <is>
        <t>г. Рубцовск, просп. Ленина, д. 24</t>
      </is>
    </nc>
  </rcc>
  <rcc rId="21727" sId="1">
    <oc r="B757" t="inlineStr">
      <is>
        <t>г. Рубцовск, пр-кт Ленина, д. 35</t>
      </is>
    </oc>
    <nc r="B757" t="inlineStr">
      <is>
        <t>г. Рубцовск, просп. Ленина, д. 35</t>
      </is>
    </nc>
  </rcc>
  <rcc rId="21728" sId="1">
    <oc r="B758" t="inlineStr">
      <is>
        <t>г. Рубцовск, пр-кт Ленина, д. 38</t>
      </is>
    </oc>
    <nc r="B758" t="inlineStr">
      <is>
        <t>г. Рубцовск, просп. Ленина, д. 38</t>
      </is>
    </nc>
  </rcc>
  <rcc rId="21729" sId="1">
    <oc r="B759" t="inlineStr">
      <is>
        <t>г. Рубцовск, пр-кт Ленина, д. 50</t>
      </is>
    </oc>
    <nc r="B759" t="inlineStr">
      <is>
        <t>г. Рубцовск, просп. Ленина, д. 50</t>
      </is>
    </nc>
  </rcc>
  <rcc rId="21730" sId="1">
    <oc r="B760" t="inlineStr">
      <is>
        <t>г. Рубцовск, пр-кт Ленина, д. 52</t>
      </is>
    </oc>
    <nc r="B760" t="inlineStr">
      <is>
        <t>г. Рубцовск, просп. Ленина, д. 52</t>
      </is>
    </nc>
  </rcc>
  <rcc rId="21731" sId="1">
    <oc r="B761" t="inlineStr">
      <is>
        <t>г. Рубцовск, пр-кт Ленина, д. 57</t>
      </is>
    </oc>
    <nc r="B761" t="inlineStr">
      <is>
        <t>г. Рубцовск, просп. Ленина, д. 57</t>
      </is>
    </nc>
  </rcc>
  <rcc rId="21732" sId="1">
    <oc r="B762" t="inlineStr">
      <is>
        <t>г. Рубцовск, пр-кт Ленина, д. 59</t>
      </is>
    </oc>
    <nc r="B762" t="inlineStr">
      <is>
        <t>г. Рубцовск, просп. Ленина, д. 59</t>
      </is>
    </nc>
  </rcc>
  <rcc rId="21733" sId="1">
    <oc r="B763" t="inlineStr">
      <is>
        <t>г. Рубцовск, пр-кт Рубцовский, д. 31</t>
      </is>
    </oc>
    <nc r="B763" t="inlineStr">
      <is>
        <t>г. Рубцовск, просп. Рубцовский, д. 31</t>
      </is>
    </nc>
  </rcc>
  <rcc rId="21734" sId="1">
    <oc r="B871" t="inlineStr">
      <is>
        <t>г. Рубцовск, пр-кт Ленина, д. 20</t>
      </is>
    </oc>
    <nc r="B871" t="inlineStr">
      <is>
        <t>г. Рубцовск, просп. Ленина, д. 20</t>
      </is>
    </nc>
  </rcc>
  <rcc rId="21735" sId="1">
    <oc r="B872" t="inlineStr">
      <is>
        <t>г. Рубцовск, пр-кт Ленина, д. 31</t>
      </is>
    </oc>
    <nc r="B872" t="inlineStr">
      <is>
        <t>г. Рубцовск, просп. Ленина, д. 31</t>
      </is>
    </nc>
  </rcc>
  <rcc rId="21736" sId="1">
    <oc r="B873" t="inlineStr">
      <is>
        <t>г. Рубцовск, пр-кт Ленина, д. 32</t>
      </is>
    </oc>
    <nc r="B873" t="inlineStr">
      <is>
        <t>г. Рубцовск, просп. Ленина, д. 32</t>
      </is>
    </nc>
  </rcc>
  <rcc rId="21737" sId="1">
    <oc r="B874" t="inlineStr">
      <is>
        <t>г. Рубцовск, пр-кт Ленина, д. 176</t>
      </is>
    </oc>
    <nc r="B874" t="inlineStr">
      <is>
        <t>г. Рубцовск, просп. Ленина, д. 176</t>
      </is>
    </nc>
  </rcc>
  <rcc rId="21738" sId="1">
    <oc r="B875" t="inlineStr">
      <is>
        <t>г. Рубцовск, пр-кт Рубцовский, д. 11</t>
      </is>
    </oc>
    <nc r="B875" t="inlineStr">
      <is>
        <t>г. Рубцовск, просп. Рубцовский, д. 11</t>
      </is>
    </nc>
  </rcc>
  <rcc rId="21739" sId="1">
    <oc r="B876" t="inlineStr">
      <is>
        <t>г. Рубцовск, пр-кт Рубцовский, д. 19</t>
      </is>
    </oc>
    <nc r="B876" t="inlineStr">
      <is>
        <t>г. Рубцовск, просп. Рубцовский, д. 19</t>
      </is>
    </nc>
  </rcc>
  <rcc rId="21740" sId="1">
    <oc r="B877" t="inlineStr">
      <is>
        <t>г. Рубцовск, пр-кт Рубцовский, д. 35</t>
      </is>
    </oc>
    <nc r="B877" t="inlineStr">
      <is>
        <t>г. Рубцовск, просп. Рубцовский, д. 35</t>
      </is>
    </nc>
  </rcc>
  <rcc rId="21741" sId="1">
    <oc r="B1642" t="inlineStr">
      <is>
        <t>Ребрихинский район, с. Ребриха, пр-кт Победы, д. 29</t>
      </is>
    </oc>
    <nc r="B1642" t="inlineStr">
      <is>
        <t>Ребрихинский район, с. Ребриха, просп. Победы, д. 29</t>
      </is>
    </nc>
  </rcc>
  <rcc rId="21742" sId="1">
    <oc r="B1842" t="inlineStr">
      <is>
        <t>Шипуновский район, с. Шипуново, 
пр-кт Комсомольский, д. 68</t>
      </is>
    </oc>
    <nc r="B1842" t="inlineStr">
      <is>
        <t>Шипуновский район, с. Шипуново, 
просп. Комсомольский, д. 68</t>
      </is>
    </nc>
  </rcc>
  <rcc rId="21743" sId="1">
    <oc r="B1843" t="inlineStr">
      <is>
        <t>Шипуновский район, с. Шипуново, 
пр-кт Комсомольский, д. 109</t>
      </is>
    </oc>
    <nc r="B1843" t="inlineStr">
      <is>
        <t>Шипуновский район, с. Шипуново, 
просп. Комсомольский, д. 109</t>
      </is>
    </nc>
  </rcc>
  <rcc rId="21744" sId="1">
    <nc r="D18">
      <f>D22+D30+D267+D284+D444+D495+D610+D893+D943+D963+D1009+D1017+D1035+D1096+D1113+D1128+D1141+D1144+D1176+D1185+D1193+D1211+D1218+D1244+D1259+D1265+D1312+D1321+D1339+D1358+D1362+D1368+D1405+D1412+D1420+D1453+D1484+D1504+D1511+D1571+D1578+D1630+D1639+D1657+D1687+D1691+D1701+D1704+D1707+D1718+D1743+D1761+D1773+D1782+D1788+D1795+D1801+D1819+D1809+D1825+D1837</f>
    </nc>
  </rcc>
  <rcc rId="21745" sId="1">
    <nc r="E18">
      <f>E22+E30+E267+E284+E444+E495+E610+E893+E943+E963+E1009+E1017+E1035+E1096+E1113+E1128+E1141+E1144+E1176+E1185+E1193+E1211+E1218+E1244+E1259+E1265+E1312+E1321+E1339+E1358+E1362+E1368+E1405+E1412+E1420+E1453+E1484+E1504+E1511+E1571+E1578+E1630+E1639+E1657+E1687+E1691+E1701+E1704+E1707+E1718+E1743+E1761+E1773+E1782+E1788+E1795+E1801+E1819+E1809+E1825+E1837</f>
    </nc>
  </rcc>
  <rcc rId="21746" sId="1">
    <nc r="F18">
      <f>F22+F30+F267+F284+F444+F495+F610+F893+F943+F963+F1009+F1017+F1035+F1096+F1113+F1128+F1141+F1144+F1176+F1185+F1193+F1211+F1218+F1244+F1259+F1265+F1312+F1321+F1339+F1358+F1362+F1368+F1405+F1412+F1420+F1453+F1484+F1504+F1511+F1571+F1578+F1630+F1639+F1657+F1687+F1691+F1701+F1704+F1707+F1718+F1743+F1761+F1773+F1782+F1788+F1795+F1801+F1819+F1809+F1825+F1837</f>
    </nc>
  </rcc>
  <rcc rId="21747" sId="1">
    <nc r="G18">
      <f>G22+G30+G267+G284+G444+G495+G610+G893+G943+G963+G1009+G1017+G1035+G1096+G1113+G1128+G1141+G1144+G1176+G1185+G1193+G1211+G1218+G1244+G1259+G1265+G1312+G1321+G1339+G1358+G1362+G1368+G1405+G1412+G1420+G1453+G1484+G1504+G1511+G1571+G1578+G1630+G1639+G1657+G1687+G1691+G1701+G1704+G1707+G1718+G1743+G1761+G1773+G1782+G1788+G1795+G1801+G1819+G1809+G1825+G1837</f>
    </nc>
  </rcc>
  <rcc rId="21748" sId="1">
    <nc r="H18">
      <f>H22+H30+H267+H284+H444+H495+H610+H893+H943+H963+H1009+H1017+H1035+H1096+H1113+H1128+H1141+H1144+H1176+H1185+H1193+H1211+H1218+H1244+H1259+H1265+H1312+H1321+H1339+H1358+H1362+H1368+H1405+H1412+H1420+H1453+H1484+H1504+H1511+H1571+H1578+H1630+H1639+H1657+H1687+H1691+H1701+H1704+H1707+H1718+H1743+H1761+H1773+H1782+H1788+H1795+H1801+H1819+H1809+H1825+H1837</f>
    </nc>
  </rcc>
  <rcc rId="21749" sId="1">
    <nc r="I18">
      <f>I22+I30+I267+I284+I444+I495+I610+I893+I943+I963+I1009+I1017+I1035+I1096+I1113+I1128+I1141+I1144+I1176+I1185+I1193+I1211+I1218+I1244+I1259+I1265+I1312+I1321+I1339+I1358+I1362+I1368+I1405+I1412+I1420+I1453+I1484+I1504+I1511+I1571+I1578+I1630+I1639+I1657+I1687+I1691+I1701+I1704+I1707+I1718+I1743+I1761+I1773+I1782+I1788+I1795+I1801+I1819+I1809+I1825+I1837</f>
    </nc>
  </rcc>
  <rcc rId="21750" sId="1">
    <nc r="J18">
      <f>J22+J30+J267+J284+J444+J495+J610+J893+J943+J963+J1009+J1017+J1035+J1096+J1113+J1128+J1141+J1144+J1176+J1185+J1193+J1211+J1218+J1244+J1259+J1265+J1312+J1321+J1339+J1358+J1362+J1368+J1405+J1412+J1420+J1453+J1484+J1504+J1511+J1571+J1578+J1630+J1639+J1657+J1687+J1691+J1701+J1704+J1707+J1718+J1743+J1761+J1773+J1782+J1788+J1795+J1801+J1819+J1809+J1825+J1837</f>
    </nc>
  </rcc>
  <rcc rId="21751" sId="1" odxf="1" dxf="1">
    <nc r="K18">
      <f>K22+K30+K267+K284+K444+K495+K610+K893+K943+K963+K1009+K1017+K1035+K1096+K1113+K1128+K1141+K1144+K1176+K1185+K1193+K1211+K1218+K1244+K1259+K1265+K1312+K1321+K1339+K1358+K1362+K1368+K1405+K1412+K1420+K1453+K1484+K1504+K1511+K1571+K1578+K1630+K1639+K1657+K1687+K1691+K1701+K1704+K1707+K1718+K1743+K1761+K1773+K1782+K1788+K1795+K1801+K1819+K1809+K1825+K1837</f>
    </nc>
    <odxf>
      <alignment horizontal="right" readingOrder="0"/>
    </odxf>
    <ndxf>
      <alignment horizontal="center" readingOrder="0"/>
    </ndxf>
  </rcc>
  <rcc rId="21752" sId="1">
    <nc r="L18">
      <f>L22+L30+L267+L284+L444+L495+L610+L893+L943+L963+L1009+L1017+L1035+L1096+L1113+L1128+L1141+L1144+L1176+L1185+L1193+L1211+L1218+L1244+L1259+L1265+L1312+L1321+L1339+L1358+L1362+L1368+L1405+L1412+L1420+L1453+L1484+L1504+L1511+L1571+L1578+L1630+L1639+L1657+L1687+L1691+L1701+L1704+L1707+L1718+L1743+L1761+L1773+L1782+L1788+L1795+L1801+L1819+L1809+L1825+L1837</f>
    </nc>
  </rcc>
  <rcc rId="21753" sId="1">
    <nc r="M18">
      <f>M22+M30+M267+M284+M444+M495+M610+M893+M943+M963+M1009+M1017+M1035+M1096+M1113+M1128+M1141+M1144+M1176+M1185+M1193+M1211+M1218+M1244+M1259+M1265+M1312+M1321+M1339+M1358+M1362+M1368+M1405+M1412+M1420+M1453+M1484+M1504+M1511+M1571+M1578+M1630+M1639+M1657+M1687+M1691+M1701+M1704+M1707+M1718+M1743+M1761+M1773+M1782+M1788+M1795+M1801+M1819+M1809+M1825+M1837</f>
    </nc>
  </rcc>
  <rcc rId="21754" sId="1">
    <nc r="N18">
      <f>N22+N30+N267+N284+N444+N495+N610+N893+N943+N963+N1009+N1017+N1035+N1096+N1113+N1128+N1141+N1144+N1176+N1185+N1193+N1211+N1218+N1244+N1259+N1265+N1312+N1321+N1339+N1358+N1362+N1368+N1405+N1412+N1420+N1453+N1484+N1504+N1511+N1571+N1578+N1630+N1639+N1657+N1687+N1691+N1701+N1704+N1707+N1718+N1743+N1761+N1773+N1782+N1788+N1795+N1801+N1819+N1809+N1825+N1837</f>
    </nc>
  </rcc>
  <rcc rId="21755" sId="1">
    <nc r="O18">
      <f>O22+O30+O267+O284+O444+O495+O610+O893+O943+O963+O1009+O1017+O1035+O1096+O1113+O1128+O1141+O1144+O1176+O1185+O1193+O1211+O1218+O1244+O1259+O1265+O1312+O1321+O1339+O1358+O1362+O1368+O1405+O1412+O1420+O1453+O1484+O1504+O1511+O1571+O1578+O1630+O1639+O1657+O1687+O1691+O1701+O1704+O1707+O1718+O1743+O1761+O1773+O1782+O1788+O1795+O1801+O1819+O1809+O1825+O1837</f>
    </nc>
  </rcc>
  <rcc rId="21756" sId="1" odxf="1" dxf="1">
    <nc r="P18">
      <f>P22+P30+P267+P284+P444+P495+P610+P893+P943+P963+P1009+P1017+P1035+P1096+P1113+P1128+P1141+P1144+P1176+P1185+P1193+P1211+P1218+P1244+P1259+P1265+P1312+P1321+P1339+P1358+P1362+P1368+P1405+P1412+P1420+P1453+P1484+P1504+P1511+P1571+P1578+P1630+P1639+P1657+P1687+P1691+P1701+P1704+P1707+P1718+P1743+P1761+P1773+P1782+P1788+P1795+P1801+P1819+P1809+P1825+P1837</f>
    </nc>
    <odxf>
      <border outline="0">
        <right/>
      </border>
    </odxf>
    <ndxf>
      <border outline="0">
        <right style="thin">
          <color indexed="64"/>
        </right>
      </border>
    </ndxf>
  </rcc>
  <rcc rId="21757" sId="1">
    <nc r="Q18">
      <f>Q22+Q30+Q267+Q284+Q444+Q495+Q610+Q893+Q943+Q963+Q1009+Q1017+Q1035+Q1096+Q1113+Q1128+Q1141+Q1144+Q1176+Q1185+Q1193+Q1211+Q1218+Q1244+Q1259+Q1265+Q1312+Q1321+Q1339+Q1358+Q1362+Q1368+Q1405+Q1412+Q1420+Q1453+Q1484+Q1504+Q1511+Q1571+Q1578+Q1630+Q1639+Q1657+Q1687+Q1691+Q1701+Q1704+Q1707+Q1718+Q1743+Q1761+Q1773+Q1782+Q1788+Q1795+Q1801+Q1819+Q1809+Q1825+Q1837</f>
    </nc>
  </rcc>
  <rcc rId="21758" sId="1">
    <nc r="C19">
      <f>C23+C31+C269+C286+C446+C497+C600+C883+C933+C953+C1032+C1086+C1103+C1118+C1165+C1174+C1182+C1207+C1233+C1254+C1310+C1328+C1357+C1394+C1401+C1409+C1442+C1473+C1493+C1500+C1567+C1619+C1628+C1646+C1680+C1691+C1694+C1731+C1749+C1761+C1776+C1789+C1797+C1813</f>
    </nc>
  </rcc>
  <rcc rId="21759" sId="1">
    <nc r="D19">
      <f>D23+D31+D269+D286+D446+D497+D600+D883+D933+D953+D1032+D1086+D1103+D1118+D1165+D1174+D1182+D1207+D1233+D1254+D1310+D1328+D1357+D1394+D1401+D1409+D1442+D1473+D1493+D1500+D1567+D1619+D1628+D1646+D1680+D1691+D1694+D1731+D1749+D1761+D1776+D1789+D1797+D1813</f>
    </nc>
  </rcc>
  <rcc rId="21760" sId="1">
    <nc r="F19">
      <f>F23+F31+F269+F286+F446+F497+F600+F883+F933+F953+F1032+F1086+F1103+F1118+F1165+F1174+F1182+F1207+F1233+F1254+F1310+F1328+F1357+F1394+F1401+F1409+F1442+F1473+F1493+F1500+F1567+F1619+F1628+F1646+F1680+F1691+F1694+F1731+F1749+F1761+F1776+F1789+F1797+F1813</f>
    </nc>
  </rcc>
  <rcc rId="21761" sId="1">
    <nc r="G19">
      <f>G23+G31+G269+G286+G446+G497+G600+G883+G933+G953+G1032+G1086+G1103+G1118+G1165+G1174+G1182+G1207+G1233+G1254+G1310+G1328+G1357+G1394+G1401+G1409+G1442+G1473+G1493+G1500+G1567+G1619+G1628+G1646+G1680+G1691+G1694+G1731+G1749+G1761+G1776+G1789+G1797+G1813</f>
    </nc>
  </rcc>
  <rcc rId="21762" sId="1">
    <nc r="H19">
      <f>H23+H31+H269+H286+H446+H497+H600+H883+H933+H953+H1032+H1086+H1103+H1118+H1165+H1174+H1182+H1207+H1233+H1254+H1310+H1328+H1357+H1394+H1401+H1409+H1442+H1473+H1493+H1500+H1567+H1619+H1628+H1646+H1680+H1691+H1694+H1731+H1749+H1761+H1776+H1789+H1797+H1813</f>
    </nc>
  </rcc>
  <rcc rId="21763" sId="1">
    <nc r="I19">
      <f>I23+I31+I269+I286+I446+I497+I600+I883+I933+I953+I1032+I1086+I1103+I1118+I1165+I1174+I1182+I1207+I1233+I1254+I1310+I1328+I1357+I1394+I1401+I1409+I1442+I1473+I1493+I1500+I1567+I1619+I1628+I1646+I1680+I1691+I1694+I1731+I1749+I1761+I1776+I1789+I1797+I1813</f>
    </nc>
  </rcc>
  <rcc rId="21764" sId="1">
    <nc r="J19">
      <f>J23+J31+J269+J286+J446+J497+J600+J883+J933+J953+J1032+J1086+J1103+J1118+J1165+J1174+J1182+J1207+J1233+J1254+J1310+J1328+J1357+J1394+J1401+J1409+J1442+J1473+J1493+J1500+J1567+J1619+J1628+J1646+J1680+J1691+J1694+J1731+J1749+J1761+J1776+J1789+J1797+J1813</f>
    </nc>
  </rcc>
  <rcc rId="21765" sId="1" odxf="1" dxf="1">
    <nc r="K19">
      <f>K23+K31+K269+K286+K446+K497+K600+K883+K933+K953+K1032+K1086+K1103+K1118+K1165+K1174+K1182+K1207+K1233+K1254+K1310+K1328+K1357+K1394+K1401+K1409+K1442+K1473+K1493+K1500+K1567+K1619+K1628+K1646+K1680+K1691+K1694+K1731+K1749+K1761+K1776+K1789+K1797+K1813</f>
    </nc>
    <odxf>
      <alignment horizontal="right" readingOrder="0"/>
    </odxf>
    <ndxf>
      <alignment horizontal="center" readingOrder="0"/>
    </ndxf>
  </rcc>
  <rcc rId="21766" sId="1">
    <nc r="L19">
      <f>L23+L31+L269+L286+L446+L497+L600+L883+L933+L953+L1032+L1086+L1103+L1118+L1165+L1174+L1182+L1207+L1233+L1254+L1310+L1328+L1357+L1394+L1401+L1409+L1442+L1473+L1493+L1500+L1567+L1619+L1628+L1646+L1680+L1691+L1694+L1731+L1749+L1761+L1776+L1789+L1797+L1813</f>
    </nc>
  </rcc>
  <rcc rId="21767" sId="1">
    <nc r="M19">
      <f>M23+M31+M269+M286+M446+M497+M600+M883+M933+M953+M1032+M1086+M1103+M1118+M1165+M1174+M1182+M1207+M1233+M1254+M1310+M1328+M1357+M1394+M1401+M1409+M1442+M1473+M1493+M1500+M1567+M1619+M1628+M1646+M1680+M1691+M1694+M1731+M1749+M1761+M1776+M1789+M1797+M1813</f>
    </nc>
  </rcc>
  <rcc rId="21768" sId="1">
    <nc r="N19">
      <f>N23+N31+N269+N286+N446+N497+N600+N883+N933+N953+N1032+N1086+N1103+N1118+N1165+N1174+N1182+N1207+N1233+N1254+N1310+N1328+N1357+N1394+N1401+N1409+N1442+N1473+N1493+N1500+N1567+N1619+N1628+N1646+N1680+N1691+N1694+N1731+N1749+N1761+N1776+N1789+N1797+N1813</f>
    </nc>
  </rcc>
  <rcc rId="21769" sId="1">
    <nc r="O19">
      <f>O23+O31+O269+O286+O446+O497+O600+O883+O933+O953+O1032+O1086+O1103+O1118+O1165+O1174+O1182+O1207+O1233+O1254+O1310+O1328+O1357+O1394+O1401+O1409+O1442+O1473+O1493+O1500+O1567+O1619+O1628+O1646+O1680+O1691+O1694+O1731+O1749+O1761+O1776+O1789+O1797+O1813</f>
    </nc>
  </rcc>
  <rcc rId="21770" sId="1" odxf="1" dxf="1">
    <nc r="P19">
      <f>P23+P31+P269+P286+P446+P497+P600+P883+P933+P953+P1032+P1086+P1103+P1118+P1165+P1174+P1182+P1207+P1233+P1254+P1310+P1328+P1357+P1394+P1401+P1409+P1442+P1473+P1493+P1500+P1567+P1619+P1628+P1646+P1680+P1691+P1694+P1731+P1749+P1761+P1776+P1789+P1797+P1813</f>
    </nc>
    <odxf>
      <border outline="0">
        <right/>
      </border>
    </odxf>
    <ndxf>
      <border outline="0">
        <right style="thin">
          <color indexed="64"/>
        </right>
      </border>
    </ndxf>
  </rcc>
  <rcc rId="21771" sId="1">
    <nc r="Q19">
      <f>Q23+Q31+Q269+Q286+Q446+Q497+Q600+Q883+Q933+Q953+Q1032+Q1086+Q1103+Q1118+Q1165+Q1174+Q1182+Q1207+Q1233+Q1254+Q1310+Q1328+Q1357+Q1394+Q1401+Q1409+Q1442+Q1473+Q1493+Q1500+Q1567+Q1619+Q1628+Q1646+Q1680+Q1691+Q1694+Q1731+Q1749+Q1761+Q1776+Q1789+Q1797+Q1813</f>
    </nc>
  </rcc>
  <rcc rId="21772" sId="1">
    <nc r="E19">
      <f>E23+E31+E269+E286+E446+E497+E600+E883+E933+E953+E1032+E1086+E1103+E1118+E1165+E1174+E1182+E1207+E1233+E1254+E1310+E1328+E1357+E1394+E1401+E1409+E1442+E1473+E1493+E1500+E1567+E1619+E1628+E1646+E1680+E1691+E1694+E1731+E1749+E1761+E1776+E1789+E1797+E1813</f>
    </nc>
  </rcc>
  <rcv guid="{52C56C69-E76E-46A4-93DC-3FEF3C34E98B}" action="delete"/>
  <rdn rId="0" localSheetId="1" customView="1" name="Z_52C56C69_E76E_46A4_93DC_3FEF3C34E98B_.wvu.PrintArea" hidden="1" oldHidden="1">
    <formula>'Лист 1'!$A$1:$R$1870</formula>
    <oldFormula>'Лист 1'!$A$1:$R$1870</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16.xml><?xml version="1.0" encoding="utf-8"?>
<revisions xmlns="http://schemas.openxmlformats.org/spreadsheetml/2006/main" xmlns:r="http://schemas.openxmlformats.org/officeDocument/2006/relationships">
  <rcc rId="31619" sId="1" numFmtId="4">
    <oc r="I24">
      <v>70</v>
    </oc>
    <nc r="I24"/>
  </rcc>
  <rcc rId="31620" sId="1" numFmtId="4">
    <oc r="J24">
      <v>135561</v>
    </oc>
    <nc r="J24"/>
  </rcc>
  <rcv guid="{52C56C69-E76E-46A4-93DC-3FEF3C34E98B}" action="delete"/>
  <rdn rId="0" localSheetId="1" customView="1" name="Z_52C56C69_E76E_46A4_93DC_3FEF3C34E98B_.wvu.PrintArea" hidden="1" oldHidden="1">
    <formula>'Лист 1'!$A$1:$Q$1844</formula>
    <oldFormula>'Лист 1'!$A$1:$Q$1844</oldFormula>
  </rdn>
  <rdn rId="0" localSheetId="1" customView="1" name="Z_52C56C69_E76E_46A4_93DC_3FEF3C34E98B_.wvu.PrintTitles" hidden="1" oldHidden="1">
    <formula>'Лист 1'!$17:$17</formula>
    <oldFormula>'Лист 1'!$17:$17</oldFormula>
  </rdn>
  <rdn rId="0" localSheetId="1" customView="1" name="Z_52C56C69_E76E_46A4_93DC_3FEF3C34E98B_.wvu.Rows" hidden="1" oldHidden="1">
    <formula>'Лист 1'!$25:$29,'Лист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formula>
    <old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161.xml><?xml version="1.0" encoding="utf-8"?>
<revisions xmlns="http://schemas.openxmlformats.org/spreadsheetml/2006/main" xmlns:r="http://schemas.openxmlformats.org/officeDocument/2006/relationships">
  <rfmt sheetId="1" sqref="K1035:L1035">
    <dxf>
      <fill>
        <patternFill patternType="none">
          <bgColor auto="1"/>
        </patternFill>
      </fill>
    </dxf>
  </rfmt>
  <rcc rId="31246" sId="1" numFmtId="4">
    <oc r="M1047">
      <v>33.799999999999997</v>
    </oc>
    <nc r="M1047"/>
  </rcc>
  <rfmt sheetId="1" sqref="M1036">
    <dxf>
      <fill>
        <patternFill>
          <bgColor rgb="FFFFFF00"/>
        </patternFill>
      </fill>
    </dxf>
  </rfmt>
  <rfmt sheetId="1" sqref="M1030">
    <dxf>
      <fill>
        <patternFill>
          <bgColor rgb="FFFFFF00"/>
        </patternFill>
      </fill>
    </dxf>
  </rfmt>
  <rfmt sheetId="1" sqref="N1030">
    <dxf>
      <fill>
        <patternFill>
          <bgColor rgb="FFFFFF00"/>
        </patternFill>
      </fill>
    </dxf>
  </rfmt>
  <rfmt sheetId="1" sqref="N1036">
    <dxf>
      <fill>
        <patternFill>
          <bgColor rgb="FFFFFF00"/>
        </patternFill>
      </fill>
    </dxf>
  </rfmt>
  <rcc rId="31247" sId="1" numFmtId="4">
    <oc r="N1047">
      <v>753803</v>
    </oc>
    <nc r="N1047"/>
  </rcc>
  <rcc rId="31248" sId="1" numFmtId="4">
    <oc r="M1083">
      <v>580</v>
    </oc>
    <nc r="M1083"/>
  </rcc>
  <rfmt sheetId="1" sqref="M1065">
    <dxf>
      <fill>
        <patternFill>
          <bgColor rgb="FFFFFF00"/>
        </patternFill>
      </fill>
    </dxf>
  </rfmt>
  <rcc rId="31249" sId="1" numFmtId="4">
    <nc r="O949">
      <v>871</v>
    </nc>
  </rcc>
  <rcc rId="31250" sId="1" numFmtId="4">
    <nc r="P949">
      <v>2195566</v>
    </nc>
  </rcc>
  <rfmt sheetId="1" sqref="O945:P945">
    <dxf>
      <fill>
        <patternFill>
          <bgColor rgb="FFFFFF00"/>
        </patternFill>
      </fill>
    </dxf>
  </rfmt>
  <rfmt sheetId="1" sqref="O931:P931">
    <dxf>
      <fill>
        <patternFill>
          <bgColor rgb="FFFFFF00"/>
        </patternFill>
      </fill>
    </dxf>
  </rfmt>
  <rcc rId="31251" sId="1" numFmtId="4">
    <nc r="D1743">
      <v>65800</v>
    </nc>
  </rcc>
  <rcc rId="31252" sId="1">
    <oc r="C1743">
      <f>D1743+F1743+H1743+J1743+L1743+N1743+P1743+Q1743</f>
    </oc>
    <nc r="C1743">
      <f>D1743+F1743+H1743+J1743+L1743+N1743+P1743+Q1743</f>
    </nc>
  </rcc>
  <rfmt sheetId="1" sqref="D1734">
    <dxf>
      <fill>
        <patternFill>
          <bgColor rgb="FFFFFF00"/>
        </patternFill>
      </fill>
    </dxf>
  </rfmt>
  <rfmt sheetId="1" sqref="D1729">
    <dxf>
      <fill>
        <patternFill>
          <bgColor rgb="FFFFFF00"/>
        </patternFill>
      </fill>
    </dxf>
  </rfmt>
  <rfmt sheetId="1" sqref="C1743">
    <dxf>
      <fill>
        <patternFill>
          <bgColor rgb="FFFFFF00"/>
        </patternFill>
      </fill>
    </dxf>
  </rfmt>
  <rfmt sheetId="1" sqref="C1734">
    <dxf>
      <fill>
        <patternFill>
          <bgColor rgb="FFFFFF00"/>
        </patternFill>
      </fill>
    </dxf>
  </rfmt>
  <rfmt sheetId="1" sqref="C1729">
    <dxf>
      <fill>
        <patternFill>
          <bgColor rgb="FFFFFF00"/>
        </patternFill>
      </fill>
    </dxf>
  </rfmt>
  <rfmt sheetId="1" sqref="C949">
    <dxf>
      <fill>
        <patternFill>
          <bgColor rgb="FFFFFF00"/>
        </patternFill>
      </fill>
    </dxf>
  </rfmt>
  <rfmt sheetId="1" sqref="C945">
    <dxf>
      <fill>
        <patternFill>
          <bgColor rgb="FFFFFF00"/>
        </patternFill>
      </fill>
    </dxf>
  </rfmt>
  <rfmt sheetId="1" sqref="C931">
    <dxf>
      <fill>
        <patternFill>
          <bgColor rgb="FFFFFF00"/>
        </patternFill>
      </fill>
    </dxf>
  </rfmt>
  <rcc rId="31253" sId="1">
    <nc r="R1083" t="inlineStr">
      <is>
        <t>убрал</t>
      </is>
    </nc>
  </rcc>
  <rcc rId="31254" sId="1">
    <nc r="R1047" t="inlineStr">
      <is>
        <t>убрал</t>
      </is>
    </nc>
  </rcc>
  <rfmt sheetId="1" sqref="C1047">
    <dxf>
      <fill>
        <patternFill>
          <bgColor rgb="FFFFFF00"/>
        </patternFill>
      </fill>
    </dxf>
  </rfmt>
  <rfmt sheetId="1" sqref="C1036">
    <dxf>
      <fill>
        <patternFill>
          <bgColor rgb="FFFFFF00"/>
        </patternFill>
      </fill>
    </dxf>
  </rfmt>
</revisions>
</file>

<file path=xl/revisions/revisionLog117.xml><?xml version="1.0" encoding="utf-8"?>
<revisions xmlns="http://schemas.openxmlformats.org/spreadsheetml/2006/main" xmlns:r="http://schemas.openxmlformats.org/officeDocument/2006/relationships">
  <rfmt sheetId="1" sqref="A1:S1048576">
    <dxf>
      <fill>
        <patternFill>
          <bgColor theme="0"/>
        </patternFill>
      </fill>
    </dxf>
  </rfmt>
  <rcv guid="{52C56C69-E76E-46A4-93DC-3FEF3C34E98B}" action="delete"/>
  <rdn rId="0" localSheetId="1" customView="1" name="Z_52C56C69_E76E_46A4_93DC_3FEF3C34E98B_.wvu.PrintArea" hidden="1" oldHidden="1">
    <formula>'Лист 1'!$A$1:$Q$1844</formula>
    <oldFormula>'Лист 1'!$A$1:$Q$1844</oldFormula>
  </rdn>
  <rdn rId="0" localSheetId="1" customView="1" name="Z_52C56C69_E76E_46A4_93DC_3FEF3C34E98B_.wvu.PrintTitles" hidden="1" oldHidden="1">
    <formula>'Лист 1'!$17:$17</formula>
    <oldFormula>'Лист 1'!$17:$17</oldFormula>
  </rdn>
  <rdn rId="0" localSheetId="1" customView="1" name="Z_52C56C69_E76E_46A4_93DC_3FEF3C34E98B_.wvu.Rows" hidden="1" oldHidden="1">
    <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formula>
    <old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171.xml><?xml version="1.0" encoding="utf-8"?>
<revisions xmlns="http://schemas.openxmlformats.org/spreadsheetml/2006/main" xmlns:r="http://schemas.openxmlformats.org/officeDocument/2006/relationships">
  <rcc rId="29559" sId="1">
    <oc r="B1232" t="inlineStr">
      <is>
        <t>Змеиногорский район, г. Змеиногорск, ул. Свердлова, 
д. 3</t>
      </is>
    </oc>
    <nc r="B1232" t="inlineStr">
      <is>
        <t>Змеиногорский район, г. Змеиногорск, ул. Свердлова, д. 3</t>
      </is>
    </nc>
  </rcc>
  <rrc rId="29560" sId="1" ref="A598:XFD598" action="deleteRow">
    <rfmt sheetId="1" xfDxf="1" sqref="A598:XFD598" start="0" length="0">
      <dxf>
        <font>
          <sz val="14"/>
          <name val="Times New Roman"/>
          <scheme val="none"/>
        </font>
      </dxf>
    </rfmt>
    <rcc rId="0" sId="1" dxf="1">
      <nc r="A598">
        <v>44</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Прудская, д. 5</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15366769</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598">
        <v>15366769</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61" sId="1" ref="A598:XFD598" action="deleteRow">
    <rfmt sheetId="1" xfDxf="1" sqref="A598:XFD598" start="0" length="0">
      <dxf>
        <font>
          <sz val="14"/>
          <name val="Times New Roman"/>
          <scheme val="none"/>
        </font>
      </dxf>
    </rfmt>
    <rcc rId="0" sId="1" dxf="1">
      <nc r="A598">
        <v>45</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Прудская, д. 7</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17895573</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598">
        <v>7957324</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G598">
        <v>1209.43</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H598">
        <v>4376479</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M598">
        <v>181</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N598">
        <v>5561770</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62" sId="1" ref="A598:XFD598" action="deleteRow">
    <rfmt sheetId="1" xfDxf="1" sqref="A598:XFD598" start="0" length="0">
      <dxf>
        <font>
          <sz val="14"/>
          <name val="Times New Roman"/>
          <scheme val="none"/>
        </font>
      </dxf>
    </rfmt>
    <rcc rId="0" sId="1" dxf="1">
      <nc r="A598">
        <v>46</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Прудская, д. 9а</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8786202</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598">
        <v>8786202</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63" sId="1" ref="A598:XFD598" action="deleteRow">
    <rfmt sheetId="1" xfDxf="1" sqref="A598:XFD598" start="0" length="0">
      <dxf>
        <font>
          <sz val="14"/>
          <name val="Times New Roman"/>
          <scheme val="none"/>
        </font>
      </dxf>
    </rfmt>
    <rcc rId="0" sId="1" dxf="1">
      <nc r="A598">
        <v>47</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Прудская, д. 15</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12139844</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E598">
        <v>1</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F598">
        <v>2431702</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G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M598">
        <v>1250</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N598">
        <v>9708142</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64" sId="1" ref="A598:XFD598" action="deleteRow">
    <rfmt sheetId="1" xfDxf="1" sqref="A598:XFD598" start="0" length="0">
      <dxf>
        <font>
          <sz val="14"/>
          <name val="Times New Roman"/>
          <scheme val="none"/>
        </font>
      </dxf>
    </rfmt>
    <rcc rId="0" sId="1" dxf="1">
      <nc r="A598">
        <v>48</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Прудская, д. 21</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16128740</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M598">
        <v>2190</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N598">
        <v>16128740</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65" sId="1" ref="A598:XFD598" action="deleteRow">
    <rfmt sheetId="1" xfDxf="1" sqref="A598:XFD598" start="0" length="0">
      <dxf>
        <font>
          <sz val="14"/>
          <name val="Times New Roman"/>
          <scheme val="none"/>
        </font>
      </dxf>
    </rfmt>
    <rcc rId="0" sId="1" dxf="1">
      <nc r="A598">
        <v>49</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ст. Присягино, д. 2</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2640349</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fmt sheetId="1" sqref="D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K598">
        <v>747.18</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L598">
        <v>1287184</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M598">
        <v>162</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N598">
        <v>1353165</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66" sId="1" ref="A598:XFD598" action="deleteRow">
    <rfmt sheetId="1" xfDxf="1" sqref="A598:XFD598" start="0" length="0">
      <dxf>
        <font>
          <sz val="14"/>
          <name val="Times New Roman"/>
          <scheme val="none"/>
        </font>
      </dxf>
    </rfmt>
    <rcc rId="0" sId="1" dxf="1">
      <nc r="A598">
        <v>50</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Ударника, д. 28</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10824629</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598">
        <v>10824629</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67" sId="1" ref="A598:XFD598" action="deleteRow">
    <rfmt sheetId="1" xfDxf="1" sqref="A598:XFD598" start="0" length="0">
      <dxf>
        <font>
          <sz val="14"/>
          <name val="Times New Roman"/>
          <scheme val="none"/>
        </font>
      </dxf>
    </rfmt>
    <rcc rId="0" sId="1" dxf="1">
      <nc r="A598">
        <v>51</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Хлебозаводская, д. 6</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7793879</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598">
        <v>5255942</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98" start="0" length="0">
      <dxf>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cc rId="0" sId="1" dxf="1" numFmtId="4">
      <nc r="H598">
        <v>2537937</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68" sId="1" ref="A598:XFD598" action="deleteRow">
    <rfmt sheetId="1" xfDxf="1" sqref="A598:XFD598" start="0" length="0">
      <dxf>
        <font>
          <sz val="14"/>
          <name val="Times New Roman"/>
          <scheme val="none"/>
        </font>
      </dxf>
    </rfmt>
    <rcc rId="0" sId="1" dxf="1">
      <nc r="A598">
        <v>52</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Юбилейная, д. 9</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12090268</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598">
        <v>12090268</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69" sId="1" ref="A598:XFD598" action="deleteRow">
    <rfmt sheetId="1" xfDxf="1" sqref="A598:XFD598" start="0" length="0">
      <dxf>
        <font>
          <sz val="14"/>
          <name val="Times New Roman"/>
          <scheme val="none"/>
        </font>
      </dxf>
    </rfmt>
    <rcc rId="0" sId="1" dxf="1">
      <nc r="A598">
        <v>53</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Юбилейная, д. 11</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10295457</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598">
        <v>10295457</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70" sId="1" ref="A598:XFD598" action="deleteRow">
    <rfmt sheetId="1" xfDxf="1" sqref="A598:XFD598" start="0" length="0">
      <dxf>
        <font>
          <sz val="14"/>
          <name val="Times New Roman"/>
          <scheme val="none"/>
        </font>
      </dxf>
    </rfmt>
    <rcc rId="0" sId="1" dxf="1">
      <nc r="A598">
        <v>54</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Юбилейная, д. 13</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10306878</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598">
        <v>10306878</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rc rId="29571" sId="1" ref="A598:XFD598" action="deleteRow">
    <rfmt sheetId="1" xfDxf="1" sqref="A598:XFD598" start="0" length="0">
      <dxf>
        <font>
          <sz val="14"/>
          <name val="Times New Roman"/>
          <scheme val="none"/>
        </font>
      </dxf>
    </rfmt>
    <rcc rId="0" sId="1" dxf="1">
      <nc r="A598">
        <v>55</v>
      </nc>
      <ndxf>
        <font>
          <sz val="14"/>
          <color theme="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B598" t="inlineStr">
        <is>
          <t>г. Новоалтайск, ул. Юбилейная, д. 15</t>
        </is>
      </nc>
      <ndxf>
        <font>
          <sz val="14"/>
          <color theme="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umFmtId="4">
      <nc r="C598">
        <v>13997942</v>
      </nc>
      <ndxf>
        <font>
          <sz val="14"/>
          <color theme="1"/>
          <name val="Times New Roman"/>
          <scheme val="none"/>
        </font>
        <numFmt numFmtId="4" formatCode="#,##0.00"/>
        <fill>
          <patternFill patternType="solid">
            <bgColor theme="0"/>
          </patternFill>
        </fill>
        <alignment horizontal="right" readingOrder="0"/>
        <border outline="0">
          <left style="thin">
            <color indexed="64"/>
          </left>
          <top style="thin">
            <color indexed="64"/>
          </top>
          <bottom style="thin">
            <color indexed="64"/>
          </bottom>
        </border>
      </ndxf>
    </rcc>
    <rcc rId="0" sId="1" dxf="1" numFmtId="4">
      <nc r="D598">
        <v>11240546</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E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G598">
        <v>762</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H598">
        <v>2757396</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I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R598" start="0" length="0">
      <dxf>
        <fill>
          <patternFill patternType="solid">
            <bgColor theme="0"/>
          </patternFill>
        </fill>
      </dxf>
    </rfmt>
  </rrc>
  <rcc rId="29572" sId="1">
    <oc r="B1501" t="inlineStr">
      <is>
        <t>Павловский район, с. Павловск, ул. Пожогина, д. 30</t>
      </is>
    </oc>
    <nc r="B1501" t="inlineStr">
      <is>
        <t>Павловский район, с. Павловск, пер. Пожогина, д. 30</t>
      </is>
    </nc>
  </rcc>
  <rcc rId="29573" sId="1">
    <oc r="B731" t="inlineStr">
      <is>
        <t>г. Рубцовск, Новоегорьевский тракт, д. 10</t>
      </is>
    </oc>
    <nc r="B731" t="inlineStr">
      <is>
        <t>г. Рубцовск, ул. Новоегорьевский тракт, д. 10</t>
      </is>
    </nc>
  </rcc>
  <rcc rId="29574" sId="1">
    <oc r="B732" t="inlineStr">
      <is>
        <t>г. Рубцовск, Новоегорьевский тракт, д. 10А</t>
      </is>
    </oc>
    <nc r="B732" t="inlineStr">
      <is>
        <t>г. Рубцовск, ул. Новоегорьевский тракт, д. 10А</t>
      </is>
    </nc>
  </rcc>
  <rcc rId="29575" sId="1">
    <oc r="B734" t="inlineStr">
      <is>
        <t>г. Рубцовск, Новоегорьевский тракт, д. 12</t>
      </is>
    </oc>
    <nc r="B734" t="inlineStr">
      <is>
        <t>г. Рубцовск, ул. Новоегорьевский тракт, д. 12</t>
      </is>
    </nc>
  </rcc>
  <rcc rId="29576" sId="1">
    <oc r="C1525">
      <f>D1525+F1525+H1525+J1525+L1525+N1525+P1525+Q1525</f>
    </oc>
    <nc r="C1525">
      <f>D1525+F1525+H1525+J1525+L1525+N1525+P1525+Q1525</f>
    </nc>
  </rcc>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18.xml><?xml version="1.0" encoding="utf-8"?>
<revisions xmlns="http://schemas.openxmlformats.org/spreadsheetml/2006/main" xmlns:r="http://schemas.openxmlformats.org/officeDocument/2006/relationships">
  <rfmt sheetId="1" sqref="C1103:Q1105">
    <dxf>
      <alignment vertical="top" readingOrder="0"/>
    </dxf>
  </rfmt>
  <rfmt sheetId="1" sqref="A1176:Q1176">
    <dxf>
      <alignment vertical="top" readingOrder="0"/>
    </dxf>
  </rfmt>
  <rfmt sheetId="1" sqref="A1637:Q1637">
    <dxf>
      <alignment vertical="top"/>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19.xml><?xml version="1.0" encoding="utf-8"?>
<revisions xmlns="http://schemas.openxmlformats.org/spreadsheetml/2006/main" xmlns:r="http://schemas.openxmlformats.org/officeDocument/2006/relationships">
  <rfmt sheetId="1" sqref="B459">
    <dxf>
      <fill>
        <patternFill patternType="solid">
          <bgColor rgb="FFFFFF00"/>
        </patternFill>
      </fill>
    </dxf>
  </rfmt>
  <rfmt sheetId="1" sqref="B731:B732">
    <dxf>
      <fill>
        <patternFill patternType="solid">
          <bgColor rgb="FFFFFF00"/>
        </patternFill>
      </fill>
    </dxf>
  </rfmt>
  <rfmt sheetId="1" sqref="B734">
    <dxf>
      <fill>
        <patternFill patternType="solid">
          <bgColor rgb="FFFFFF00"/>
        </patternFill>
      </fill>
    </dxf>
  </rfmt>
  <rfmt sheetId="1" sqref="B823">
    <dxf>
      <fill>
        <patternFill patternType="solid">
          <bgColor rgb="FFFFFF00"/>
        </patternFill>
      </fill>
    </dxf>
  </rfmt>
  <rfmt sheetId="1" sqref="B1014:B1015">
    <dxf>
      <fill>
        <patternFill patternType="solid">
          <bgColor rgb="FFFFFF00"/>
        </patternFill>
      </fill>
    </dxf>
  </rfmt>
  <rfmt sheetId="1" sqref="B1021:B1022">
    <dxf>
      <fill>
        <patternFill patternType="solid">
          <bgColor rgb="FFFFFF00"/>
        </patternFill>
      </fill>
    </dxf>
  </rfmt>
  <rcc rId="31583" sId="1">
    <oc r="R1580" t="inlineStr">
      <is>
        <t>убрать</t>
      </is>
    </oc>
    <nc r="R1580"/>
  </rcc>
  <rcc rId="31584" sId="1">
    <oc r="R1544" t="inlineStr">
      <is>
        <t>нет подвала</t>
      </is>
    </oc>
    <nc r="R1544"/>
  </rcc>
  <rcc rId="31585" sId="1">
    <oc r="R1542" t="inlineStr">
      <is>
        <t>жду</t>
      </is>
    </oc>
    <nc r="R1542"/>
  </rcc>
  <rcc rId="31586" sId="1">
    <oc r="R1490" t="inlineStr">
      <is>
        <t>жду</t>
      </is>
    </oc>
    <nc r="R1490"/>
  </rcc>
  <rcc rId="31587" sId="1">
    <oc r="R1309" t="inlineStr">
      <is>
        <t>убрал</t>
      </is>
    </oc>
    <nc r="R1309"/>
  </rcc>
  <rfmt sheetId="1" sqref="R1235:R1236">
    <dxf>
      <fill>
        <patternFill>
          <bgColor theme="0"/>
        </patternFill>
      </fill>
    </dxf>
  </rfmt>
  <rcc rId="31588" sId="1">
    <oc r="R1236" t="inlineStr">
      <is>
        <t>убрать</t>
      </is>
    </oc>
    <nc r="R1236"/>
  </rcc>
  <rcc rId="31589" sId="1">
    <oc r="R1235" t="inlineStr">
      <is>
        <t>добавить</t>
      </is>
    </oc>
    <nc r="R1235"/>
  </rcc>
  <rcc rId="31590" sId="1">
    <oc r="R1234" t="inlineStr">
      <is>
        <t>изменить итоговые значения</t>
      </is>
    </oc>
    <nc r="R1234"/>
  </rcc>
  <rcc rId="31591" sId="1">
    <oc r="R1083" t="inlineStr">
      <is>
        <t>убрал</t>
      </is>
    </oc>
    <nc r="R1083"/>
  </rcc>
  <rcc rId="31592" sId="1">
    <oc r="R1047" t="inlineStr">
      <is>
        <t>убрал</t>
      </is>
    </oc>
    <nc r="R1047"/>
  </rcc>
  <rcc rId="31593" sId="1">
    <oc r="S510">
      <f>343.5/3</f>
    </oc>
    <nc r="S510"/>
  </rcc>
  <rcc rId="31594" sId="1">
    <oc r="S511">
      <f>S510+4.389</f>
    </oc>
    <nc r="S511"/>
  </rcc>
  <rfmt sheetId="1" sqref="R56">
    <dxf>
      <fill>
        <patternFill>
          <bgColor theme="0"/>
        </patternFill>
      </fill>
    </dxf>
  </rfmt>
  <rcv guid="{52C56C69-E76E-46A4-93DC-3FEF3C34E98B}" action="delete"/>
  <rdn rId="0" localSheetId="1" customView="1" name="Z_52C56C69_E76E_46A4_93DC_3FEF3C34E98B_.wvu.PrintArea" hidden="1" oldHidden="1">
    <formula>'Лист 1'!$A$1:$Q$1844</formula>
    <oldFormula>'Лист 1'!$A$1:$R$1854</oldFormula>
  </rdn>
  <rdn rId="0" localSheetId="1" customView="1" name="Z_52C56C69_E76E_46A4_93DC_3FEF3C34E98B_.wvu.PrintTitles" hidden="1" oldHidden="1">
    <formula>'Лист 1'!$17:$17</formula>
    <oldFormula>'Лист 1'!$17:$17</oldFormula>
  </rdn>
  <rdn rId="0" localSheetId="1" customView="1" name="Z_52C56C69_E76E_46A4_93DC_3FEF3C34E98B_.wvu.Rows" hidden="1" oldHidden="1">
    <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1'!$1326:$1354,'Лист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2.xml><?xml version="1.0" encoding="utf-8"?>
<revisions xmlns="http://schemas.openxmlformats.org/spreadsheetml/2006/main" xmlns:r="http://schemas.openxmlformats.org/officeDocument/2006/relationships">
  <rfmt sheetId="1" sqref="C1823:Q1824">
    <dxf>
      <alignment vertical="bottom" readingOrder="0"/>
    </dxf>
  </rfmt>
  <rfmt sheetId="1" sqref="C1832:Q1832">
    <dxf>
      <alignment vertical="bottom" readingOrder="0"/>
    </dxf>
  </rfmt>
</revisions>
</file>

<file path=xl/revisions/revisionLog120.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1'!$A$1:$Q$1844</formula>
    <oldFormula>'Лист 1'!$A$1:$Q$1844</oldFormula>
  </rdn>
  <rdn rId="0" localSheetId="1" customView="1" name="Z_52C56C69_E76E_46A4_93DC_3FEF3C34E98B_.wvu.PrintTitles" hidden="1" oldHidden="1">
    <formula>'Лист 1'!$17:$17</formula>
    <oldFormula>'Лист 1'!$17:$17</oldFormula>
  </rdn>
  <rdn rId="0" localSheetId="1" customView="1" name="Z_52C56C69_E76E_46A4_93DC_3FEF3C34E98B_.wvu.Rows" hidden="1" oldHidden="1">
    <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formula>
    <old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21.xml><?xml version="1.0" encoding="utf-8"?>
<revisions xmlns="http://schemas.openxmlformats.org/spreadsheetml/2006/main" xmlns:r="http://schemas.openxmlformats.org/officeDocument/2006/relationships">
  <rfmt sheetId="1" sqref="A1803" start="0" length="0">
    <dxf/>
  </rfmt>
  <rcc rId="16914" sId="1">
    <oc r="B1523" t="inlineStr">
      <is>
        <t>Павловский район, с. Павловск, ул. Пожогина, 38</t>
      </is>
    </oc>
    <nc r="B1523" t="inlineStr">
      <is>
        <t>Павловский район, с. Павловск, ул. Пожогина, д. 30</t>
      </is>
    </nc>
  </rcc>
  <rcc rId="16915" sId="1">
    <oc r="B1547" t="inlineStr">
      <is>
        <t>Павловский район, с. Павловск, ул. Пожогина, д. 38</t>
      </is>
    </oc>
    <nc r="B1547" t="inlineStr">
      <is>
        <t>Павловский район, с. Павловск, пер. Пожогина, д. 30</t>
      </is>
    </nc>
  </rcc>
  <rcc rId="16916" sId="1" numFmtId="4">
    <oc r="H1373">
      <v>886554</v>
    </oc>
    <nc r="H1373">
      <v>8865543.5999999996</v>
    </nc>
  </rcc>
  <rcc rId="16917" sId="1" numFmtId="4">
    <oc r="C1373">
      <v>886554</v>
    </oc>
    <nc r="C1373">
      <v>886553.59999999998</v>
    </nc>
  </rcc>
  <rcc rId="16918" sId="1" numFmtId="4">
    <oc r="C1375">
      <v>284025</v>
    </oc>
    <nc r="C1375">
      <v>284024.8</v>
    </nc>
  </rcc>
  <rcc rId="16919" sId="1" numFmtId="4">
    <oc r="J1376">
      <v>145079</v>
    </oc>
    <nc r="J1376">
      <v>145078.79999999999</v>
    </nc>
  </rcc>
  <rcc rId="16920" sId="1" numFmtId="4">
    <oc r="L1376">
      <v>358832</v>
    </oc>
    <nc r="L1376">
      <v>358831.9</v>
    </nc>
  </rcc>
</revisions>
</file>

<file path=xl/revisions/revisionLog122.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22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2211.xml><?xml version="1.0" encoding="utf-8"?>
<revisions xmlns="http://schemas.openxmlformats.org/spreadsheetml/2006/main" xmlns:r="http://schemas.openxmlformats.org/officeDocument/2006/relationships">
  <rcc rId="31307" sId="1">
    <oc r="C21">
      <f>C28+C194+C380+C476+C543+C905+C945+C978+C998+C1006+C1026+C1065+C1095+C1110+C1124+C1135+C1177+C1186+C1199+C1216+C1249+C1276+C1304+C1314+C1331+C1346+C1352+C1366+C1397+C1405+C1424+C1461+C1485+C1531+C1561+C1569+C1623+C1638+C1667+C1675+C1684+C1688+C1698+C1718+C1727+C1734+C1754+C1766+C1785+C1792+C1800+C1806+C1820+C1832+C1496+C730+C1769+C278+C1168</f>
    </oc>
    <nc r="C21">
      <f>C28+C194+C380+C476+C543+C905+C945+C978+C998+C1006+C1026+C1065+C1095+C1110+C1124+C1135+C1177+C1186+C1199+C1216+C1249+C1276+C1304+C1314+C1331+C1346+C1352+C1366+C1397+C1405+C1424+C1461+C1485+C1531+C1561+C1569+C1623+C1638+C1667+C1675+C1684+C1688+C1698+C1718+C1727+C1734+C1754+C1766+C1785+C1792+C1800+C1806+C1820+C1832+C1496+C730+C1769+C278+C1168</f>
    </nc>
  </rcc>
  <rfmt sheetId="1" sqref="C20 C25 C110 C274 C328 C458 C515 C642 C888 C939 C957 C1024 C1036 C1089 C1106 C1119 C1130 C1133 C1166 C1175 C1183 C1209 C1234 C1247 C1262 C1300 C1312 C1329 C1350 C1360 C1395 C1402 C1412 C1451 C1476 C1494 C1505 C1559 C1620 C1631 C1647 C1681 C1694 C1705 C1725 C1732 C1750 C1762 C1778 C1782 C1790 C1798 C1814 C1824">
    <dxf>
      <numFmt numFmtId="167" formatCode="#,##0.0"/>
    </dxf>
  </rfmt>
  <rfmt sheetId="1" sqref="C20 C25 C110 C274 C328 C458 C515 C642 C888 C939 C957 C1024 C1036 C1089 C1106 C1119 C1130 C1133 C1166 C1175 C1183 C1209 C1234 C1247 C1262 C1300 C1312 C1329 C1350 C1360 C1395 C1402 C1412 C1451 C1476 C1494 C1505 C1559 C1620 C1631 C1647 C1681 C1694 C1705 C1725 C1732 C1750 C1762 C1778 C1782 C1790 C1798 C1814 C1824">
    <dxf>
      <numFmt numFmtId="4" formatCode="#,##0.00"/>
    </dxf>
  </rfmt>
  <rfmt sheetId="1" sqref="C20 C25 C110 C274 C328 C458 C515 C642 C888 C939 C957 C1024 C1036 C1089 C1106 C1119 C1130 C1133 C1166 C1175 C1183 C1209 C1234 C1247 C1262 C1300 C1312 C1329 C1350 C1360 C1395 C1402 C1412 C1451 C1476 C1494 C1505 C1559 C1620 C1631 C1647 C1681 C1694 C1705 C1725 C1732 C1750 C1762 C1778 C1782 C1790 C1798 C1814 C1824">
    <dxf>
      <numFmt numFmtId="166" formatCode="#,##0.000"/>
    </dxf>
  </rfmt>
  <rfmt sheetId="1" sqref="C1301:C1303">
    <dxf>
      <numFmt numFmtId="166" formatCode="#,##0.000"/>
    </dxf>
  </rfmt>
  <rfmt sheetId="1" sqref="H1248">
    <dxf>
      <numFmt numFmtId="166" formatCode="#,##0.000"/>
    </dxf>
  </rfmt>
  <rfmt sheetId="1" sqref="H1248">
    <dxf>
      <numFmt numFmtId="4" formatCode="#,##0.00"/>
    </dxf>
  </rfmt>
  <rfmt sheetId="1" sqref="H1248">
    <dxf>
      <numFmt numFmtId="167" formatCode="#,##0.0"/>
    </dxf>
  </rfmt>
  <rfmt sheetId="1" sqref="H1248">
    <dxf>
      <numFmt numFmtId="4" formatCode="#,##0.00"/>
    </dxf>
  </rfmt>
  <rfmt sheetId="1" sqref="H1248">
    <dxf>
      <numFmt numFmtId="166" formatCode="#,##0.000"/>
    </dxf>
  </rfmt>
  <rfmt sheetId="1" sqref="H1248">
    <dxf>
      <numFmt numFmtId="4" formatCode="#,##0.00"/>
    </dxf>
  </rfmt>
  <rfmt sheetId="1" sqref="H1248">
    <dxf>
      <numFmt numFmtId="166" formatCode="#,##0.000"/>
    </dxf>
  </rfmt>
  <rfmt sheetId="1" sqref="H1248">
    <dxf>
      <numFmt numFmtId="4" formatCode="#,##0.00"/>
    </dxf>
  </rfmt>
  <rfmt sheetId="1" sqref="C18:C1840">
    <dxf>
      <numFmt numFmtId="166" formatCode="#,##0.000"/>
    </dxf>
  </rfmt>
  <rfmt sheetId="1" sqref="C18:C1840">
    <dxf>
      <numFmt numFmtId="4" formatCode="#,##0.00"/>
    </dxf>
  </rfmt>
  <rfmt sheetId="1" sqref="C1706:Q1717">
    <dxf>
      <alignment vertical="top" readingOrder="0"/>
    </dxf>
  </rfmt>
  <rcc rId="31308" sId="1">
    <oc r="B1593" t="inlineStr">
      <is>
        <t>Первомайский район, c. Берёзовка, ул. 40 лет Победы, 
д. 41</t>
      </is>
    </oc>
    <nc r="B1593" t="inlineStr">
      <is>
        <t>Первомайский район, c. Берёзовка, ул. 40 лет Победы, д. 41</t>
      </is>
    </nc>
  </rcc>
  <rfmt sheetId="1" sqref="A1111:B1115">
    <dxf>
      <alignment vertical="bottom" readingOrder="0"/>
    </dxf>
  </rfmt>
  <rfmt sheetId="1" sqref="A1111:B1115">
    <dxf>
      <alignment vertical="top" readingOrder="0"/>
    </dxf>
  </rfmt>
  <rfmt sheetId="1" sqref="C1111:Q1115">
    <dxf>
      <alignment vertical="top" readingOrder="0"/>
    </dxf>
  </rfmt>
  <rfmt sheetId="1" sqref="C1107:Q1109">
    <dxf>
      <alignment vertical="top" readingOrder="0"/>
    </dxf>
  </rfmt>
  <rfmt sheetId="1" sqref="B1014">
    <dxf>
      <fill>
        <patternFill>
          <bgColor rgb="FFFFFF00"/>
        </patternFill>
      </fill>
    </dxf>
  </rfmt>
  <rfmt sheetId="1" sqref="B1021:B1022">
    <dxf>
      <fill>
        <patternFill>
          <bgColor rgb="FFFFFF00"/>
        </patternFill>
      </fill>
    </dxf>
  </rfmt>
  <rcc rId="31309" sId="1">
    <oc r="A934">
      <v>3</v>
    </oc>
    <nc r="A934">
      <v>2</v>
    </nc>
  </rcc>
  <rcc rId="31310" sId="1" odxf="1" dxf="1">
    <oc r="A935">
      <v>4</v>
    </oc>
    <nc r="A935">
      <v>3</v>
    </nc>
    <odxf>
      <border outline="0">
        <right/>
      </border>
    </odxf>
    <ndxf>
      <border outline="0">
        <right style="thin">
          <color indexed="64"/>
        </right>
      </border>
    </ndxf>
  </rcc>
  <rcc rId="31311" sId="1" odxf="1" dxf="1">
    <oc r="A936">
      <v>5</v>
    </oc>
    <nc r="A936">
      <v>4</v>
    </nc>
    <odxf>
      <border outline="0">
        <right/>
      </border>
    </odxf>
    <ndxf>
      <border outline="0">
        <right style="thin">
          <color indexed="64"/>
        </right>
      </border>
    </ndxf>
  </rcc>
  <rcc rId="31312" sId="1" odxf="1" dxf="1">
    <oc r="A937">
      <v>6</v>
    </oc>
    <nc r="A937">
      <v>5</v>
    </nc>
    <odxf>
      <border outline="0">
        <right/>
      </border>
    </odxf>
    <ndxf>
      <border outline="0">
        <right style="thin">
          <color indexed="64"/>
        </right>
      </border>
    </ndxf>
  </rcc>
  <rcc rId="31313" sId="1" odxf="1" dxf="1">
    <oc r="A938">
      <v>7</v>
    </oc>
    <nc r="A938">
      <v>6</v>
    </nc>
    <odxf>
      <border outline="0">
        <right/>
      </border>
    </odxf>
    <ndxf>
      <border outline="0">
        <right style="thin">
          <color indexed="64"/>
        </right>
      </border>
    </ndxf>
  </rcc>
  <rcc rId="31314" sId="1">
    <oc r="A940">
      <v>2</v>
    </oc>
    <nc r="A940">
      <v>1</v>
    </nc>
  </rcc>
  <rcc rId="31315" sId="1">
    <oc r="A941">
      <v>1</v>
    </oc>
    <nc r="A941">
      <v>2</v>
    </nc>
  </rcc>
  <rcc rId="31316" sId="1">
    <oc r="A942">
      <v>2</v>
    </oc>
    <nc r="A942">
      <v>3</v>
    </nc>
  </rcc>
  <rcc rId="31317" sId="1">
    <oc r="A943">
      <v>3</v>
    </oc>
    <nc r="A943">
      <v>4</v>
    </nc>
  </rcc>
  <rcc rId="31318" sId="1" odxf="1" dxf="1">
    <oc r="A944">
      <v>4</v>
    </oc>
    <nc r="A944">
      <v>5</v>
    </nc>
    <odxf>
      <border outline="0">
        <right/>
      </border>
    </odxf>
    <ndxf>
      <border outline="0">
        <right style="thin">
          <color indexed="64"/>
        </right>
      </border>
    </ndxf>
  </rcc>
  <rfmt sheetId="1" sqref="C1199" start="0" length="0">
    <dxf>
      <border>
        <left style="thin">
          <color indexed="64"/>
        </left>
        <right style="thin">
          <color indexed="64"/>
        </right>
        <top style="thin">
          <color indexed="64"/>
        </top>
        <bottom style="thin">
          <color indexed="64"/>
        </bottom>
      </border>
    </dxf>
  </rfmt>
  <rfmt sheetId="1" sqref="C119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G1718:H1718">
    <dxf>
      <fill>
        <patternFill>
          <bgColor rgb="FFFFFF00"/>
        </patternFill>
      </fill>
    </dxf>
  </rfmt>
  <rfmt sheetId="1" sqref="G1704:H1704">
    <dxf>
      <fill>
        <patternFill>
          <bgColor rgb="FFFFFF00"/>
        </patternFill>
      </fill>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22111.xml><?xml version="1.0" encoding="utf-8"?>
<revisions xmlns="http://schemas.openxmlformats.org/spreadsheetml/2006/main" xmlns:r="http://schemas.openxmlformats.org/officeDocument/2006/relationships">
  <rcc rId="31302" sId="1">
    <oc r="B1721" t="inlineStr">
      <is>
        <t>Тальменский район,  с. Забродино, мкр. Черемушки, д. 3</t>
      </is>
    </oc>
    <nc r="B1721" t="inlineStr">
      <is>
        <t>Тальменский район, с. Забродино, мкр. Черемушки, д. 3</t>
      </is>
    </nc>
  </rcc>
  <rcc rId="31303" sId="1">
    <oc r="B1709" t="inlineStr">
      <is>
        <t>Тальменский район,  п. Среднесибирский, 
ул. Центральная, д. 22</t>
      </is>
    </oc>
    <nc r="B1709" t="inlineStr">
      <is>
        <t>Тальменский район, п. Среднесибирский, 
ул. Центральная, д. 22</t>
      </is>
    </nc>
  </rcc>
  <rcc rId="31304" sId="1">
    <oc r="B1708" t="inlineStr">
      <is>
        <t>Тальменский район,  п. Среднесибирский, 
ул. Центральная, д. 13</t>
      </is>
    </oc>
    <nc r="B1708" t="inlineStr">
      <is>
        <t>Тальменский район, п. Среднесибирский, 
ул. Центральная, д. 13</t>
      </is>
    </nc>
  </rcc>
  <rcc rId="31305" sId="1">
    <oc r="B1354" t="inlineStr">
      <is>
        <t>Крутихинский район, с. Крутиха, Ленинградская, д. 20</t>
      </is>
    </oc>
    <nc r="B1354" t="inlineStr">
      <is>
        <r>
          <t xml:space="preserve">Крутихинский район, с. Крутиха, </t>
        </r>
        <r>
          <rPr>
            <sz val="14"/>
            <color rgb="FFFF0000"/>
            <rFont val="Times New Roman"/>
            <family val="1"/>
            <charset val="204"/>
          </rPr>
          <t>ул.</t>
        </r>
        <r>
          <rPr>
            <sz val="14"/>
            <color indexed="8"/>
            <rFont val="Times New Roman"/>
            <family val="1"/>
            <charset val="204"/>
          </rPr>
          <t xml:space="preserve"> Ленинградская, д. 20</t>
        </r>
      </is>
    </nc>
  </rcc>
  <rcc rId="31306" sId="1">
    <oc r="B1068" t="inlineStr">
      <is>
        <t>Бийский район, с. Усятское,  ул. Советская, д. 8</t>
      </is>
    </oc>
    <nc r="B1068" t="inlineStr">
      <is>
        <t>Бийский район, с. Усятское, ул. Советская, д. 8</t>
      </is>
    </nc>
  </rcc>
</revisions>
</file>

<file path=xl/revisions/revisionLog1221111.xml><?xml version="1.0" encoding="utf-8"?>
<revisions xmlns="http://schemas.openxmlformats.org/spreadsheetml/2006/main" xmlns:r="http://schemas.openxmlformats.org/officeDocument/2006/relationships">
  <rcc rId="21839" sId="1">
    <oc r="C267">
      <f>C268+C274+C278</f>
    </oc>
    <nc r="C267">
      <f>C268+C274+C278</f>
    </nc>
  </rcc>
  <rcc rId="21840" sId="1">
    <oc r="C543">
      <f>SUM(C544:C597)</f>
    </oc>
    <nc r="C543">
      <f>SUM(C544:C597)</f>
    </nc>
  </rcc>
  <rcc rId="21841" sId="1" numFmtId="4">
    <oc r="C610">
      <v>586961309.78999996</v>
    </oc>
    <nc r="C610">
      <f>C611+C654+C742</f>
    </nc>
  </rcc>
  <rcc rId="21842" sId="1" odxf="1" dxf="1">
    <nc r="D610">
      <f>D611+D654+D742</f>
    </nc>
    <odxf>
      <fill>
        <patternFill patternType="solid">
          <bgColor theme="0"/>
        </patternFill>
      </fill>
    </odxf>
    <ndxf>
      <fill>
        <patternFill patternType="none">
          <bgColor indexed="65"/>
        </patternFill>
      </fill>
    </ndxf>
  </rcc>
  <rcc rId="21843" sId="1" numFmtId="4">
    <oc r="E610">
      <v>2</v>
    </oc>
    <nc r="E610">
      <f>E611+E654+E742</f>
    </nc>
  </rcc>
  <rcc rId="21844" sId="1" numFmtId="4">
    <oc r="F610">
      <v>1588793.86</v>
    </oc>
    <nc r="F610">
      <f>F611+F654+F742</f>
    </nc>
  </rcc>
  <rcc rId="21845" sId="1" numFmtId="4">
    <oc r="G610">
      <v>209232.56300000002</v>
    </oc>
    <nc r="G610">
      <f>G611+G654+G742</f>
    </nc>
  </rcc>
  <rcc rId="21846" sId="1" numFmtId="4">
    <oc r="H610">
      <v>585692951</v>
    </oc>
    <nc r="H610">
      <f>H611+H654+H742</f>
    </nc>
  </rcc>
  <rcc rId="21847" sId="1" odxf="1" dxf="1" numFmtId="4">
    <oc r="I610">
      <v>0</v>
    </oc>
    <nc r="I610">
      <f>I611+I654+I742</f>
    </nc>
    <odxf>
      <fill>
        <patternFill patternType="solid">
          <bgColor theme="0"/>
        </patternFill>
      </fill>
    </odxf>
    <ndxf>
      <fill>
        <patternFill patternType="none">
          <bgColor indexed="65"/>
        </patternFill>
      </fill>
    </ndxf>
  </rcc>
  <rcc rId="21848" sId="1" odxf="1" dxf="1" numFmtId="4">
    <oc r="J610">
      <v>0</v>
    </oc>
    <nc r="J610">
      <f>J611+J654+J742</f>
    </nc>
    <odxf>
      <fill>
        <patternFill patternType="solid">
          <bgColor theme="0"/>
        </patternFill>
      </fill>
    </odxf>
    <ndxf>
      <fill>
        <patternFill patternType="none">
          <bgColor indexed="65"/>
        </patternFill>
      </fill>
    </ndxf>
  </rcc>
  <rcc rId="21849" sId="1" numFmtId="4">
    <oc r="K610">
      <v>0</v>
    </oc>
    <nc r="K610">
      <f>K611+K654+K742</f>
    </nc>
  </rcc>
  <rcc rId="21850" sId="1" odxf="1" dxf="1" numFmtId="4">
    <oc r="L610">
      <v>0</v>
    </oc>
    <nc r="L610">
      <f>L611+L654+L742</f>
    </nc>
    <odxf>
      <alignment vertical="center" wrapText="1" readingOrder="0"/>
    </odxf>
    <ndxf>
      <alignment vertical="top" wrapText="0" readingOrder="0"/>
    </ndxf>
  </rcc>
  <rcc rId="21851" sId="1" odxf="1" dxf="1" numFmtId="4">
    <oc r="M610">
      <v>0</v>
    </oc>
    <nc r="M610">
      <f>M611+M654+M742</f>
    </nc>
    <odxf>
      <alignment vertical="center" wrapText="1" readingOrder="0"/>
    </odxf>
    <ndxf>
      <alignment vertical="top" wrapText="0" readingOrder="0"/>
    </ndxf>
  </rcc>
  <rcc rId="21852" sId="1" odxf="1" dxf="1" numFmtId="4">
    <oc r="N610">
      <v>0</v>
    </oc>
    <nc r="N610">
      <f>N611+N654+N742</f>
    </nc>
    <odxf>
      <alignment vertical="center" wrapText="1" readingOrder="0"/>
    </odxf>
    <ndxf>
      <alignment vertical="top" wrapText="0" readingOrder="0"/>
    </ndxf>
  </rcc>
  <rcc rId="21853" sId="1" odxf="1" dxf="1" numFmtId="4">
    <oc r="O610">
      <v>0</v>
    </oc>
    <nc r="O610">
      <f>O611+O654+O742</f>
    </nc>
    <odxf>
      <alignment vertical="center" wrapText="1" readingOrder="0"/>
    </odxf>
    <ndxf>
      <alignment vertical="top" wrapText="0" readingOrder="0"/>
    </ndxf>
  </rcc>
  <rcc rId="21854" sId="1" odxf="1" dxf="1" numFmtId="4">
    <oc r="P610">
      <v>0</v>
    </oc>
    <nc r="P610">
      <f>P611+P654+P742</f>
    </nc>
    <odxf>
      <alignment vertical="center" wrapText="1" readingOrder="0"/>
    </odxf>
    <ndxf>
      <alignment vertical="top" wrapText="0" readingOrder="0"/>
    </ndxf>
  </rcc>
  <rcc rId="21855" sId="1" odxf="1" dxf="1" numFmtId="4">
    <oc r="Q610">
      <v>0</v>
    </oc>
    <nc r="Q610">
      <f>Q611+Q654+Q742</f>
    </nc>
    <odxf>
      <alignment vertical="center" wrapText="1" readingOrder="0"/>
    </odxf>
    <ndxf>
      <alignment vertical="top" wrapText="0" readingOrder="0"/>
    </ndxf>
  </rcc>
  <rcc rId="21856" sId="1">
    <oc r="C943">
      <f>C944+C951+C957</f>
    </oc>
    <nc r="C943">
      <f>C944+C951+C957</f>
    </nc>
  </rcc>
  <rcc rId="21857" sId="1">
    <oc r="C963">
      <f>C964+C969+C990</f>
    </oc>
    <nc r="C963">
      <f>C964+C969+C990</f>
    </nc>
  </rcc>
  <rfmt sheetId="1" sqref="C969:Q969" start="0" length="2147483647">
    <dxf>
      <font>
        <b/>
      </font>
    </dxf>
  </rfmt>
  <rfmt sheetId="1" sqref="C990:Q990" start="0" length="2147483647">
    <dxf>
      <font>
        <b/>
      </font>
    </dxf>
  </rfmt>
  <rm rId="21858" sheetId="1" source="B1505" destination="A1505" sourceSheetId="1">
    <rfmt sheetId="1" sqref="A1505" start="0" length="0">
      <dxf>
        <font>
          <b/>
          <sz val="14"/>
          <color auto="1"/>
          <name val="Times New Roman"/>
          <scheme val="none"/>
        </font>
        <fill>
          <patternFill patternType="solid">
            <bgColor theme="0"/>
          </patternFill>
        </fill>
        <alignment horizontal="center" wrapText="1" readingOrder="0"/>
        <border outline="0">
          <left style="thin">
            <color indexed="8"/>
          </left>
          <right style="thin">
            <color indexed="8"/>
          </right>
          <top style="thin">
            <color indexed="8"/>
          </top>
          <bottom style="thin">
            <color indexed="8"/>
          </bottom>
        </border>
      </dxf>
    </rfmt>
  </rm>
  <rfmt sheetId="1" sqref="A1505">
    <dxf>
      <alignment wrapText="0" readingOrder="0"/>
    </dxf>
  </rfmt>
  <rm rId="21859" sheetId="1" source="B1507" destination="A1507" sourceSheetId="1">
    <rfmt sheetId="1" sqref="A1507" start="0" length="0">
      <dxf>
        <font>
          <sz val="14"/>
          <color auto="1"/>
          <name val="Times New Roman"/>
          <scheme val="none"/>
        </font>
        <fill>
          <patternFill patternType="solid">
            <bgColor theme="0"/>
          </patternFill>
        </fill>
        <alignment horizontal="center" readingOrder="0"/>
      </dxf>
    </rfmt>
  </rm>
  <rfmt sheetId="1" sqref="A1507">
    <dxf>
      <alignment wrapText="0" readingOrder="0"/>
    </dxf>
  </rfmt>
  <rm rId="21860" sheetId="1" source="B1509" destination="A1509" sourceSheetId="1">
    <rfmt sheetId="1" sqref="A1509" start="0" length="0">
      <dxf>
        <font>
          <sz val="14"/>
          <color auto="1"/>
          <name val="Times New Roman"/>
          <scheme val="none"/>
        </font>
        <fill>
          <patternFill patternType="solid">
            <bgColor theme="0"/>
          </patternFill>
        </fill>
        <alignment horizontal="center" readingOrder="0"/>
        <border outline="0">
          <right style="thin">
            <color indexed="64"/>
          </right>
          <top style="thin">
            <color indexed="64"/>
          </top>
        </border>
      </dxf>
    </rfmt>
  </rm>
  <rfmt sheetId="1" sqref="A1509">
    <dxf>
      <alignment wrapText="0" readingOrder="0"/>
    </dxf>
  </rfmt>
  <rfmt sheetId="1" sqref="A1504" start="0" length="0">
    <dxf>
      <border>
        <left/>
        <right style="thin">
          <color indexed="64"/>
        </right>
        <top style="thin">
          <color indexed="64"/>
        </top>
        <bottom style="thin">
          <color indexed="64"/>
        </bottom>
      </border>
    </dxf>
  </rfmt>
  <rm rId="21861" sheetId="1" source="B742" destination="A742" sourceSheetId="1">
    <rfmt sheetId="1" sqref="A742" start="0" length="0">
      <dxf>
        <font>
          <b/>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m>
  <rcc rId="21862" sId="1">
    <nc r="A610">
      <v>7</v>
    </nc>
  </rcc>
  <rm rId="21863" sheetId="1" source="A963" destination="B963" sourceSheetId="1">
    <rfmt sheetId="1" sqref="B963" start="0" length="0">
      <dxf>
        <font>
          <b/>
          <sz val="14"/>
          <color indexed="8"/>
          <name val="Times New Roman"/>
          <scheme val="none"/>
        </font>
        <fill>
          <patternFill patternType="solid">
            <bgColor theme="0"/>
          </patternFill>
        </fill>
        <alignment horizontal="left" readingOrder="0"/>
        <border outline="0">
          <right style="thin">
            <color indexed="64"/>
          </right>
          <top style="thin">
            <color indexed="64"/>
          </top>
          <bottom style="thin">
            <color indexed="64"/>
          </bottom>
        </border>
      </dxf>
    </rfmt>
  </rm>
  <rm rId="21864" sheetId="1" source="A1639" destination="B1639" sourceSheetId="1">
    <rfmt sheetId="1" sqref="B1639" start="0" length="0">
      <dxf>
        <font>
          <b/>
          <sz val="14"/>
          <color auto="1"/>
          <name val="Times New Roman"/>
          <scheme val="none"/>
        </font>
        <fill>
          <patternFill patternType="solid">
            <bgColor theme="0"/>
          </patternFill>
        </fill>
        <alignment vertical="center" readingOrder="0"/>
        <border outline="0">
          <right style="thin">
            <color indexed="64"/>
          </right>
          <top style="thin">
            <color indexed="8"/>
          </top>
          <bottom style="thin">
            <color indexed="64"/>
          </bottom>
        </border>
      </dxf>
    </rfmt>
  </rm>
  <rcc rId="21865" sId="1" odxf="1" dxf="1">
    <nc r="A963">
      <v>10</v>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21866" sId="1">
    <oc r="A1630">
      <v>44</v>
    </oc>
    <nc r="A1630">
      <v>43</v>
    </nc>
  </rcc>
  <rcc rId="21867" sId="1">
    <oc r="A1657">
      <v>46</v>
    </oc>
    <nc r="A1657">
      <v>45</v>
    </nc>
  </rcc>
  <rcc rId="21868" sId="1" odxf="1" dxf="1">
    <nc r="A1639">
      <v>44</v>
    </nc>
    <ndxf>
      <font>
        <sz val="14"/>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21869" sId="1">
    <oc r="A1687">
      <v>48</v>
    </oc>
    <nc r="A1687">
      <v>46</v>
    </nc>
  </rcc>
  <rcc rId="21870" sId="1">
    <oc r="A1691">
      <v>49</v>
    </oc>
    <nc r="A1691">
      <v>47</v>
    </nc>
  </rcc>
  <rcc rId="21871" sId="1">
    <oc r="A1701">
      <v>50</v>
    </oc>
    <nc r="A1701">
      <v>48</v>
    </nc>
  </rcc>
  <rcc rId="21872" sId="1">
    <oc r="A1704">
      <v>51</v>
    </oc>
    <nc r="A1704">
      <v>49</v>
    </nc>
  </rcc>
  <rcc rId="21873" sId="1">
    <oc r="A1707">
      <v>52</v>
    </oc>
    <nc r="A1707">
      <v>50</v>
    </nc>
  </rcc>
  <rcc rId="21874" sId="1">
    <oc r="A1718">
      <v>53</v>
    </oc>
    <nc r="A1718">
      <v>51</v>
    </nc>
  </rcc>
  <rcc rId="21875" sId="1">
    <oc r="A1738">
      <v>54</v>
    </oc>
    <nc r="A1738">
      <v>52</v>
    </nc>
  </rcc>
  <rcc rId="21876" sId="1">
    <oc r="A1743">
      <v>55</v>
    </oc>
    <nc r="A1743">
      <v>53</v>
    </nc>
  </rcc>
  <rcc rId="21877" sId="1">
    <oc r="A1761">
      <v>56</v>
    </oc>
    <nc r="A1761">
      <v>54</v>
    </nc>
  </rcc>
  <rcc rId="21878" sId="1">
    <oc r="A1773">
      <v>58</v>
    </oc>
    <nc r="A1773">
      <v>55</v>
    </nc>
  </rcc>
  <rcc rId="21879" sId="1">
    <oc r="A1782">
      <v>58</v>
    </oc>
    <nc r="A1782">
      <v>56</v>
    </nc>
  </rcc>
  <rcc rId="21880" sId="1" odxf="1" dxf="1">
    <nc r="C1858">
      <f>C22+C30+C267+C284+C444+C495+C610+C893+C943+C963+C1009+C1017+C1035+C1042+C1096+C1113+C1128+C1141+C1144+C1176+C1185+C1193+C1211+C1218+C1244+C1259+C1265+C1312+C1321+C1339+C1358+C1362+C1368+C1405+C1412+C1420+C1453+C1484+C1504+C1511+C1571+C1578+C1630+C1639+C1657+C1687+C1691+C1701+C1704+C1707+C1718+C1738+C1743+C1761+C1773+C1782+C1783+C1788+C1795+C1801+C1809+C1819+C1825+C1837</f>
    </nc>
    <odxf>
      <numFmt numFmtId="0" formatCode="General"/>
    </odxf>
    <ndxf>
      <numFmt numFmtId="4" formatCode="#,##0.00"/>
    </ndxf>
  </rcc>
  <rcc rId="21881" sId="1">
    <nc r="C1704">
      <f>C1705</f>
    </nc>
  </rcc>
  <rcc rId="21882" sId="1">
    <nc r="D1704">
      <f>D1705</f>
    </nc>
  </rcc>
  <rcc rId="21883" sId="1">
    <nc r="E1704">
      <f>E1705</f>
    </nc>
  </rcc>
  <rcc rId="21884" sId="1">
    <nc r="F1704">
      <f>F1705</f>
    </nc>
  </rcc>
  <rcc rId="21885" sId="1">
    <nc r="G1704">
      <f>G1705</f>
    </nc>
  </rcc>
  <rcc rId="21886" sId="1">
    <nc r="H1704">
      <f>H1705</f>
    </nc>
  </rcc>
  <rcc rId="21887" sId="1">
    <nc r="I1704">
      <f>I1705</f>
    </nc>
  </rcc>
  <rcc rId="21888" sId="1">
    <nc r="J1704">
      <f>J1705</f>
    </nc>
  </rcc>
  <rcc rId="21889" sId="1">
    <nc r="K1704">
      <f>K1705</f>
    </nc>
  </rcc>
  <rcc rId="21890" sId="1">
    <nc r="L1704">
      <f>L1705</f>
    </nc>
  </rcc>
  <rcc rId="21891" sId="1">
    <nc r="M1704">
      <f>M1705</f>
    </nc>
  </rcc>
  <rcc rId="21892" sId="1">
    <nc r="N1704">
      <f>N1705</f>
    </nc>
  </rcc>
  <rcc rId="21893" sId="1">
    <nc r="O1704">
      <f>O1705</f>
    </nc>
  </rcc>
  <rcc rId="21894" sId="1">
    <nc r="P1704">
      <f>P1705</f>
    </nc>
  </rcc>
  <rcc rId="21895" sId="1">
    <nc r="Q1704">
      <f>Q1705</f>
    </nc>
  </rcc>
  <rfmt sheetId="1" sqref="C1704:Q1704" start="0" length="2147483647">
    <dxf>
      <font>
        <b/>
      </font>
    </dxf>
  </rfmt>
  <rm rId="21896" sheetId="1" source="B1783" destination="A1783" sourceSheetId="1">
    <rfmt sheetId="1" sqref="A1783" start="0" length="0">
      <dxf>
        <font>
          <b/>
          <sz val="14"/>
          <color auto="1"/>
          <name val="Times New Roman"/>
          <scheme val="none"/>
        </font>
        <fill>
          <patternFill patternType="solid">
            <bgColor theme="0"/>
          </patternFill>
        </fill>
        <alignment horizontal="center" readingOrder="0"/>
        <border outline="0">
          <left style="thin">
            <color indexed="64"/>
          </left>
          <right style="thin">
            <color indexed="64"/>
          </right>
          <top style="thin">
            <color indexed="64"/>
          </top>
          <bottom style="thin">
            <color indexed="64"/>
          </bottom>
        </border>
      </dxf>
    </rfmt>
  </rm>
  <rcc rId="21897" sId="1">
    <oc r="A1788">
      <v>59</v>
    </oc>
    <nc r="A1788">
      <v>57</v>
    </nc>
  </rcc>
  <rcc rId="21898" sId="1">
    <oc r="A1795">
      <v>61</v>
    </oc>
    <nc r="A1795">
      <v>58</v>
    </nc>
  </rcc>
  <rcc rId="21899" sId="1">
    <oc r="A1801">
      <v>62</v>
    </oc>
    <nc r="A1801">
      <v>59</v>
    </nc>
  </rcc>
  <rcc rId="21900" sId="1">
    <oc r="A1809">
      <v>63</v>
    </oc>
    <nc r="A1809">
      <v>60</v>
    </nc>
  </rcc>
  <rcc rId="21901" sId="1">
    <oc r="A1819">
      <v>64</v>
    </oc>
    <nc r="A1819">
      <v>61</v>
    </nc>
  </rcc>
  <rcc rId="21902" sId="1">
    <oc r="A1825">
      <v>65</v>
    </oc>
    <nc r="A1825">
      <v>62</v>
    </nc>
  </rcc>
  <rcc rId="21903" sId="1">
    <oc r="A1837">
      <v>66</v>
    </oc>
    <nc r="A1837">
      <v>63</v>
    </nc>
  </rcc>
  <rcc rId="21904" sId="1">
    <oc r="C21">
      <f>C28+C194+C389+C476+C543+C917+C957+C990+C1010+C1018+C1038+C1077+C1107+C1122+C1136+C1147+C1190+C1199+C1212+C1229+C1262+C1289+C1317+C1327+C1344+C1359+C1365+C1379+C1410+C1418+C1437+C1474+C1498+C1544+C1574+C1582+C1636+C1651+C1680+C1688+C1698+C1702+C1712+C1732+C1741+C1748+C1768+C1780+C1799+C1806+C1814+C1820+C1834+C1846+C1509</f>
    </oc>
    <nc r="C21">
      <f>C28+C194+C389+C476+C543+C917+C957+C990+C1010+C1018+C1038+C1077+C1107+C1122+C1136+C1147+C1190+C1199+C1212+C1229+C1262+C1289+C1317+C1327+C1344+C1359+C1365+C1379+C1410+C1418+C1437+C1474+C1498+C1544+C1574+C1582+C1636+C1651+C1680+C1688+C1698+C1702+C1712+C1732+C1741+C1748+C1768+C1780+C1799+C1806+C1814+C1820+C1834+C1846+C1509+C742+C1783</f>
    </nc>
  </rcc>
  <rrc rId="21905" sId="1" ref="A1694:XFD1694" action="deleteRow">
    <undo index="0" exp="area" dr="N1693:N1694" r="N1692" sId="1"/>
    <undo index="0" exp="area" dr="M1693:M1694" r="M1692" sId="1"/>
    <undo index="0" exp="area" dr="J1693:J1694" r="J1692" sId="1"/>
    <undo index="0" exp="area" dr="I1693:I1694" r="I1692" sId="1"/>
    <undo index="0" exp="area" dr="H1693:H1694" r="H1692" sId="1"/>
    <undo index="0" exp="area" dr="G1693:G1694" r="G1692" sId="1"/>
    <undo index="0" exp="area" dr="D1693:D1694" r="D1692" sId="1"/>
    <undo index="0" exp="area" dr="C1693:C1694" r="C1692" sId="1"/>
    <rfmt sheetId="1" xfDxf="1" sqref="A1694:XFD1694" start="0" length="0">
      <dxf>
        <font>
          <sz val="14"/>
          <color indexed="8"/>
          <name val="Calibri"/>
          <scheme val="none"/>
        </font>
        <alignment vertical="top" readingOrder="0"/>
      </dxf>
    </rfmt>
    <rcc rId="0" sId="1" dxf="1">
      <nc r="A1694">
        <v>2</v>
      </nc>
      <ndxf>
        <font>
          <sz val="14"/>
          <color indexed="8"/>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ndxf>
    </rcc>
    <rcc rId="0" sId="1" dxf="1">
      <nc r="B1694" t="inlineStr">
        <is>
          <t>Советский район, с. Урожайное, ул. Октябрьская, д. 7</t>
        </is>
      </nc>
      <ndxf>
        <font>
          <sz val="14"/>
          <color indexed="8"/>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ndxf>
    </rcc>
    <rcc rId="0" sId="1" dxf="1" numFmtId="4">
      <nc r="C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D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E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F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G169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69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69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694" start="0" length="0">
      <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K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L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M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N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O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P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Q169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R1694" start="0" length="0">
      <dxf>
        <font>
          <sz val="14"/>
          <color indexed="8"/>
          <name val="Times New Roman"/>
          <scheme val="none"/>
        </font>
        <numFmt numFmtId="3" formatCode="#,##0"/>
        <fill>
          <patternFill patternType="solid">
            <bgColor theme="0"/>
          </patternFill>
        </fill>
        <alignment horizontal="right" readingOrder="0"/>
      </dxf>
    </rfmt>
  </rrc>
  <rcc rId="21906" sId="1" numFmtId="4">
    <oc r="C1639">
      <v>15984603.039999999</v>
    </oc>
    <nc r="C1639">
      <f>C1640+C1644+C1651</f>
    </nc>
  </rcc>
  <rcc rId="21907" sId="1">
    <oc r="D1639">
      <f>D1651+D1644+D1640</f>
    </oc>
    <nc r="D1639">
      <f>D1640+D1644+D1651</f>
    </nc>
  </rcc>
  <rcc rId="21908" sId="1">
    <nc r="E1639">
      <f>E1640+E1644+E1651</f>
    </nc>
  </rcc>
  <rcc rId="21909" sId="1">
    <nc r="F1639">
      <f>F1640+F1644+F1651</f>
    </nc>
  </rcc>
  <rcc rId="21910" sId="1">
    <oc r="G1639">
      <f>G1651+G1644+G1640</f>
    </oc>
    <nc r="G1639">
      <f>G1640+G1644+G1651</f>
    </nc>
  </rcc>
  <rcc rId="21911" sId="1">
    <oc r="H1639">
      <f>H1651+H1644+H1640</f>
    </oc>
    <nc r="H1639">
      <f>H1640+H1644+H1651</f>
    </nc>
  </rcc>
  <rcc rId="21912" sId="1">
    <oc r="I1639">
      <f>I1651+I1644+I1640</f>
    </oc>
    <nc r="I1639">
      <f>I1640+I1644+I1651</f>
    </nc>
  </rcc>
  <rcc rId="21913" sId="1">
    <oc r="J1639">
      <f>J1651+J1644+J1640</f>
    </oc>
    <nc r="J1639">
      <f>J1640+J1644+J1651</f>
    </nc>
  </rcc>
  <rcc rId="21914" sId="1">
    <oc r="K1639">
      <f>K1651+K1644+K1640</f>
    </oc>
    <nc r="K1639">
      <f>K1640+K1644+K1651</f>
    </nc>
  </rcc>
  <rcc rId="21915" sId="1">
    <oc r="L1639">
      <f>L1651+L1644+L1640</f>
    </oc>
    <nc r="L1639">
      <f>L1640+L1644+L1651</f>
    </nc>
  </rcc>
  <rcc rId="21916" sId="1">
    <nc r="M1639">
      <f>M1640+M1644+M1651</f>
    </nc>
  </rcc>
  <rcc rId="21917" sId="1">
    <nc r="N1639">
      <f>N1640+N1644+N1651</f>
    </nc>
  </rcc>
  <rcc rId="21918" sId="1">
    <oc r="O1639">
      <f>O1651+O1644+O1640</f>
    </oc>
    <nc r="O1639">
      <f>O1640+O1644+O1651</f>
    </nc>
  </rcc>
  <rcc rId="21919" sId="1">
    <oc r="P1639">
      <f>P1651+P1644+P1640</f>
    </oc>
    <nc r="P1639">
      <f>P1640+P1644+P1651</f>
    </nc>
  </rcc>
  <rcc rId="21920" sId="1" odxf="1" dxf="1">
    <oc r="Q1639">
      <f>Q1640+Q1644</f>
    </oc>
    <nc r="Q1639">
      <f>Q1640+Q1644+Q1651</f>
    </nc>
    <odxf>
      <font>
        <sz val="14"/>
        <name val="Times New Roman"/>
        <scheme val="none"/>
      </font>
    </odxf>
    <ndxf>
      <font>
        <sz val="14"/>
        <color indexed="72"/>
        <name val="Times New Roman"/>
        <scheme val="none"/>
      </font>
    </ndxf>
  </rcc>
  <rfmt sheetId="1" sqref="C1630:Q1630">
    <dxf>
      <alignment vertical="bottom" readingOrder="0"/>
    </dxf>
  </rfmt>
  <rcc rId="21921" sId="1" numFmtId="4">
    <oc r="C1630">
      <v>10754068</v>
    </oc>
    <nc r="C1630">
      <f>C1631+C1633+C1636</f>
    </nc>
  </rcc>
  <rcc rId="21922" sId="1" numFmtId="4">
    <oc r="D1630">
      <v>2711500</v>
    </oc>
    <nc r="D1630">
      <f>D1631+D1633+D1636</f>
    </nc>
  </rcc>
  <rcc rId="21923" sId="1">
    <nc r="E1630">
      <f>E1631+E1633+E1636</f>
    </nc>
  </rcc>
  <rcc rId="21924" sId="1">
    <nc r="F1630">
      <f>F1631+F1633+F1636</f>
    </nc>
  </rcc>
  <rcc rId="21925" sId="1" numFmtId="4">
    <oc r="G1630">
      <v>753</v>
    </oc>
    <nc r="G1630">
      <f>G1631+G1633+G1636</f>
    </nc>
  </rcc>
  <rcc rId="21926" sId="1" numFmtId="4">
    <oc r="H1630">
      <v>1974516</v>
    </oc>
    <nc r="H1630">
      <f>H1631+H1633+H1636</f>
    </nc>
  </rcc>
  <rcc rId="21927" sId="1">
    <nc r="I1630">
      <f>I1631+I1633+I1636</f>
    </nc>
  </rcc>
  <rcc rId="21928" sId="1">
    <nc r="J1630">
      <f>J1631+J1633+J1636</f>
    </nc>
  </rcc>
  <rcc rId="21929" sId="1">
    <nc r="K1630">
      <f>K1631+K1633+K1636</f>
    </nc>
  </rcc>
  <rcc rId="21930" sId="1">
    <nc r="L1630">
      <f>L1631+L1633+L1636</f>
    </nc>
  </rcc>
  <rcc rId="21931" sId="1" numFmtId="4">
    <oc r="M1630">
      <v>363.68</v>
    </oc>
    <nc r="M1630">
      <f>M1631+M1633+M1636</f>
    </nc>
  </rcc>
  <rcc rId="21932" sId="1" numFmtId="4">
    <oc r="N1630">
      <v>1592403</v>
    </oc>
    <nc r="N1630">
      <f>N1631+N1633+N1636</f>
    </nc>
  </rcc>
  <rcc rId="21933" sId="1" numFmtId="4">
    <oc r="O1630">
      <v>1687.48</v>
    </oc>
    <nc r="O1630">
      <f>O1631+O1633+O1636</f>
    </nc>
  </rcc>
  <rcc rId="21934" sId="1" numFmtId="4">
    <oc r="P1630">
      <v>4475649</v>
    </oc>
    <nc r="P1630">
      <f>P1631+P1633+P1636</f>
    </nc>
  </rcc>
  <rcc rId="21935" sId="1">
    <nc r="Q1630">
      <f>Q1631+Q1633+Q1636</f>
    </nc>
  </rcc>
  <rcc rId="21936" sId="1">
    <oc r="D1633">
      <f>D1634+D1635</f>
    </oc>
    <nc r="D1633">
      <f>D1634+D1635</f>
    </nc>
  </rcc>
  <rcc rId="21937" sId="1">
    <oc r="E1633">
      <f>E1634+E1635</f>
    </oc>
    <nc r="E1633">
      <f>E1634+E1635</f>
    </nc>
  </rcc>
  <rcc rId="21938" sId="1">
    <oc r="F1633">
      <f>F1634+F1635</f>
    </oc>
    <nc r="F1633">
      <f>F1634+F1635</f>
    </nc>
  </rcc>
  <rcc rId="21939" sId="1">
    <oc r="G1633">
      <f>G1634+G1635</f>
    </oc>
    <nc r="G1633">
      <f>G1634+G1635</f>
    </nc>
  </rcc>
  <rcc rId="21940" sId="1">
    <oc r="H1633">
      <f>H1634+H1635</f>
    </oc>
    <nc r="H1633">
      <f>H1634+H1635</f>
    </nc>
  </rcc>
  <rcc rId="21941" sId="1">
    <oc r="I1633">
      <f>I1634+I1635</f>
    </oc>
    <nc r="I1633">
      <f>I1634+I1635</f>
    </nc>
  </rcc>
  <rcc rId="21942" sId="1">
    <oc r="J1633">
      <f>J1634+J1635</f>
    </oc>
    <nc r="J1633">
      <f>J1634+J1635</f>
    </nc>
  </rcc>
  <rcc rId="21943" sId="1">
    <oc r="K1633">
      <f>K1634+K1635</f>
    </oc>
    <nc r="K1633">
      <f>K1634+K1635</f>
    </nc>
  </rcc>
  <rcc rId="21944" sId="1">
    <oc r="L1633">
      <f>L1634+L1635</f>
    </oc>
    <nc r="L1633">
      <f>L1634+L1635</f>
    </nc>
  </rcc>
  <rcc rId="21945" sId="1">
    <oc r="M1633">
      <f>M1634+M1635</f>
    </oc>
    <nc r="M1633">
      <f>M1634+M1635</f>
    </nc>
  </rcc>
  <rcc rId="21946" sId="1">
    <oc r="N1633">
      <f>N1634+N1635</f>
    </oc>
    <nc r="N1633">
      <f>N1634+N1635</f>
    </nc>
  </rcc>
  <rcc rId="21947" sId="1">
    <oc r="O1633">
      <f>O1634+O1635</f>
    </oc>
    <nc r="O1633">
      <f>O1634+O1635</f>
    </nc>
  </rcc>
  <rcc rId="21948" sId="1">
    <oc r="P1633">
      <f>P1634+P1635</f>
    </oc>
    <nc r="P1633">
      <f>P1634+P1635</f>
    </nc>
  </rcc>
  <rcc rId="21949" sId="1">
    <oc r="Q1633">
      <f>Q1634+Q1635</f>
    </oc>
    <nc r="Q1633">
      <f>Q1634+Q1635</f>
    </nc>
  </rcc>
  <rcc rId="21950" sId="1" numFmtId="4">
    <oc r="C1578">
      <v>72200000</v>
    </oc>
    <nc r="C1578">
      <f>C1579+C1582</f>
    </nc>
  </rcc>
  <rcc rId="21951" sId="1" numFmtId="4">
    <oc r="D1578">
      <v>26100000</v>
    </oc>
    <nc r="D1578">
      <f>D1579+D1582</f>
    </nc>
  </rcc>
  <rcc rId="21952" sId="1" numFmtId="4">
    <oc r="E1578">
      <v>0</v>
    </oc>
    <nc r="E1578">
      <f>E1579+E1582</f>
    </nc>
  </rcc>
  <rcc rId="21953" sId="1" numFmtId="4">
    <oc r="F1578">
      <v>0</v>
    </oc>
    <nc r="F1578">
      <f>F1579+F1582</f>
    </nc>
  </rcc>
  <rcc rId="21954" sId="1" numFmtId="4">
    <oc r="G1578">
      <v>2790</v>
    </oc>
    <nc r="G1578">
      <f>G1579+G1582</f>
    </nc>
  </rcc>
  <rcc rId="21955" sId="1" numFmtId="4">
    <oc r="H1578">
      <v>3200000</v>
    </oc>
    <nc r="H1578">
      <f>H1579+H1582</f>
    </nc>
  </rcc>
  <rcc rId="21956" sId="1" numFmtId="4">
    <oc r="I1578">
      <v>1271.5999999999999</v>
    </oc>
    <nc r="I1578">
      <f>I1579+I1582</f>
    </nc>
  </rcc>
  <rcc rId="21957" sId="1" numFmtId="4">
    <oc r="J1578">
      <v>3500000</v>
    </oc>
    <nc r="J1578">
      <f>J1579+J1582</f>
    </nc>
  </rcc>
  <rcc rId="21958" sId="1" numFmtId="4">
    <oc r="K1578">
      <v>6289.5599999999995</v>
    </oc>
    <nc r="K1578">
      <f>K1579+K1582</f>
    </nc>
  </rcc>
  <rcc rId="21959" sId="1" numFmtId="4">
    <oc r="L1578">
      <v>4560000</v>
    </oc>
    <nc r="L1578">
      <f>L1579+L1582</f>
    </nc>
  </rcc>
  <rcc rId="21960" sId="1" numFmtId="4">
    <oc r="M1578">
      <v>194.8</v>
    </oc>
    <nc r="M1578">
      <f>M1579+M1582</f>
    </nc>
  </rcc>
  <rcc rId="21961" sId="1" numFmtId="4">
    <oc r="N1578">
      <v>2650048</v>
    </oc>
    <nc r="N1578">
      <f>N1579+N1582</f>
    </nc>
  </rcc>
  <rcc rId="21962" sId="1" numFmtId="4">
    <oc r="O1578">
      <v>600999.56000000006</v>
    </oc>
    <nc r="O1578">
      <f>O1579+O1582</f>
    </nc>
  </rcc>
  <rcc rId="21963" sId="1" numFmtId="4">
    <oc r="P1578">
      <v>1500000</v>
    </oc>
    <nc r="P1578">
      <f>P1579+P1582</f>
    </nc>
  </rcc>
  <rcc rId="21964" sId="1" numFmtId="4">
    <oc r="Q1578">
      <v>32800000</v>
    </oc>
    <nc r="Q1578">
      <f>Q1579+Q1582</f>
    </nc>
  </rcc>
  <rcc rId="21965" sId="1">
    <oc r="C1484">
      <f>C1485+C1489+C1498</f>
    </oc>
    <nc r="C1484">
      <f>C1485+C1489+C1498</f>
    </nc>
  </rcc>
  <rcc rId="21966" sId="1">
    <oc r="C1453">
      <f>C1454+C1464+C1474</f>
    </oc>
    <nc r="C1453">
      <f>C1454+C1464+C1474</f>
    </nc>
  </rcc>
  <rcc rId="21967" sId="1">
    <oc r="C1412">
      <f>C1414+C1416+C1417+C1419</f>
    </oc>
    <nc r="C1412">
      <f>C1413+C1415+C1418</f>
    </nc>
  </rcc>
  <rcc rId="21968" sId="1">
    <oc r="D1412">
      <f>D1417</f>
    </oc>
    <nc r="D1412">
      <f>D1413+D1415+D1418</f>
    </nc>
  </rcc>
  <rcc rId="21969" sId="1">
    <nc r="E1412">
      <f>E1413+E1415+E1418</f>
    </nc>
  </rcc>
  <rcc rId="21970" sId="1">
    <nc r="F1412">
      <f>F1413+F1415+F1418</f>
    </nc>
  </rcc>
  <rcc rId="21971" sId="1">
    <nc r="G1412">
      <f>G1413+G1415+G1418</f>
    </nc>
  </rcc>
  <rcc rId="21972" sId="1">
    <nc r="H1412">
      <f>H1413+H1415+H1418</f>
    </nc>
  </rcc>
  <rcc rId="21973" sId="1">
    <nc r="I1412">
      <f>I1413+I1415+I1418</f>
    </nc>
  </rcc>
  <rcc rId="21974" sId="1">
    <nc r="J1412">
      <f>J1413+J1415+J1418</f>
    </nc>
  </rcc>
  <rcc rId="21975" sId="1">
    <nc r="K1412">
      <f>K1413+K1415+K1418</f>
    </nc>
  </rcc>
  <rcc rId="21976" sId="1">
    <nc r="L1412">
      <f>L1413+L1415+L1418</f>
    </nc>
  </rcc>
  <rcc rId="21977" sId="1">
    <nc r="M1412">
      <f>M1413+M1415+M1418</f>
    </nc>
  </rcc>
  <rcc rId="21978" sId="1">
    <oc r="N1412">
      <f>N1414+N1416+N1419</f>
    </oc>
    <nc r="N1412">
      <f>N1413+N1415+N1418</f>
    </nc>
  </rcc>
  <rcc rId="21979" sId="1" odxf="1" dxf="1">
    <nc r="O1412">
      <f>O1413+O1415+O1418</f>
    </nc>
    <odxf>
      <font>
        <b val="0"/>
        <sz val="14"/>
        <name val="Times New Roman"/>
        <scheme val="none"/>
      </font>
    </odxf>
    <ndxf>
      <font>
        <b/>
        <sz val="14"/>
        <name val="Times New Roman"/>
        <scheme val="none"/>
      </font>
    </ndxf>
  </rcc>
  <rcc rId="21980" sId="1" odxf="1" dxf="1">
    <nc r="P1412">
      <f>P1413+P1415+P1418</f>
    </nc>
    <odxf>
      <font>
        <b val="0"/>
        <sz val="14"/>
        <name val="Times New Roman"/>
        <scheme val="none"/>
      </font>
    </odxf>
    <ndxf>
      <font>
        <b/>
        <sz val="14"/>
        <name val="Times New Roman"/>
        <scheme val="none"/>
      </font>
    </ndxf>
  </rcc>
  <rcc rId="21981" sId="1" odxf="1" dxf="1">
    <nc r="Q1412">
      <f>Q1413+Q1415+Q1418</f>
    </nc>
    <odxf>
      <font>
        <b val="0"/>
        <sz val="14"/>
        <name val="Times New Roman"/>
        <scheme val="none"/>
      </font>
    </odxf>
    <ndxf>
      <font>
        <b/>
        <sz val="14"/>
        <name val="Times New Roman"/>
        <scheme val="none"/>
      </font>
    </ndxf>
  </rcc>
  <rcc rId="21982" sId="1">
    <oc r="C1312">
      <f>SUM(C1313,C1317)</f>
    </oc>
    <nc r="C1312">
      <f>C1313+C1317</f>
    </nc>
  </rcc>
  <rcc rId="21983" sId="1">
    <oc r="D1312">
      <f>SUM(D1313,D1317)</f>
    </oc>
    <nc r="D1312">
      <f>D1313+D1317</f>
    </nc>
  </rcc>
  <rcc rId="21984" sId="1">
    <oc r="E1312">
      <f>SUM(E1313,E1317)</f>
    </oc>
    <nc r="E1312">
      <f>E1313+E1317</f>
    </nc>
  </rcc>
  <rcc rId="21985" sId="1">
    <oc r="F1312">
      <f>SUM(F1313,F1317)</f>
    </oc>
    <nc r="F1312">
      <f>F1313+F1317</f>
    </nc>
  </rcc>
  <rcc rId="21986" sId="1">
    <oc r="G1312">
      <f>SUM(G1313,G1317)</f>
    </oc>
    <nc r="G1312">
      <f>G1313+G1317</f>
    </nc>
  </rcc>
  <rcc rId="21987" sId="1">
    <oc r="H1312">
      <f>SUM(H1313,H1317)</f>
    </oc>
    <nc r="H1312">
      <f>H1313+H1317</f>
    </nc>
  </rcc>
  <rcc rId="21988" sId="1">
    <oc r="I1312">
      <f>SUM(I1313,I1317)</f>
    </oc>
    <nc r="I1312">
      <f>I1313+I1317</f>
    </nc>
  </rcc>
  <rcc rId="21989" sId="1">
    <oc r="J1312">
      <f>SUM(J1313,J1317)</f>
    </oc>
    <nc r="J1312">
      <f>J1313+J1317</f>
    </nc>
  </rcc>
  <rcc rId="21990" sId="1">
    <oc r="K1312">
      <f>SUM(K1313,K1317)</f>
    </oc>
    <nc r="K1312">
      <f>K1313+K1317</f>
    </nc>
  </rcc>
  <rcc rId="21991" sId="1">
    <oc r="L1312">
      <f>SUM(L1313,L1317)</f>
    </oc>
    <nc r="L1312">
      <f>L1313+L1317</f>
    </nc>
  </rcc>
  <rcc rId="21992" sId="1">
    <oc r="M1312">
      <f>SUM(M1313,M1317)</f>
    </oc>
    <nc r="M1312">
      <f>M1313+M1317</f>
    </nc>
  </rcc>
  <rcc rId="21993" sId="1">
    <oc r="N1312">
      <f>SUM(N1313,N1317)</f>
    </oc>
    <nc r="N1312">
      <f>N1313+N1317</f>
    </nc>
  </rcc>
  <rcc rId="21994" sId="1">
    <oc r="O1312">
      <f>SUM(O1313,O1317)</f>
    </oc>
    <nc r="O1312">
      <f>O1313+O1317</f>
    </nc>
  </rcc>
  <rcc rId="21995" sId="1">
    <oc r="P1312">
      <f>SUM(P1313,P1317)</f>
    </oc>
    <nc r="P1312">
      <f>P1313+P1317</f>
    </nc>
  </rcc>
  <rcc rId="21996" sId="1">
    <oc r="Q1312">
      <f>SUM(Q1313,Q1317)</f>
    </oc>
    <nc r="Q1312">
      <f>Q1313+Q1317</f>
    </nc>
  </rcc>
  <rcc rId="21997" sId="1">
    <oc r="C1244">
      <f>C1245+C1247</f>
    </oc>
    <nc r="C1244">
      <f>C1245+C1247</f>
    </nc>
  </rcc>
  <rcc rId="21998" sId="1">
    <oc r="C1218">
      <f>C1219+C1222+C1229</f>
    </oc>
    <nc r="C1218">
      <f>C1219+C1222+C1229</f>
    </nc>
  </rcc>
  <rfmt sheetId="1" sqref="C1229:Q1229">
    <dxf>
      <alignment vertical="bottom" readingOrder="0"/>
    </dxf>
  </rfmt>
  <rfmt sheetId="1" sqref="C1222:Q1222">
    <dxf>
      <alignment vertical="bottom" readingOrder="0"/>
    </dxf>
  </rfmt>
  <rfmt sheetId="1" sqref="C1219:Q1219">
    <dxf>
      <alignment vertical="bottom" readingOrder="0"/>
    </dxf>
  </rfmt>
  <rcc rId="21999" sId="1">
    <oc r="C1193">
      <f>C1194+C1196+C1199</f>
    </oc>
    <nc r="C1193">
      <f>C1194+C1196+C1199</f>
    </nc>
  </rcc>
  <rcc rId="22000" sId="1" numFmtId="4">
    <oc r="C1185">
      <v>5103010</v>
    </oc>
    <nc r="C1185">
      <f>C1186+C1188+C1190</f>
    </nc>
  </rcc>
  <rcc rId="22001" sId="1">
    <nc r="D1185">
      <f>D1186+D1188+D1190</f>
    </nc>
  </rcc>
  <rcc rId="22002" sId="1">
    <nc r="E1185">
      <f>E1186+E1188+E1190</f>
    </nc>
  </rcc>
  <rcc rId="22003" sId="1">
    <nc r="F1185">
      <f>F1186+F1188+F1190</f>
    </nc>
  </rcc>
  <rcc rId="22004" sId="1" numFmtId="4">
    <oc r="G1185">
      <v>2017</v>
    </oc>
    <nc r="G1185">
      <f>G1186+G1188+G1190</f>
    </nc>
  </rcc>
  <rcc rId="22005" sId="1" numFmtId="4">
    <oc r="H1185">
      <v>5103010</v>
    </oc>
    <nc r="H1185">
      <f>H1186+H1188+H1190</f>
    </nc>
  </rcc>
  <rcc rId="22006" sId="1">
    <oc r="C1147">
      <f>D1147+H1147+J1147</f>
    </oc>
    <nc r="C1147">
      <f>SUM(C1148:C1175)</f>
    </nc>
  </rcc>
  <rcc rId="22007" sId="1" numFmtId="4">
    <oc r="D1147">
      <v>21491737</v>
    </oc>
    <nc r="D1147">
      <f>SUM(D1148:D1175)</f>
    </nc>
  </rcc>
  <rcc rId="22008" sId="1">
    <nc r="E1147">
      <f>SUM(E1148:E1175)</f>
    </nc>
  </rcc>
  <rcc rId="22009" sId="1">
    <nc r="F1147">
      <f>SUM(F1148:F1175)</f>
    </nc>
  </rcc>
  <rcc rId="22010" sId="1" numFmtId="4">
    <oc r="G1147">
      <v>5679</v>
    </oc>
    <nc r="G1147">
      <f>SUM(G1148:G1175)</f>
    </nc>
  </rcc>
  <rcc rId="22011" sId="1" numFmtId="4">
    <oc r="H1147">
      <v>17281703</v>
    </oc>
    <nc r="H1147">
      <f>SUM(H1148:H1175)</f>
    </nc>
  </rcc>
  <rcc rId="22012" sId="1" numFmtId="4">
    <oc r="I1147">
      <v>3005.5</v>
    </oc>
    <nc r="I1147">
      <f>SUM(I1148:I1175)</f>
    </nc>
  </rcc>
  <rcc rId="22013" sId="1" numFmtId="4">
    <oc r="J1147">
      <v>1196910</v>
    </oc>
    <nc r="J1147">
      <f>SUM(J1148:J1175)</f>
    </nc>
  </rcc>
  <rcc rId="22014" sId="1">
    <oc r="C18">
      <f>C22+C30+C267+C284+C444+C495+C610+C893+C943+C963+C1009+C1017+C1035+C1096+C1113+C1128+C1141+C1144+C1176+C1185+C1193+C1211+C1218+C1244+C1259+C1265+C1312+C1321+C1339+C1358+C1362+C1368+C1405+C1412+C1420+C1453+C1484+C1504+C1511+C1571+C1578+C1630+C1639+C1657+C1687+C1691+C1701+C1704+C1707+C1718+C1743+C1761+C1773+C1782+C1788+C1795+C1801+C1819+C1809+C1825+C1837</f>
    </oc>
    <nc r="C18">
      <f>C22+C30+C267+C284+C444+C495+C610+C893+C943+C963+C1009+C1017+C1035+C1096+C1113+C1128+C1141+C1144+C1176+C1185+C1193+C1211+C1218+C1244+C1259+C1265+C1312+C1321+C1339+C1358+C1362+C1368+C1405+C1412+C1420+C1453+C1484+C1504+C1511+C1571+C1578+C1630+C1639+C1657+C1687+C1691+C1700+C1703+C1706+C1717+C1742+C1760+C1772+C1781+C1787+C1794+C1800+C1818+C1808+C1824+C1836+C1042+C1737</f>
    </nc>
  </rcc>
  <rcc rId="22015" sId="1">
    <oc r="D18">
      <f>D22+D30+D267+D284+D444+D495+D610+D893+D943+D963+D1009+D1017+D1035+D1096+D1113+D1128+D1141+D1144+D1176+D1185+D1193+D1211+D1218+D1244+D1259+D1265+D1312+D1321+D1339+D1358+D1362+D1368+D1405+D1412+D1420+D1453+D1484+D1504+D1511+D1571+D1578+D1630+D1639+D1657+D1687+D1691+D1700+D1703+D1706+D1717+D1742+D1760+D1772+D1781+D1787+D1794+D1800+D1818+D1808+D1824+D1836</f>
    </oc>
    <nc r="D18">
      <f>D22+D30+D267+D284+D444+D495+D610+D893+D943+D963+D1009+D1017+D1035+D1096+D1113+D1128+D1141+D1144+D1176+D1185+D1193+D1211+D1218+D1244+D1259+D1265+D1312+D1321+D1339+D1358+D1362+D1368+D1405+D1412+D1420+D1453+D1484+D1504+D1511+D1571+D1578+D1630+D1639+D1657+D1687+D1691+D1700+D1703+D1706+D1717+D1742+D1760+D1772+D1781+D1787+D1794+D1800+D1818+D1808+D1824+D1836+D1042+D1737</f>
    </nc>
  </rcc>
  <rcc rId="22016" sId="1">
    <oc r="E18">
      <f>E22+E30+E267+E284+E444+E495+E610+E893+E943+E963+E1009+E1017+E1035+E1096+E1113+E1128+E1141+E1144+E1176+E1185+E1193+E1211+E1218+E1244+E1259+E1265+E1312+E1321+E1339+E1358+E1362+E1368+E1405+E1412+E1420+E1453+E1484+E1504+E1511+E1571+E1578+E1630+E1639+E1657+E1687+E1691+E1700+E1703+E1706+E1717+E1742+E1760+E1772+E1781+E1787+E1794+E1800+E1818+E1808+E1824+E1836</f>
    </oc>
    <nc r="E18">
      <f>E22+E30+E267+E284+E444+E495+E610+E893+E943+E963+E1009+E1017+E1035+E1096+E1113+E1128+E1141+E1144+E1176+E1185+E1193+E1211+E1218+E1244+E1259+E1265+E1312+E1321+E1339+E1358+E1362+E1368+E1405+E1412+E1420+E1453+E1484+E1504+E1511+E1571+E1578+E1630+E1639+E1657+E1687+E1691+E1700+E1703+E1706+E1717+E1742+E1760+E1772+E1781+E1787+E1794+E1800+E1818+E1808+E1824+E1836+E1042+E1737</f>
    </nc>
  </rcc>
  <rcc rId="22017" sId="1">
    <oc r="F18">
      <f>F22+F30+F267+F284+F444+F495+F610+F893+F943+F963+F1009+F1017+F1035+F1096+F1113+F1128+F1141+F1144+F1176+F1185+F1193+F1211+F1218+F1244+F1259+F1265+F1312+F1321+F1339+F1358+F1362+F1368+F1405+F1412+F1420+F1453+F1484+F1504+F1511+F1571+F1578+F1630+F1639+F1657+F1687+F1691+F1700+F1703+F1706+F1717+F1742+F1760+F1772+F1781+F1787+F1794+F1800+F1818+F1808+F1824+F1836</f>
    </oc>
    <nc r="F18">
      <f>F22+F30+F267+F284+F444+F495+F610+F893+F943+F963+F1009+F1017+F1035+F1096+F1113+F1128+F1141+F1144+F1176+F1185+F1193+F1211+F1218+F1244+F1259+F1265+F1312+F1321+F1339+F1358+F1362+F1368+F1405+F1412+F1420+F1453+F1484+F1504+F1511+F1571+F1578+F1630+F1639+F1657+F1687+F1691+F1700+F1703+F1706+F1717+F1742+F1760+F1772+F1781+F1787+F1794+F1800+F1818+F1808+F1824+F1836+F1042+F1737</f>
    </nc>
  </rcc>
  <rcc rId="22018" sId="1">
    <oc r="G18">
      <f>G22+G30+G267+G284+G444+G495+G610+G893+G943+G963+G1009+G1017+G1035+G1096+G1113+G1128+G1141+G1144+G1176+G1185+G1193+G1211+G1218+G1244+G1259+G1265+G1312+G1321+G1339+G1358+G1362+G1368+G1405+G1412+G1420+G1453+G1484+G1504+G1511+G1571+G1578+G1630+G1639+G1657+G1687+G1691+G1700+G1703+G1706+G1717+G1742+G1760+G1772+G1781+G1787+G1794+G1800+G1818+G1808+G1824+G1836</f>
    </oc>
    <nc r="G18">
      <f>G22+G30+G267+G284+G444+G495+G610+G893+G943+G963+G1009+G1017+G1035+G1096+G1113+G1128+G1141+G1144+G1176+G1185+G1193+G1211+G1218+G1244+G1259+G1265+G1312+G1321+G1339+G1358+G1362+G1368+G1405+G1412+G1420+G1453+G1484+G1504+G1511+G1571+G1578+G1630+G1639+G1657+G1687+G1691+G1700+G1703+G1706+G1717+G1742+G1760+G1772+G1781+G1787+G1794+G1800+G1818+G1808+G1824+G1836+G1042+G1737</f>
    </nc>
  </rcc>
  <rcc rId="22019" sId="1">
    <oc r="H18">
      <f>H22+H30+H267+H284+H444+H495+H610+H893+H943+H963+H1009+H1017+H1035+H1096+H1113+H1128+H1141+H1144+H1176+H1185+H1193+H1211+H1218+H1244+H1259+H1265+H1312+H1321+H1339+H1358+H1362+H1368+H1405+H1412+H1420+H1453+H1484+H1504+H1511+H1571+H1578+H1630+H1639+H1657+H1687+H1691+H1700+H1703+H1706+H1717+H1742+H1760+H1772+H1781+H1787+H1794+H1800+H1818+H1808+H1824+H1836</f>
    </oc>
    <nc r="H18">
      <f>H22+H30+H267+H284+H444+H495+H610+H893+H943+H963+H1009+H1017+H1035+H1096+H1113+H1128+H1141+H1144+H1176+H1185+H1193+H1211+H1218+H1244+H1259+H1265+H1312+H1321+H1339+H1358+H1362+H1368+H1405+H1412+H1420+H1453+H1484+H1504+H1511+H1571+H1578+H1630+H1639+H1657+H1687+H1691+H1700+H1703+H1706+H1717+H1742+H1760+H1772+H1781+H1787+H1794+H1800+H1818+H1808+H1824+H1836+H1042+H1737</f>
    </nc>
  </rcc>
  <rcc rId="22020" sId="1">
    <oc r="I18">
      <f>I22+I30+I267+I284+I444+I495+I610+I893+I943+I963+I1009+I1017+I1035+I1096+I1113+I1128+I1141+I1144+I1176+I1185+I1193+I1211+I1218+I1244+I1259+I1265+I1312+I1321+I1339+I1358+I1362+I1368+I1405+I1412+I1420+I1453+I1484+I1504+I1511+I1571+I1578+I1630+I1639+I1657+I1687+I1691+I1700+I1703+I1706+I1717+I1742+I1760+I1772+I1781+I1787+I1794+I1800+I1818+I1808+I1824+I1836</f>
    </oc>
    <nc r="I18">
      <f>I22+I30+I267+I284+I444+I495+I610+I893+I943+I963+I1009+I1017+I1035+I1096+I1113+I1128+I1141+I1144+I1176+I1185+I1193+I1211+I1218+I1244+I1259+I1265+I1312+I1321+I1339+I1358+I1362+I1368+I1405+I1412+I1420+I1453+I1484+I1504+I1511+I1571+I1578+I1630+I1639+I1657+I1687+I1691+I1700+I1703+I1706+I1717+I1742+I1760+I1772+I1781+I1787+I1794+I1800+I1818+I1808+I1824+I1836+I1042+I1737</f>
    </nc>
  </rcc>
  <rcc rId="22021" sId="1">
    <oc r="J18">
      <f>J22+J30+J267+J284+J444+J495+J610+J893+J943+J963+J1009+J1017+J1035+J1096+J1113+J1128+J1141+J1144+J1176+J1185+J1193+J1211+J1218+J1244+J1259+J1265+J1312+J1321+J1339+J1358+J1362+J1368+J1405+J1412+J1420+J1453+J1484+J1504+J1511+J1571+J1578+J1630+J1639+J1657+J1687+J1691+J1700+J1703+J1706+J1717+J1742+J1760+J1772+J1781+J1787+J1794+J1800+J1818+J1808+J1824+J1836</f>
    </oc>
    <nc r="J18">
      <f>J22+J30+J267+J284+J444+J495+J610+J893+J943+J963+J1009+J1017+J1035+J1096+J1113+J1128+J1141+J1144+J1176+J1185+J1193+J1211+J1218+J1244+J1259+J1265+J1312+J1321+J1339+J1358+J1362+J1368+J1405+J1412+J1420+J1453+J1484+J1504+J1511+J1571+J1578+J1630+J1639+J1657+J1687+J1691+J1700+J1703+J1706+J1717+J1742+J1760+J1772+J1781+J1787+J1794+J1800+J1818+J1808+J1824+J1836+J1042+J1737</f>
    </nc>
  </rcc>
  <rcc rId="22022" sId="1">
    <oc r="K18">
      <f>K22+K30+K267+K284+K444+K495+K610+K893+K943+K963+K1009+K1017+K1035+K1096+K1113+K1128+K1141+K1144+K1176+K1185+K1193+K1211+K1218+K1244+K1259+K1265+K1312+K1321+K1339+K1358+K1362+K1368+K1405+K1412+K1420+K1453+K1484+K1504+K1511+K1571+K1578+K1630+K1639+K1657+K1687+K1691+K1700+K1703+K1706+K1717+K1742+K1760+K1772+K1781+K1787+K1794+K1800+K1818+K1808+K1824+K1836</f>
    </oc>
    <nc r="K18">
      <f>K22+K30+K267+K284+K444+K495+K610+K893+K943+K963+K1009+K1017+K1035+K1096+K1113+K1128+K1141+K1144+K1176+K1185+K1193+K1211+K1218+K1244+K1259+K1265+K1312+K1321+K1339+K1358+K1362+K1368+K1405+K1412+K1420+K1453+K1484+K1504+K1511+K1571+K1578+K1630+K1639+K1657+K1687+K1691+K1700+K1703+K1706+K1717+K1742+K1760+K1772+K1781+K1787+K1794+K1800+K1818+K1808+K1824+K1836+K1042+K1737</f>
    </nc>
  </rcc>
  <rcc rId="22023" sId="1">
    <oc r="L18">
      <f>L22+L30+L267+L284+L444+L495+L610+L893+L943+L963+L1009+L1017+L1035+L1096+L1113+L1128+L1141+L1144+L1176+L1185+L1193+L1211+L1218+L1244+L1259+L1265+L1312+L1321+L1339+L1358+L1362+L1368+L1405+L1412+L1420+L1453+L1484+L1504+L1511+L1571+L1578+L1630+L1639+L1657+L1687+L1691+L1700+L1703+L1706+L1717+L1742+L1760+L1772+L1781+L1787+L1794+L1800+L1818+L1808+L1824+L1836</f>
    </oc>
    <nc r="L18">
      <f>L22+L30+L267+L284+L444+L495+L610+L893+L943+L963+L1009+L1017+L1035+L1096+L1113+L1128+L1141+L1144+L1176+L1185+L1193+L1211+L1218+L1244+L1259+L1265+L1312+L1321+L1339+L1358+L1362+L1368+L1405+L1412+L1420+L1453+L1484+L1504+L1511+L1571+L1578+L1630+L1639+L1657+L1687+L1691+L1700+L1703+L1706+L1717+L1742+L1760+L1772+L1781+L1787+L1794+L1800+L1818+L1808+L1824+L1836+L1042+L1737</f>
    </nc>
  </rcc>
  <rcc rId="22024" sId="1">
    <oc r="M18">
      <f>M22+M30+M267+M284+M444+M495+M610+M893+M943+M963+M1009+M1017+M1035+M1096+M1113+M1128+M1141+M1144+M1176+M1185+M1193+M1211+M1218+M1244+M1259+M1265+M1312+M1321+M1339+M1358+M1362+M1368+M1405+M1412+M1420+M1453+M1484+M1504+M1511+M1571+M1578+M1630+M1639+M1657+M1687+M1691+M1700+M1703+M1706+M1717+M1742+M1760+M1772+M1781+M1787+M1794+M1800+M1818+M1808+M1824+M1836</f>
    </oc>
    <nc r="M18">
      <f>M22+M30+M267+M284+M444+M495+M610+M893+M943+M963+M1009+M1017+M1035+M1096+M1113+M1128+M1141+M1144+M1176+M1185+M1193+M1211+M1218+M1244+M1259+M1265+M1312+M1321+M1339+M1358+M1362+M1368+M1405+M1412+M1420+M1453+M1484+M1504+M1511+M1571+M1578+M1630+M1639+M1657+M1687+M1691+M1700+M1703+M1706+M1717+M1742+M1760+M1772+M1781+M1787+M1794+M1800+M1818+M1808+M1824+M1836+M1042+M1737</f>
    </nc>
  </rcc>
  <rcc rId="22025" sId="1">
    <oc r="N18">
      <f>N22+N30+N267+N284+N444+N495+N610+N893+N943+N963+N1009+N1017+N1035+N1096+N1113+N1128+N1141+N1144+N1176+N1185+N1193+N1211+N1218+N1244+N1259+N1265+N1312+N1321+N1339+N1358+N1362+N1368+N1405+N1412+N1420+N1453+N1484+N1504+N1511+N1571+N1578+N1630+N1639+N1657+N1687+N1691+N1700+N1703+N1706+N1717+N1742+N1760+N1772+N1781+N1787+N1794+N1800+N1818+N1808+N1824+N1836</f>
    </oc>
    <nc r="N18">
      <f>N22+N30+N267+N284+N444+N495+N610+N893+N943+N963+N1009+N1017+N1035+N1096+N1113+N1128+N1141+N1144+N1176+N1185+N1193+N1211+N1218+N1244+N1259+N1265+N1312+N1321+N1339+N1358+N1362+N1368+N1405+N1412+N1420+N1453+N1484+N1504+N1511+N1571+N1578+N1630+N1639+N1657+N1687+N1691+N1700+N1703+N1706+N1717+N1742+N1760+N1772+N1781+N1787+N1794+N1800+N1818+N1808+N1824+N1836+N1042+N1737</f>
    </nc>
  </rcc>
  <rcc rId="22026" sId="1">
    <oc r="O18">
      <f>O22+O30+O267+O284+O444+O495+O610+O893+O943+O963+O1009+O1017+O1035+O1096+O1113+O1128+O1141+O1144+O1176+O1185+O1193+O1211+O1218+O1244+O1259+O1265+O1312+O1321+O1339+O1358+O1362+O1368+O1405+O1412+O1420+O1453+O1484+O1504+O1511+O1571+O1578+O1630+O1639+O1657+O1687+O1691+O1700+O1703+O1706+O1717+O1742+O1760+O1772+O1781+O1787+O1794+O1800+O1818+O1808+O1824+O1836</f>
    </oc>
    <nc r="O18">
      <f>O22+O30+O267+O284+O444+O495+O610+O893+O943+O963+O1009+O1017+O1035+O1096+O1113+O1128+O1141+O1144+O1176+O1185+O1193+O1211+O1218+O1244+O1259+O1265+O1312+O1321+O1339+O1358+O1362+O1368+O1405+O1412+O1420+O1453+O1484+O1504+O1511+O1571+O1578+O1630+O1639+O1657+O1687+O1691+O1700+O1703+O1706+O1717+O1742+O1760+O1772+O1781+O1787+O1794+O1800+O1818+O1808+O1824+O1836+O1042+O1737</f>
    </nc>
  </rcc>
  <rcc rId="22027" sId="1">
    <oc r="P18">
      <f>P22+P30+P267+P284+P444+P495+P610+P893+P943+P963+P1009+P1017+P1035+P1096+P1113+P1128+P1141+P1144+P1176+P1185+P1193+P1211+P1218+P1244+P1259+P1265+P1312+P1321+P1339+P1358+P1362+P1368+P1405+P1412+P1420+P1453+P1484+P1504+P1511+P1571+P1578+P1630+P1639+P1657+P1687+P1691+P1700+P1703+P1706+P1717+P1742+P1760+P1772+P1781+P1787+P1794+P1800+P1818+P1808+P1824+P1836</f>
    </oc>
    <nc r="P18">
      <f>P22+P30+P267+P284+P444+P495+P610+P893+P943+P963+P1009+P1017+P1035+P1096+P1113+P1128+P1141+P1144+P1176+P1185+P1193+P1211+P1218+P1244+P1259+P1265+P1312+P1321+P1339+P1358+P1362+P1368+P1405+P1412+P1420+P1453+P1484+P1504+P1511+P1571+P1578+P1630+P1639+P1657+P1687+P1691+P1700+P1703+P1706+P1717+P1742+P1760+P1772+P1781+P1787+P1794+P1800+P1818+P1808+P1824+P1836+P1042+P1737</f>
    </nc>
  </rcc>
  <rcc rId="22028" sId="1">
    <oc r="Q18">
      <f>Q22+Q30+Q267+Q284+Q444+Q495+Q610+Q893+Q943+Q963+Q1009+Q1017+Q1035+Q1096+Q1113+Q1128+Q1141+Q1144+Q1176+Q1185+Q1193+Q1211+Q1218+Q1244+Q1259+Q1265+Q1312+Q1321+Q1339+Q1358+Q1362+Q1368+Q1405+Q1412+Q1420+Q1453+Q1484+Q1504+Q1511+Q1571+Q1578+Q1630+Q1639+Q1657+Q1687+Q1691+Q1700+Q1703+Q1706+Q1717+Q1742+Q1760+Q1772+Q1781+Q1787+Q1794+Q1800+Q1818+Q1808+Q1824+Q1836</f>
    </oc>
    <nc r="Q18">
      <f>Q22+Q30+Q267+Q284+Q444+Q495+Q610+Q893+Q943+Q963+Q1009+Q1017+Q1035+Q1096+Q1113+Q1128+Q1141+Q1144+Q1176+Q1185+Q1193+Q1211+Q1218+Q1244+Q1259+Q1265+Q1312+Q1321+Q1339+Q1358+Q1362+Q1368+Q1405+Q1412+Q1420+Q1453+Q1484+Q1504+Q1511+Q1571+Q1578+Q1630+Q1639+Q1657+Q1687+Q1691+Q1700+Q1703+Q1706+Q1717+Q1742+Q1760+Q1772+Q1781+Q1787+Q1794+Q1800+Q1818+Q1808+Q1824+Q1836+Q1042+Q1737</f>
    </nc>
  </rcc>
  <rcc rId="22029" sId="1">
    <oc r="D19">
      <f>D23+D31+D268+D285+D445+D496+D611+D894+D944+D964+D1043+D1097+D1114+D1129+D1177+D1186+D1194+D1219+D1245+D1266+D1322+D1340+D1369+D1406+D1413+D1421+D1454+D1485+D1512+D1579+D1631+D1640+D1658+D1692+D1704+D1743+D1761+D1773+D1788+D1801+D1809+D1825+D1505</f>
    </oc>
    <nc r="D19">
      <f>D23+D31+D268+D285+D445+D496+D611+D894+D944+D964+D1043+D1097+D1114+D1129+D1177+D1186+D1194+D1219+D1245+D1266+D1322+D1340+D1369+D1406+D1413+D1421+D1454+D1485+D1512+D1579+D1631+D1640+D1658+D1692+D1704+D1743+D1761+D1773+D1788+D1801+D1809+D1825+D1505</f>
    </nc>
  </rcc>
  <rcc rId="22030" sId="1">
    <oc r="E19">
      <f>E23+E31+E268+E285+E445+E496+E611+E894+E944+E964+E1043+E1097+E1114+E1129+E1177+E1186+E1194+E1219+E1245+E1266+E1322+E1340+E1369+E1406+E1413+E1421+E1454+E1485+E1512+E1579+E1631+E1640+E1658+E1692+E1704+E1743+E1761+E1773+E1788+E1801+E1809+E1825+E1505</f>
    </oc>
    <nc r="E19">
      <f>E23+E31+E268+E285+E445+E496+E611+E894+E944+E964+E1043+E1097+E1114+E1129+E1177+E1186+E1194+E1219+E1245+E1266+E1322+E1340+E1369+E1406+E1413+E1421+E1454+E1485+E1512+E1579+E1631+E1640+E1658+E1692+E1704+E1743+E1761+E1773+E1788+E1801+E1809+E1825+E1505</f>
    </nc>
  </rcc>
  <rcc rId="22031" sId="1">
    <oc r="F19">
      <f>F23+F31+F268+F285+F445+F496+F611+F894+F944+F964+F1043+F1097+F1114+F1129+F1177+F1186+F1194+F1219+F1245+F1266+F1322+F1340+F1369+F1406+F1413+F1421+F1454+F1485+F1512+F1579+F1631+F1640+F1658+F1692+F1704+F1743+F1761+F1773+F1788+F1801+F1809+F1825+F1505</f>
    </oc>
    <nc r="F19">
      <f>F23+F31+F268+F285+F445+F496+F611+F894+F944+F964+F1043+F1097+F1114+F1129+F1177+F1186+F1194+F1219+F1245+F1266+F1322+F1340+F1369+F1406+F1413+F1421+F1454+F1485+F1512+F1579+F1631+F1640+F1658+F1692+F1704+F1743+F1761+F1773+F1788+F1801+F1809+F1825+F1505</f>
    </nc>
  </rcc>
  <rcc rId="22032" sId="1">
    <oc r="G19">
      <f>G23+G31+G268+G285+G445+G496+G611+G894+G944+G964+G1043+G1097+G1114+G1129+G1177+G1186+G1194+G1219+G1245+G1266+G1322+G1340+G1369+G1406+G1413+G1421+G1454+G1485+G1512+G1579+G1631+G1640+G1658+G1692+G1704+G1743+G1761+G1773+G1788+G1801+G1809+G1825+G1505</f>
    </oc>
    <nc r="G19">
      <f>G23+G31+G268+G285+G445+G496+G611+G894+G944+G964+G1043+G1097+G1114+G1129+G1177+G1186+G1194+G1219+G1245+G1266+G1322+G1340+G1369+G1406+G1413+G1421+G1454+G1485+G1512+G1579+G1631+G1640+G1658+G1692+G1704+G1743+G1761+G1773+G1788+G1801+G1809+G1825+G1505</f>
    </nc>
  </rcc>
  <rcc rId="22033" sId="1">
    <oc r="H19">
      <f>H23+H31+H268+H285+H445+H496+H611+H894+H944+H964+H1043+H1097+H1114+H1129+H1177+H1186+H1194+H1219+H1245+H1266+H1322+H1340+H1369+H1406+H1413+H1421+H1454+H1485+H1512+H1579+H1631+H1640+H1658+H1692+H1704+H1743+H1761+H1773+H1788+H1801+H1809+H1825+H1505</f>
    </oc>
    <nc r="H19">
      <f>H23+H31+H268+H285+H445+H496+H611+H894+H944+H964+H1043+H1097+H1114+H1129+H1177+H1186+H1194+H1219+H1245+H1266+H1322+H1340+H1369+H1406+H1413+H1421+H1454+H1485+H1512+H1579+H1631+H1640+H1658+H1692+H1704+H1743+H1761+H1773+H1788+H1801+H1809+H1825+H1505</f>
    </nc>
  </rcc>
  <rcc rId="22034" sId="1">
    <oc r="I19">
      <f>I23+I31+I268+I285+I445+I496+I611+I894+I944+I964+I1043+I1097+I1114+I1129+I1177+I1186+I1194+I1219+I1245+I1266+I1322+I1340+I1369+I1406+I1413+I1421+I1454+I1485+I1512+I1579+I1631+I1640+I1658+I1692+I1704+I1743+I1761+I1773+I1788+I1801+I1809+I1825+I1505</f>
    </oc>
    <nc r="I19">
      <f>I23+I31+I268+I285+I445+I496+I611+I894+I944+I964+I1043+I1097+I1114+I1129+I1177+I1186+I1194+I1219+I1245+I1266+I1322+I1340+I1369+I1406+I1413+I1421+I1454+I1485+I1512+I1579+I1631+I1640+I1658+I1692+I1704+I1743+I1761+I1773+I1788+I1801+I1809+I1825+I1505</f>
    </nc>
  </rcc>
  <rcc rId="22035" sId="1">
    <oc r="J19">
      <f>J23+J31+J268+J285+J445+J496+J611+J894+J944+J964+J1043+J1097+J1114+J1129+J1177+J1186+J1194+J1219+J1245+J1266+J1322+J1340+J1369+J1406+J1413+J1421+J1454+J1485+J1512+J1579+J1631+J1640+J1658+J1692+J1704+J1743+J1761+J1773+J1788+J1801+J1809+J1825+J1505</f>
    </oc>
    <nc r="J19">
      <f>J23+J31+J268+J285+J445+J496+J611+J894+J944+J964+J1043+J1097+J1114+J1129+J1177+J1186+J1194+J1219+J1245+J1266+J1322+J1340+J1369+J1406+J1413+J1421+J1454+J1485+J1512+J1579+J1631+J1640+J1658+J1692+J1704+J1743+J1761+J1773+J1788+J1801+J1809+J1825+J1505</f>
    </nc>
  </rcc>
  <rcc rId="22036" sId="1">
    <oc r="K19">
      <f>K23+K31+K268+K285+K445+K496+K611+K894+K944+K964+K1043+K1097+K1114+K1129+K1177+K1186+K1194+K1219+K1245+K1266+K1322+K1340+K1369+K1406+K1413+K1421+K1454+K1485+K1512+K1579+K1631+K1640+K1658+K1692+K1704+K1743+K1761+K1773+K1788+K1801+K1809+K1825+K1505</f>
    </oc>
    <nc r="K19">
      <f>K23+K31+K268+K285+K445+K496+K611+K894+K944+K964+K1043+K1097+K1114+K1129+K1177+K1186+K1194+K1219+K1245+K1266+K1322+K1340+K1369+K1406+K1413+K1421+K1454+K1485+K1512+K1579+K1631+K1640+K1658+K1692+K1704+K1743+K1761+K1773+K1788+K1801+K1809+K1825+K1505</f>
    </nc>
  </rcc>
  <rcc rId="22037" sId="1">
    <oc r="L19">
      <f>L23+L31+L268+L285+L445+L496+L611+L894+L944+L964+L1043+L1097+L1114+L1129+L1177+L1186+L1194+L1219+L1245+L1266+L1322+L1340+L1369+L1406+L1413+L1421+L1454+L1485+L1512+L1579+L1631+L1640+L1658+L1692+L1704+L1743+L1761+L1773+L1788+L1801+L1809+L1825+L1505</f>
    </oc>
    <nc r="L19">
      <f>L23+L31+L268+L285+L445+L496+L611+L894+L944+L964+L1043+L1097+L1114+L1129+L1177+L1186+L1194+L1219+L1245+L1266+L1322+L1340+L1369+L1406+L1413+L1421+L1454+L1485+L1512+L1579+L1631+L1640+L1658+L1692+L1704+L1743+L1761+L1773+L1788+L1801+L1809+L1825+L1505</f>
    </nc>
  </rcc>
  <rcc rId="22038" sId="1">
    <oc r="M19">
      <f>M23+M31+M268+M285+M445+M496+M611+M894+M944+M964+M1043+M1097+M1114+M1129+M1177+M1186+M1194+M1219+M1245+M1266+M1322+M1340+M1369+M1406+M1413+M1421+M1454+M1485+M1512+M1579+M1631+M1640+M1658+M1692+M1704+M1743+M1761+M1773+M1788+M1801+M1809+M1825+M1505</f>
    </oc>
    <nc r="M19">
      <f>M23+M31+M268+M285+M445+M496+M611+M894+M944+M964+M1043+M1097+M1114+M1129+M1177+M1186+M1194+M1219+M1245+M1266+M1322+M1340+M1369+M1406+M1413+M1421+M1454+M1485+M1512+M1579+M1631+M1640+M1658+M1692+M1704+M1743+M1761+M1773+M1788+M1801+M1809+M1825+M1505</f>
    </nc>
  </rcc>
  <rcc rId="22039" sId="1">
    <oc r="N19">
      <f>N23+N31+N268+N285+N445+N496+N611+N894+N944+N964+N1043+N1097+N1114+N1129+N1177+N1186+N1194+N1219+N1245+N1266+N1322+N1340+N1369+N1406+N1413+N1421+N1454+N1485+N1512+N1579+N1631+N1640+N1658+N1692+N1704+N1743+N1761+N1773+N1788+N1801+N1809+N1825+N1505</f>
    </oc>
    <nc r="N19">
      <f>N23+N31+N268+N285+N445+N496+N611+N894+N944+N964+N1043+N1097+N1114+N1129+N1177+N1186+N1194+N1219+N1245+N1266+N1322+N1340+N1369+N1406+N1413+N1421+N1454+N1485+N1512+N1579+N1631+N1640+N1658+N1692+N1704+N1743+N1761+N1773+N1788+N1801+N1809+N1825+N1505</f>
    </nc>
  </rcc>
  <rcc rId="22040" sId="1">
    <oc r="O19">
      <f>O23+O31+O268+O285+O445+O496+O611+O894+O944+O964+O1043+O1097+O1114+O1129+O1177+O1186+O1194+O1219+O1245+O1266+O1322+O1340+O1369+O1406+O1413+O1421+O1454+O1485+O1512+O1579+O1631+O1640+O1658+O1692+O1704+O1743+O1761+O1773+O1788+O1801+O1809+O1825+O1505</f>
    </oc>
    <nc r="O19">
      <f>O23+O31+O268+O285+O445+O496+O611+O894+O944+O964+O1043+O1097+O1114+O1129+O1177+O1186+O1194+O1219+O1245+O1266+O1322+O1340+O1369+O1406+O1413+O1421+O1454+O1485+O1512+O1579+O1631+O1640+O1658+O1692+O1704+O1743+O1761+O1773+O1788+O1801+O1809+O1825+O1505</f>
    </nc>
  </rcc>
  <rcc rId="22041" sId="1">
    <oc r="P19">
      <f>P23+P31+P268+P285+P445+P496+P611+P894+P944+P964+P1043+P1097+P1114+P1129+P1177+P1186+P1194+P1219+P1245+P1266+P1322+P1340+P1369+P1406+P1413+P1421+P1454+P1485+P1512+P1579+P1631+P1640+P1658+P1692+P1704+P1743+P1761+P1773+P1788+P1801+P1809+P1825+P1505</f>
    </oc>
    <nc r="P19">
      <f>P23+P31+P268+P285+P445+P496+P611+P894+P944+P964+P1043+P1097+P1114+P1129+P1177+P1186+P1194+P1219+P1245+P1266+P1322+P1340+P1369+P1406+P1413+P1421+P1454+P1485+P1512+P1579+P1631+P1640+P1658+P1692+P1704+P1743+P1761+P1773+P1788+P1801+P1809+P1825+P1505</f>
    </nc>
  </rcc>
  <rcc rId="22042" sId="1">
    <oc r="Q19">
      <f>Q23+Q31+Q268+Q285+Q445+Q496+Q611+Q894+Q944+Q964+Q1043+Q1097+Q1114+Q1129+Q1177+Q1186+Q1194+Q1219+Q1245+Q1266+Q1322+Q1340+Q1369+Q1406+Q1413+Q1421+Q1454+Q1485+Q1512+Q1579+Q1631+Q1640+Q1658+Q1692+Q1704+Q1743+Q1761+Q1773+Q1788+Q1801+Q1809+Q1825+Q1505</f>
    </oc>
    <nc r="Q19">
      <f>Q23+Q31+Q268+Q285+Q445+Q496+Q611+Q894+Q944+Q964+Q1043+Q1097+Q1114+Q1129+Q1177+Q1186+Q1194+Q1219+Q1245+Q1266+Q1322+Q1340+Q1369+Q1406+Q1413+Q1421+Q1454+Q1485+Q1512+Q1579+Q1631+Q1640+Q1658+Q1692+Q1704+Q1743+Q1761+Q1773+Q1788+Q1801+Q1809+Q1825+Q1505</f>
    </nc>
  </rcc>
  <rcc rId="22043" sId="1">
    <oc r="D20">
      <f>D25+D110+D274+D278+D337+D458+D515+D654+D900+D951+D969+D1036+D1048+D1101+D1118+D1131+D1142+D1145+D1179+D1181+D1188+D1196+D1222+D1247+D1260+D1275+D1313+D1325+D1342+D1363+D1373+D1408+D1415+D1425+D1464+D1489+D1518+D1572+D1633+D1644+D1660+D1694+D1707+D1718+D1738+D1745+D1763+D1775+D1791+D1795+D1803+D1811+D1827+D1837+D1507</f>
    </oc>
    <nc r="D20">
      <f>D25+D110+D274+D278+D337+D458+D515+D654+D900+D951+D969+D1036+D1048+D1101+D1118+D1131+D1142+D1145+D1179+D1181+D1188+D1196+D1222+D1247+D1260+D1275+D1313+D1325+D1342+D1363+D1373+D1408+D1415+D1425+D1464+D1489+D1518+D1572+D1633+D1644+D1660+D1694+D1707+D1718+D1738+D1745+D1763+D1775+D1791+D1795+D1803+D1811+D1827+D1837+D1507</f>
    </nc>
  </rcc>
  <rcc rId="22044" sId="1">
    <oc r="E20">
      <f>E25+E110+E274+E278+E337+E458+E515+E654+E900+E951+E969+E1036+E1048+E1101+E1118+E1131+E1142+E1145+E1179+E1181+E1188+E1196+E1222+E1247+E1260+E1275+E1313+E1325+E1342+E1363+E1373+E1408+E1415+E1425+E1464+E1489+E1518+E1572+E1633+E1644+E1660+E1694+E1707+E1718+E1738+E1745+E1763+E1775+E1791+E1795+E1803+E1811+E1827+E1837+E1507</f>
    </oc>
    <nc r="E20">
      <f>E25+E110+E274+E278+E337+E458+E515+E654+E900+E951+E969+E1036+E1048+E1101+E1118+E1131+E1142+E1145+E1179+E1181+E1188+E1196+E1222+E1247+E1260+E1275+E1313+E1325+E1342+E1363+E1373+E1408+E1415+E1425+E1464+E1489+E1518+E1572+E1633+E1644+E1660+E1694+E1707+E1718+E1738+E1745+E1763+E1775+E1791+E1795+E1803+E1811+E1827+E1837+E1507</f>
    </nc>
  </rcc>
  <rcc rId="22045" sId="1">
    <oc r="F20">
      <f>F25+F110+F274+F278+F337+F458+F515+F654+F900+F951+F969+F1036+F1048+F1101+F1118+F1131+F1142+F1145+F1179+F1181+F1188+F1196+F1222+F1247+F1260+F1275+F1313+F1325+F1342+F1363+F1373+F1408+F1415+F1425+F1464+F1489+F1518+F1572+F1633+F1644+F1660+F1694+F1707+F1718+F1738+F1745+F1763+F1775+F1791+F1795+F1803+F1811+F1827+F1837+F1507</f>
    </oc>
    <nc r="F20">
      <f>F25+F110+F274+F278+F337+F458+F515+F654+F900+F951+F969+F1036+F1048+F1101+F1118+F1131+F1142+F1145+F1179+F1181+F1188+F1196+F1222+F1247+F1260+F1275+F1313+F1325+F1342+F1363+F1373+F1408+F1415+F1425+F1464+F1489+F1518+F1572+F1633+F1644+F1660+F1694+F1707+F1718+F1738+F1745+F1763+F1775+F1791+F1795+F1803+F1811+F1827+F1837+F1507</f>
    </nc>
  </rcc>
  <rcc rId="22046" sId="1">
    <oc r="G20">
      <f>G25+G110+G274+G278+G337+G458+G515+G654+G900+G951+G969+G1036+G1048+G1101+G1118+G1131+G1142+G1145+G1179+G1181+G1188+G1196+G1222+G1247+G1260+G1275+G1313+G1325+G1342+G1363+G1373+G1408+G1415+G1425+G1464+G1489+G1518+G1572+G1633+G1644+G1660+G1694+G1707+G1718+G1738+G1745+G1763+G1775+G1791+G1795+G1803+G1811+G1827+G1837+G1507</f>
    </oc>
    <nc r="G20">
      <f>G25+G110+G274+G278+G337+G458+G515+G654+G900+G951+G969+G1036+G1048+G1101+G1118+G1131+G1142+G1145+G1179+G1181+G1188+G1196+G1222+G1247+G1260+G1275+G1313+G1325+G1342+G1363+G1373+G1408+G1415+G1425+G1464+G1489+G1518+G1572+G1633+G1644+G1660+G1694+G1707+G1718+G1738+G1745+G1763+G1775+G1791+G1795+G1803+G1811+G1827+G1837+G1507</f>
    </nc>
  </rcc>
  <rcc rId="22047" sId="1">
    <oc r="H20">
      <f>H25+H110+H274+H278+H337+H458+H515+H654+H900+H951+H969+H1036+H1048+H1101+H1118+H1131+H1142+H1145+H1179+H1181+H1188+H1196+H1222+H1247+H1260+H1275+H1313+H1325+H1342+H1363+H1373+H1408+H1415+H1425+H1464+H1489+H1518+H1572+H1633+H1644+H1660+H1694+H1707+H1718+H1738+H1745+H1763+H1775+H1791+H1795+H1803+H1811+H1827+H1837+H1507</f>
    </oc>
    <nc r="H20">
      <f>H25+H110+H274+H278+H337+H458+H515+H654+H900+H951+H969+H1036+H1048+H1101+H1118+H1131+H1142+H1145+H1179+H1181+H1188+H1196+H1222+H1247+H1260+H1275+H1313+H1325+H1342+H1363+H1373+H1408+H1415+H1425+H1464+H1489+H1518+H1572+H1633+H1644+H1660+H1694+H1707+H1718+H1738+H1745+H1763+H1775+H1791+H1795+H1803+H1811+H1827+H1837+H1507</f>
    </nc>
  </rcc>
  <rcc rId="22048" sId="1">
    <oc r="I20">
      <f>I25+I110+I274+I278+I337+I458+I515+I654+I900+I951+I969+I1036+I1048+I1101+I1118+I1131+I1142+I1145+I1179+I1181+I1188+I1196+I1222+I1247+I1260+I1275+I1313+I1325+I1342+I1363+I1373+I1408+I1415+I1425+I1464+I1489+I1518+I1572+I1633+I1644+I1660+I1694+I1707+I1718+I1738+I1745+I1763+I1775+I1791+I1795+I1803+I1811+I1827+I1837+I1507</f>
    </oc>
    <nc r="I20">
      <f>I25+I110+I274+I278+I337+I458+I515+I654+I900+I951+I969+I1036+I1048+I1101+I1118+I1131+I1142+I1145+I1179+I1181+I1188+I1196+I1222+I1247+I1260+I1275+I1313+I1325+I1342+I1363+I1373+I1408+I1415+I1425+I1464+I1489+I1518+I1572+I1633+I1644+I1660+I1694+I1707+I1718+I1738+I1745+I1763+I1775+I1791+I1795+I1803+I1811+I1827+I1837+I1507</f>
    </nc>
  </rcc>
  <rcc rId="22049" sId="1">
    <oc r="J20">
      <f>J25+J110+J274+J278+J337+J458+J515+J654+J900+J951+J969+J1036+J1048+J1101+J1118+J1131+J1142+J1145+J1179+J1181+J1188+J1196+J1222+J1247+J1260+J1275+J1313+J1325+J1342+J1363+J1373+J1408+J1415+J1425+J1464+J1489+J1518+J1572+J1633+J1644+J1660+J1694+J1707+J1718+J1738+J1745+J1763+J1775+J1791+J1795+J1803+J1811+J1827+J1837+J1507</f>
    </oc>
    <nc r="J20">
      <f>J25+J110+J274+J278+J337+J458+J515+J654+J900+J951+J969+J1036+J1048+J1101+J1118+J1131+J1142+J1145+J1179+J1181+J1188+J1196+J1222+J1247+J1260+J1275+J1313+J1325+J1342+J1363+J1373+J1408+J1415+J1425+J1464+J1489+J1518+J1572+J1633+J1644+J1660+J1694+J1707+J1718+J1738+J1745+J1763+J1775+J1791+J1795+J1803+J1811+J1827+J1837+J1507</f>
    </nc>
  </rcc>
  <rcc rId="22050" sId="1">
    <oc r="K20">
      <f>K25+K110+K274+K278+K337+K458+K515+K654+K900+K951+K969+K1036+K1048+K1101+K1118+K1131+K1142+K1145+K1179+K1181+K1188+K1196+K1222+K1247+K1260+K1275+K1313+K1325+K1342+K1363+K1373+K1408+K1415+K1425+K1464+K1489+K1518+K1572+K1633+K1644+K1660+K1694+K1707+K1718+K1738+K1745+K1763+K1775+K1791+K1795+K1803+K1811+K1827+K1837+K1507</f>
    </oc>
    <nc r="K20">
      <f>K25+K110+K274+K278+K337+K458+K515+K654+K900+K951+K969+K1036+K1048+K1101+K1118+K1131+K1142+K1145+K1179+K1181+K1188+K1196+K1222+K1247+K1260+K1275+K1313+K1325+K1342+K1363+K1373+K1408+K1415+K1425+K1464+K1489+K1518+K1572+K1633+K1644+K1660+K1694+K1707+K1718+K1738+K1745+K1763+K1775+K1791+K1795+K1803+K1811+K1827+K1837+K1507</f>
    </nc>
  </rcc>
  <rcc rId="22051" sId="1">
    <oc r="L20">
      <f>L25+L110+L274+L278+L337+L458+L515+L654+L900+L951+L969+L1036+L1048+L1101+L1118+L1131+L1142+L1145+L1179+L1181+L1188+L1196+L1222+L1247+L1260+L1275+L1313+L1325+L1342+L1363+L1373+L1408+L1415+L1425+L1464+L1489+L1518+L1572+L1633+L1644+L1660+L1694+L1707+L1718+L1738+L1745+L1763+L1775+L1791+L1795+L1803+L1811+L1827+L1837+L1507</f>
    </oc>
    <nc r="L20">
      <f>L25+L110+L274+L278+L337+L458+L515+L654+L900+L951+L969+L1036+L1048+L1101+L1118+L1131+L1142+L1145+L1179+L1181+L1188+L1196+L1222+L1247+L1260+L1275+L1313+L1325+L1342+L1363+L1373+L1408+L1415+L1425+L1464+L1489+L1518+L1572+L1633+L1644+L1660+L1694+L1707+L1718+L1738+L1745+L1763+L1775+L1791+L1795+L1803+L1811+L1827+L1837+L1507</f>
    </nc>
  </rcc>
  <rcc rId="22052" sId="1">
    <oc r="M20">
      <f>M25+M110+M274+M278+M337+M458+M515+M654+M900+M951+M969+M1036+M1048+M1101+M1118+M1131+M1142+M1145+M1179+M1181+M1188+M1196+M1222+M1247+M1260+M1275+M1313+M1325+M1342+M1363+M1373+M1408+M1415+M1425+M1464+M1489+M1518+M1572+M1633+M1644+M1660+M1694+M1707+M1718+M1738+M1745+M1763+M1775+M1791+M1795+M1803+M1811+M1827+M1837+M1507</f>
    </oc>
    <nc r="M20">
      <f>M25+M110+M274+M278+M337+M458+M515+M654+M900+M951+M969+M1036+M1048+M1101+M1118+M1131+M1142+M1145+M1179+M1181+M1188+M1196+M1222+M1247+M1260+M1275+M1313+M1325+M1342+M1363+M1373+M1408+M1415+M1425+M1464+M1489+M1518+M1572+M1633+M1644+M1660+M1694+M1707+M1718+M1738+M1745+M1763+M1775+M1791+M1795+M1803+M1811+M1827+M1837+M1507</f>
    </nc>
  </rcc>
  <rcc rId="22053" sId="1">
    <oc r="N20">
      <f>N25+N110+N274+N278+N337+N458+N515+N654+N900+N951+N969+N1036+N1048+N1101+N1118+N1131+N1142+N1145+N1179+N1181+N1188+N1196+N1222+N1247+N1260+N1275+N1313+N1325+N1342+N1363+N1373+N1408+N1415+N1425+N1464+N1489+N1518+N1572+N1633+N1644+N1660+N1694+N1707+N1718+N1738+N1745+N1763+N1775+N1791+N1795+N1803+N1811+N1827+N1837+N1507</f>
    </oc>
    <nc r="N20">
      <f>N25+N110+N274+N278+N337+N458+N515+N654+N900+N951+N969+N1036+N1048+N1101+N1118+N1131+N1142+N1145+N1179+N1181+N1188+N1196+N1222+N1247+N1260+N1275+N1313+N1325+N1342+N1363+N1373+N1408+N1415+N1425+N1464+N1489+N1518+N1572+N1633+N1644+N1660+N1694+N1707+N1718+N1738+N1745+N1763+N1775+N1791+N1795+N1803+N1811+N1827+N1837+N1507</f>
    </nc>
  </rcc>
  <rcc rId="22054" sId="1">
    <oc r="O20">
      <f>O25+O110+O274+O278+O337+O458+O515+O654+O900+O951+O969+O1036+O1048+O1101+O1118+O1131+O1142+O1145+O1179+O1181+O1188+O1196+O1222+O1247+O1260+O1275+O1313+O1325+O1342+O1363+O1373+O1408+O1415+O1425+O1464+O1489+O1518+O1572+O1633+O1644+O1660+O1694+O1707+O1718+O1738+O1745+O1763+O1775+O1791+O1795+O1803+O1811+O1827+O1837+O1507</f>
    </oc>
    <nc r="O20">
      <f>O25+O110+O274+O278+O337+O458+O515+O654+O900+O951+O969+O1036+O1048+O1101+O1118+O1131+O1142+O1145+O1179+O1181+O1188+O1196+O1222+O1247+O1260+O1275+O1313+O1325+O1342+O1363+O1373+O1408+O1415+O1425+O1464+O1489+O1518+O1572+O1633+O1644+O1660+O1694+O1707+O1718+O1738+O1745+O1763+O1775+O1791+O1795+O1803+O1811+O1827+O1837+O1507</f>
    </nc>
  </rcc>
  <rcc rId="22055" sId="1">
    <oc r="P20">
      <f>P25+P110+P274+P278+P337+P458+P515+P654+P900+P951+P969+P1036+P1048+P1101+P1118+P1131+P1142+P1145+P1179+P1181+P1188+P1196+P1222+P1247+P1260+P1275+P1313+P1325+P1342+P1363+P1373+P1408+P1415+P1425+P1464+P1489+P1518+P1572+P1633+P1644+P1660+P1694+P1707+P1718+P1738+P1745+P1763+P1775+P1791+P1795+P1803+P1811+P1827+P1837+P1507</f>
    </oc>
    <nc r="P20">
      <f>P25+P110+P274+P278+P337+P458+P515+P654+P900+P951+P969+P1036+P1048+P1101+P1118+P1131+P1142+P1145+P1179+P1181+P1188+P1196+P1222+P1247+P1260+P1275+P1313+P1325+P1342+P1363+P1373+P1408+P1415+P1425+P1464+P1489+P1518+P1572+P1633+P1644+P1660+P1694+P1707+P1718+P1738+P1745+P1763+P1775+P1791+P1795+P1803+P1811+P1827+P1837+P1507</f>
    </nc>
  </rcc>
  <rcc rId="22056" sId="1">
    <oc r="Q20">
      <f>Q25+Q110+Q274+Q278+Q337+Q458+Q515+Q654+Q900+Q951+Q969+Q1036+Q1048+Q1101+Q1118+Q1131+Q1142+Q1145+Q1179+Q1181+Q1188+Q1196+Q1222+Q1247+Q1260+Q1275+Q1313+Q1325+Q1342+Q1363+Q1373+Q1408+Q1415+Q1425+Q1464+Q1489+Q1518+Q1572+Q1633+Q1644+Q1660+Q1694+Q1707+Q1718+Q1738+Q1745+Q1763+Q1775+Q1791+Q1795+Q1803+Q1811+Q1827+Q1837+Q1507</f>
    </oc>
    <nc r="Q20">
      <f>Q25+Q110+Q274+Q278+Q337+Q458+Q515+Q654+Q900+Q951+Q969+Q1036+Q1048+Q1101+Q1118+Q1131+Q1142+Q1145+Q1179+Q1181+Q1188+Q1196+Q1222+Q1247+Q1260+Q1275+Q1313+Q1325+Q1342+Q1363+Q1373+Q1408+Q1415+Q1425+Q1464+Q1489+Q1518+Q1572+Q1633+Q1644+Q1660+Q1694+Q1707+Q1718+Q1738+Q1745+Q1763+Q1775+Q1791+Q1795+Q1803+Q1811+Q1827+Q1837+Q1507</f>
    </nc>
  </rcc>
  <rcc rId="22057" sId="1">
    <oc r="D21">
      <f>D28+D194+D389+D476+D543+D917+D957+D990+D1010+D1018+D1038+D1077+D1107+D1122+D1136+D1147+D1190+D1199+D1212+D1229+D1262+D1289+D1317+D1327+D1344+D1359+D1365+D1379+D1410+D1418+D1437+D1474+D1498+D1544+D1574+D1582+D1636+D1651+D1680+D1688+D1697+D1701+D1711+D1731+D1740+D1747+D1767+D1779+D1798+D1805+D1813+D1819+D1833+D1845+D1509</f>
    </oc>
    <nc r="D21">
      <f>D28+D194+D389+D476+D543+D917+D957+D990+D1010+D1018+D1038+D1077+D1107+D1122+D1136+D1147+D1190+D1199+D1212+D1229+D1262+D1289+D1317+D1327+D1344+D1359+D1365+D1379+D1410+D1418+D1437+D1474+D1498+D1544+D1574+D1582+D1636+D1651+D1680+D1688+D1697+D1701+D1711+D1731+D1740+D1747+D1767+D1779+D1798+D1805+D1813+D1819+D1833+D1845+D1509+D742+D1782</f>
    </nc>
  </rcc>
  <rcc rId="22058" sId="1">
    <oc r="E21">
      <f>E28+E194+E389+E476+E543+E917+E957+E990+E1010+E1018+E1038+E1077+E1107+E1122+E1136+E1147+E1190+E1199+E1212+E1229+E1262+E1289+E1317+E1327+E1344+E1359+E1365+E1379+E1410+E1418+E1437+E1474+E1498+E1544+E1574+E1582+E1636+E1651+E1680+E1688+E1697+E1701+E1711+E1731+E1740+E1747+E1767+E1779+E1798+E1805+E1813+E1819+E1833+E1845+E1509</f>
    </oc>
    <nc r="E21">
      <f>E28+E194+E389+E476+E543+E917+E957+E990+E1010+E1018+E1038+E1077+E1107+E1122+E1136+E1147+E1190+E1199+E1212+E1229+E1262+E1289+E1317+E1327+E1344+E1359+E1365+E1379+E1410+E1418+E1437+E1474+E1498+E1544+E1574+E1582+E1636+E1651+E1680+E1688+E1697+E1701+E1711+E1731+E1740+E1747+E1767+E1779+E1798+E1805+E1813+E1819+E1833+E1845+E1509+E742+E1782</f>
    </nc>
  </rcc>
  <rcc rId="22059" sId="1">
    <oc r="F21">
      <f>F28+F194+F389+F476+F543+F917+F957+F990+F1010+F1018+F1038+F1077+F1107+F1122+F1136+F1147+F1190+F1199+F1212+F1229+F1262+F1289+F1317+F1327+F1344+F1359+F1365+F1379+F1410+F1418+F1437+F1474+F1498+F1544+F1574+F1582+F1636+F1651+F1680+F1688+F1697+F1701+F1711+F1731+F1740+F1747+F1767+F1779+F1798+F1805+F1813+F1819+F1833+F1845+F1509</f>
    </oc>
    <nc r="F21">
      <f>F28+F194+F389+F476+F543+F917+F957+F990+F1010+F1018+F1038+F1077+F1107+F1122+F1136+F1147+F1190+F1199+F1212+F1229+F1262+F1289+F1317+F1327+F1344+F1359+F1365+F1379+F1410+F1418+F1437+F1474+F1498+F1544+F1574+F1582+F1636+F1651+F1680+F1688+F1697+F1701+F1711+F1731+F1740+F1747+F1767+F1779+F1798+F1805+F1813+F1819+F1833+F1845+F1509+F742+F1782</f>
    </nc>
  </rcc>
  <rcc rId="22060" sId="1">
    <oc r="G21">
      <f>G28+G194+G389+G476+G543+G917+G957+G990+G1010+G1018+G1038+G1077+G1107+G1122+G1136+G1147+G1190+G1199+G1212+G1229+G1262+G1289+G1317+G1327+G1344+G1359+G1365+G1379+G1410+G1418+G1437+G1474+G1498+G1544+G1574+G1582+G1636+G1651+G1680+G1688+G1697+G1701+G1711+G1731+G1740+G1747+G1767+G1779+G1798+G1805+G1813+G1819+G1833+G1845+G1509</f>
    </oc>
    <nc r="G21">
      <f>G28+G194+G389+G476+G543+G917+G957+G990+G1010+G1018+G1038+G1077+G1107+G1122+G1136+G1147+G1190+G1199+G1212+G1229+G1262+G1289+G1317+G1327+G1344+G1359+G1365+G1379+G1410+G1418+G1437+G1474+G1498+G1544+G1574+G1582+G1636+G1651+G1680+G1688+G1697+G1701+G1711+G1731+G1740+G1747+G1767+G1779+G1798+G1805+G1813+G1819+G1833+G1845+G1509+G742+G1782</f>
    </nc>
  </rcc>
  <rcc rId="22061" sId="1">
    <oc r="H21">
      <f>H28+H194+H389+H476+H543+H917+H957+H990+H1010+H1018+H1038+H1077+H1107+H1122+H1136+H1147+H1190+H1199+H1212+H1229+H1262+H1289+H1317+H1327+H1344+H1359+H1365+H1379+H1410+H1418+H1437+H1474+H1498+H1544+H1574+H1582+H1636+H1651+H1680+H1688+H1697+H1701+H1711+H1731+H1740+H1747+H1767+H1779+H1798+H1805+H1813+H1819+H1833+H1845+H1509</f>
    </oc>
    <nc r="H21">
      <f>H28+H194+H389+H476+H543+H917+H957+H990+H1010+H1018+H1038+H1077+H1107+H1122+H1136+H1147+H1190+H1199+H1212+H1229+H1262+H1289+H1317+H1327+H1344+H1359+H1365+H1379+H1410+H1418+H1437+H1474+H1498+H1544+H1574+H1582+H1636+H1651+H1680+H1688+H1697+H1701+H1711+H1731+H1740+H1747+H1767+H1779+H1798+H1805+H1813+H1819+H1833+H1845+H1509+H742+H1782</f>
    </nc>
  </rcc>
  <rcc rId="22062" sId="1">
    <oc r="I21">
      <f>I28+I194+I389+I476+I543+I917+I957+I990+I1010+I1018+I1038+I1077+I1107+I1122+I1136+I1147+I1190+I1199+I1212+I1229+I1262+I1289+I1317+I1327+I1344+I1359+I1365+I1379+I1410+I1418+I1437+I1474+I1498+I1544+I1574+I1582+I1636+I1651+I1680+I1688+I1697+I1701+I1711+I1731+I1740+I1747+I1767+I1779+I1798+I1805+I1813+I1819+I1833+I1845+I1509</f>
    </oc>
    <nc r="I21">
      <f>I28+I194+I389+I476+I543+I917+I957+I990+I1010+I1018+I1038+I1077+I1107+I1122+I1136+I1147+I1190+I1199+I1212+I1229+I1262+I1289+I1317+I1327+I1344+I1359+I1365+I1379+I1410+I1418+I1437+I1474+I1498+I1544+I1574+I1582+I1636+I1651+I1680+I1688+I1697+I1701+I1711+I1731+I1740+I1747+I1767+I1779+I1798+I1805+I1813+I1819+I1833+I1845+I1509+I742+I1782</f>
    </nc>
  </rcc>
  <rcc rId="22063" sId="1">
    <oc r="J21">
      <f>J28+J194+J389+J476+J543+J917+J957+J990+J1010+J1018+J1038+J1077+J1107+J1122+J1136+J1147+J1190+J1199+J1212+J1229+J1262+J1289+J1317+J1327+J1344+J1359+J1365+J1379+J1410+J1418+J1437+J1474+J1498+J1544+J1574+J1582+J1636+J1651+J1680+J1688+J1697+J1701+J1711+J1731+J1740+J1747+J1767+J1779+J1798+J1805+J1813+J1819+J1833+J1845+J1509</f>
    </oc>
    <nc r="J21">
      <f>J28+J194+J389+J476+J543+J917+J957+J990+J1010+J1018+J1038+J1077+J1107+J1122+J1136+J1147+J1190+J1199+J1212+J1229+J1262+J1289+J1317+J1327+J1344+J1359+J1365+J1379+J1410+J1418+J1437+J1474+J1498+J1544+J1574+J1582+J1636+J1651+J1680+J1688+J1697+J1701+J1711+J1731+J1740+J1747+J1767+J1779+J1798+J1805+J1813+J1819+J1833+J1845+J1509+J742+J1782</f>
    </nc>
  </rcc>
  <rcc rId="22064" sId="1">
    <oc r="K21">
      <f>K28+K194+K389+K476+K543+K917+K957+K990+K1010+K1018+K1038+K1077+K1107+K1122+K1136+K1147+K1190+K1199+K1212+K1229+K1262+K1289+K1317+K1327+K1344+K1359+K1365+K1379+K1410+K1418+K1437+K1474+K1498+K1544+K1574+K1582+K1636+K1651+K1680+K1688+K1697+K1701+K1711+K1731+K1740+K1747+K1767+K1779+K1798+K1805+K1813+K1819+K1833+K1845+K1509</f>
    </oc>
    <nc r="K21">
      <f>K28+K194+K389+K476+K543+K917+K957+K990+K1010+K1018+K1038+K1077+K1107+K1122+K1136+K1147+K1190+K1199+K1212+K1229+K1262+K1289+K1317+K1327+K1344+K1359+K1365+K1379+K1410+K1418+K1437+K1474+K1498+K1544+K1574+K1582+K1636+K1651+K1680+K1688+K1697+K1701+K1711+K1731+K1740+K1747+K1767+K1779+K1798+K1805+K1813+K1819+K1833+K1845+K1509+K742+K1782</f>
    </nc>
  </rcc>
  <rcc rId="22065" sId="1">
    <oc r="L21">
      <f>L28+L194+L389+L476+L543+L917+L957+L990+L1010+L1018+L1038+L1077+L1107+L1122+L1136+L1147+L1190+L1199+L1212+L1229+L1262+L1289+L1317+L1327+L1344+L1359+L1365+L1379+L1410+L1418+L1437+L1474+L1498+L1544+L1574+L1582+L1636+L1651+L1680+L1688+L1697+L1701+L1711+L1731+L1740+L1747+L1767+L1779+L1798+L1805+L1813+L1819+L1833+L1845+L1509</f>
    </oc>
    <nc r="L21">
      <f>L28+L194+L389+L476+L543+L917+L957+L990+L1010+L1018+L1038+L1077+L1107+L1122+L1136+L1147+L1190+L1199+L1212+L1229+L1262+L1289+L1317+L1327+L1344+L1359+L1365+L1379+L1410+L1418+L1437+L1474+L1498+L1544+L1574+L1582+L1636+L1651+L1680+L1688+L1697+L1701+L1711+L1731+L1740+L1747+L1767+L1779+L1798+L1805+L1813+L1819+L1833+L1845+L1509+L742+L1782</f>
    </nc>
  </rcc>
  <rcc rId="22066" sId="1">
    <oc r="M21">
      <f>M28+M194+M389+M476+M543+M917+M957+M990+M1010+M1018+M1038+M1077+M1107+M1122+M1136+M1147+M1190+M1199+M1212+M1229+M1262+M1289+M1317+M1327+M1344+M1359+M1365+M1379+M1410+M1418+M1437+M1474+M1498+M1544+M1574+M1582+M1636+M1651+M1680+M1688+M1697+M1701+M1711+M1731+M1740+M1747+M1767+M1779+M1798+M1805+M1813+M1819+M1833+M1845+M1509</f>
    </oc>
    <nc r="M21">
      <f>M28+M194+M389+M476+M543+M917+M957+M990+M1010+M1018+M1038+M1077+M1107+M1122+M1136+M1147+M1190+M1199+M1212+M1229+M1262+M1289+M1317+M1327+M1344+M1359+M1365+M1379+M1410+M1418+M1437+M1474+M1498+M1544+M1574+M1582+M1636+M1651+M1680+M1688+M1697+M1701+M1711+M1731+M1740+M1747+M1767+M1779+M1798+M1805+M1813+M1819+M1833+M1845+M1509+M742+M1782</f>
    </nc>
  </rcc>
  <rcc rId="22067" sId="1">
    <oc r="N21">
      <f>N28+N194+N389+N476+N543+N917+N957+N990+N1010+N1018+N1038+N1077+N1107+N1122+N1136+N1147+N1190+N1199+N1212+N1229+N1262+N1289+N1317+N1327+N1344+N1359+N1365+N1379+N1410+N1418+N1437+N1474+N1498+N1544+N1574+N1582+N1636+N1651+N1680+N1688+N1697+N1701+N1711+N1731+N1740+N1747+N1767+N1779+N1798+N1805+N1813+N1819+N1833+N1845+N1509</f>
    </oc>
    <nc r="N21">
      <f>N28+N194+N389+N476+N543+N917+N957+N990+N1010+N1018+N1038+N1077+N1107+N1122+N1136+N1147+N1190+N1199+N1212+N1229+N1262+N1289+N1317+N1327+N1344+N1359+N1365+N1379+N1410+N1418+N1437+N1474+N1498+N1544+N1574+N1582+N1636+N1651+N1680+N1688+N1697+N1701+N1711+N1731+N1740+N1747+N1767+N1779+N1798+N1805+N1813+N1819+N1833+N1845+N1509+N742+N1782</f>
    </nc>
  </rcc>
  <rcc rId="22068" sId="1">
    <oc r="O21">
      <f>O28+O194+O389+O476+O543+O917+O957+O990+O1010+O1018+O1038+O1077+O1107+O1122+O1136+O1147+O1190+O1199+O1212+O1229+O1262+O1289+O1317+O1327+O1344+O1359+O1365+O1379+O1410+O1418+O1437+O1474+O1498+O1544+O1574+O1582+O1636+O1651+O1680+O1688+O1697+O1701+O1711+O1731+O1740+O1747+O1767+O1779+O1798+O1805+O1813+O1819+O1833+O1845+O1509</f>
    </oc>
    <nc r="O21">
      <f>O28+O194+O389+O476+O543+O917+O957+O990+O1010+O1018+O1038+O1077+O1107+O1122+O1136+O1147+O1190+O1199+O1212+O1229+O1262+O1289+O1317+O1327+O1344+O1359+O1365+O1379+O1410+O1418+O1437+O1474+O1498+O1544+O1574+O1582+O1636+O1651+O1680+O1688+O1697+O1701+O1711+O1731+O1740+O1747+O1767+O1779+O1798+O1805+O1813+O1819+O1833+O1845+O1509+O742+O1782</f>
    </nc>
  </rcc>
  <rcc rId="22069" sId="1">
    <oc r="P21">
      <f>P28+P194+P389+P476+P543+P917+P957+P990+P1010+P1018+P1038+P1077+P1107+P1122+P1136+P1147+P1190+P1199+P1212+P1229+P1262+P1289+P1317+P1327+P1344+P1359+P1365+P1379+P1410+P1418+P1437+P1474+P1498+P1544+P1574+P1582+P1636+P1651+P1680+P1688+P1697+P1701+P1711+P1731+P1740+P1747+P1767+P1779+P1798+P1805+P1813+P1819+P1833+P1845+P1509</f>
    </oc>
    <nc r="P21">
      <f>P28+P194+P389+P476+P543+P917+P957+P990+P1010+P1018+P1038+P1077+P1107+P1122+P1136+P1147+P1190+P1199+P1212+P1229+P1262+P1289+P1317+P1327+P1344+P1359+P1365+P1379+P1410+P1418+P1437+P1474+P1498+P1544+P1574+P1582+P1636+P1651+P1680+P1688+P1697+P1701+P1711+P1731+P1740+P1747+P1767+P1779+P1798+P1805+P1813+P1819+P1833+P1845+P1509+P742+P1782</f>
    </nc>
  </rcc>
  <rcc rId="22070" sId="1">
    <oc r="Q21">
      <f>Q28+Q194+Q389+Q476+Q543+Q917+Q957+Q990+Q1010+Q1018+Q1038+Q1077+Q1107+Q1122+Q1136+Q1147+Q1190+Q1199+Q1212+Q1229+Q1262+Q1289+Q1317+Q1327+Q1344+Q1359+Q1365+Q1379+Q1410+Q1418+Q1437+Q1474+Q1498+Q1544+Q1574+Q1582+Q1636+Q1651+Q1680+Q1688+Q1697+Q1701+Q1711+Q1731+Q1740+Q1747+Q1767+Q1779+Q1798+Q1805+Q1813+Q1819+Q1833+Q1845+Q1509</f>
    </oc>
    <nc r="Q21">
      <f>Q28+Q194+Q389+Q476+Q543+Q917+Q957+Q990+Q1010+Q1018+Q1038+Q1077+Q1107+Q1122+Q1136+Q1147+Q1190+Q1199+Q1212+Q1229+Q1262+Q1289+Q1317+Q1327+Q1344+Q1359+Q1365+Q1379+Q1410+Q1418+Q1437+Q1474+Q1498+Q1544+Q1574+Q1582+Q1636+Q1651+Q1680+Q1688+Q1697+Q1701+Q1711+Q1731+Q1740+Q1747+Q1767+Q1779+Q1798+Q1805+Q1813+Q1819+Q1833+Q1845+Q1509+Q742+Q1782</f>
    </nc>
  </rcc>
  <rcc rId="22071" sId="1">
    <oc r="D22">
      <f>D23+D25+D28</f>
    </oc>
    <nc r="D22">
      <f>D23+D25+D28</f>
    </nc>
  </rcc>
  <rcc rId="22072" sId="1">
    <oc r="E22">
      <f>E23+E25+E28</f>
    </oc>
    <nc r="E22">
      <f>E23+E25+E28</f>
    </nc>
  </rcc>
  <rcc rId="22073" sId="1">
    <oc r="F22">
      <f>F23+F25+F28</f>
    </oc>
    <nc r="F22">
      <f>F23+F25+F28</f>
    </nc>
  </rcc>
  <rcc rId="22074" sId="1">
    <oc r="G22">
      <f>G23+G25+G28</f>
    </oc>
    <nc r="G22">
      <f>G23+G25+G28</f>
    </nc>
  </rcc>
  <rcc rId="22075" sId="1">
    <oc r="H22">
      <f>H23+H25+H28</f>
    </oc>
    <nc r="H22">
      <f>H23+H25+H28</f>
    </nc>
  </rcc>
  <rcc rId="22076" sId="1">
    <oc r="I22">
      <f>I23+I25+I28</f>
    </oc>
    <nc r="I22">
      <f>I23+I25+I28</f>
    </nc>
  </rcc>
  <rcc rId="22077" sId="1">
    <oc r="J22">
      <f>J23+J25+J28</f>
    </oc>
    <nc r="J22">
      <f>J23+J25+J28</f>
    </nc>
  </rcc>
  <rcc rId="22078" sId="1">
    <oc r="K22">
      <f>K23+K25+K28</f>
    </oc>
    <nc r="K22">
      <f>K23+K25+K28</f>
    </nc>
  </rcc>
  <rcc rId="22079" sId="1">
    <oc r="L22">
      <f>L23+L25+L28</f>
    </oc>
    <nc r="L22">
      <f>L23+L25+L28</f>
    </nc>
  </rcc>
  <rcc rId="22080" sId="1">
    <oc r="M22">
      <f>M23+M25+M28</f>
    </oc>
    <nc r="M22">
      <f>M23+M25+M28</f>
    </nc>
  </rcc>
  <rcc rId="22081" sId="1">
    <oc r="N22">
      <f>N23+N25+N28</f>
    </oc>
    <nc r="N22">
      <f>N23+N25+N28</f>
    </nc>
  </rcc>
  <rcc rId="22082" sId="1">
    <oc r="O22">
      <f>O23+O25+O28</f>
    </oc>
    <nc r="O22">
      <f>O23+O25+O28</f>
    </nc>
  </rcc>
  <rcc rId="22083" sId="1" odxf="1" dxf="1">
    <oc r="P22">
      <f>P23+P25+P28</f>
    </oc>
    <nc r="P22">
      <f>P23+P25+P28</f>
    </nc>
    <odxf>
      <border outline="0">
        <right/>
      </border>
    </odxf>
    <ndxf>
      <border outline="0">
        <right style="thin">
          <color indexed="64"/>
        </right>
      </border>
    </ndxf>
  </rcc>
  <rcc rId="22084" sId="1">
    <oc r="Q22">
      <f>Q23+Q25+Q28</f>
    </oc>
    <nc r="Q22">
      <f>Q23+Q25+Q28</f>
    </nc>
  </rcc>
  <rcc rId="22085" sId="1">
    <oc r="D30">
      <f>D31+D110+D194</f>
    </oc>
    <nc r="D30">
      <f>D31+D110+D194</f>
    </nc>
  </rcc>
  <rcc rId="22086" sId="1">
    <oc r="E30">
      <f>E31+E110+E194</f>
    </oc>
    <nc r="E30">
      <f>E31+E110+E194</f>
    </nc>
  </rcc>
  <rcc rId="22087" sId="1">
    <oc r="F30">
      <f>F31+F110+F194</f>
    </oc>
    <nc r="F30">
      <f>F31+F110+F194</f>
    </nc>
  </rcc>
  <rcc rId="22088" sId="1">
    <oc r="G30">
      <f>G31+G110+G194</f>
    </oc>
    <nc r="G30">
      <f>G31+G110+G194</f>
    </nc>
  </rcc>
  <rcc rId="22089" sId="1">
    <oc r="H30">
      <f>H31+H110+H194</f>
    </oc>
    <nc r="H30">
      <f>H31+H110+H194</f>
    </nc>
  </rcc>
  <rcc rId="22090" sId="1">
    <oc r="I30">
      <f>I31+I110+I194</f>
    </oc>
    <nc r="I30">
      <f>I31+I110+I194</f>
    </nc>
  </rcc>
  <rcc rId="22091" sId="1">
    <oc r="J30">
      <f>J31+J110+J194</f>
    </oc>
    <nc r="J30">
      <f>J31+J110+J194</f>
    </nc>
  </rcc>
  <rcc rId="22092" sId="1">
    <oc r="K30">
      <f>K31+K110+K194</f>
    </oc>
    <nc r="K30">
      <f>K31+K110+K194</f>
    </nc>
  </rcc>
  <rcc rId="22093" sId="1">
    <oc r="L30">
      <f>L31+L110+L194</f>
    </oc>
    <nc r="L30">
      <f>L31+L110+L194</f>
    </nc>
  </rcc>
  <rcc rId="22094" sId="1">
    <oc r="M30">
      <f>M31+M110+M194</f>
    </oc>
    <nc r="M30">
      <f>M31+M110+M194</f>
    </nc>
  </rcc>
  <rcc rId="22095" sId="1">
    <oc r="N30">
      <f>N31+N110+N194</f>
    </oc>
    <nc r="N30">
      <f>N31+N110+N194</f>
    </nc>
  </rcc>
  <rcc rId="22096" sId="1">
    <oc r="O30">
      <f>O31+O110+O194</f>
    </oc>
    <nc r="O30">
      <f>O31+O110+O194</f>
    </nc>
  </rcc>
  <rcc rId="22097" sId="1">
    <oc r="P30">
      <f>P31+P110+P194</f>
    </oc>
    <nc r="P30">
      <f>P31+P110+P194</f>
    </nc>
  </rcc>
  <rcc rId="22098" sId="1">
    <oc r="Q30">
      <f>Q31+Q110+Q194</f>
    </oc>
    <nc r="Q30">
      <f>Q31+Q110+Q194</f>
    </nc>
  </rcc>
  <rcc rId="22099" sId="1">
    <oc r="D25">
      <f>D26+D27</f>
    </oc>
    <nc r="D25">
      <f>D26+D27</f>
    </nc>
  </rcc>
  <rcc rId="22100" sId="1">
    <oc r="E25">
      <f>E26+E27</f>
    </oc>
    <nc r="E25">
      <f>E26+E27</f>
    </nc>
  </rcc>
  <rcc rId="22101" sId="1">
    <oc r="F25">
      <f>F26+F27</f>
    </oc>
    <nc r="F25">
      <f>F26+F27</f>
    </nc>
  </rcc>
  <rcc rId="22102" sId="1">
    <oc r="G25">
      <f>G26+G27</f>
    </oc>
    <nc r="G25">
      <f>G26+G27</f>
    </nc>
  </rcc>
  <rcc rId="22103" sId="1">
    <oc r="H25">
      <f>H26+H27</f>
    </oc>
    <nc r="H25">
      <f>H26+H27</f>
    </nc>
  </rcc>
  <rcc rId="22104" sId="1">
    <oc r="I25">
      <f>I26+I27</f>
    </oc>
    <nc r="I25">
      <f>I26+I27</f>
    </nc>
  </rcc>
  <rcc rId="22105" sId="1">
    <oc r="J25">
      <f>J26+J27</f>
    </oc>
    <nc r="J25">
      <f>J26+J27</f>
    </nc>
  </rcc>
  <rcc rId="22106" sId="1">
    <oc r="K25">
      <f>K26+K27</f>
    </oc>
    <nc r="K25">
      <f>K26+K27</f>
    </nc>
  </rcc>
  <rcc rId="22107" sId="1">
    <oc r="L25">
      <f>L26+L27</f>
    </oc>
    <nc r="L25">
      <f>L26+L27</f>
    </nc>
  </rcc>
  <rcc rId="22108" sId="1">
    <oc r="M25">
      <f>M26+M27</f>
    </oc>
    <nc r="M25">
      <f>M26+M27</f>
    </nc>
  </rcc>
  <rcc rId="22109" sId="1">
    <oc r="N25">
      <f>N26+N27</f>
    </oc>
    <nc r="N25">
      <f>N26+N27</f>
    </nc>
  </rcc>
  <rcc rId="22110" sId="1">
    <oc r="O25">
      <f>O26+O27</f>
    </oc>
    <nc r="O25">
      <f>O26+O27</f>
    </nc>
  </rcc>
  <rcc rId="22111" sId="1">
    <oc r="P25">
      <f>P26+P27</f>
    </oc>
    <nc r="P25">
      <f>P26+P27</f>
    </nc>
  </rcc>
  <rcc rId="22112" sId="1">
    <oc r="Q25">
      <f>Q26+Q27</f>
    </oc>
    <nc r="Q25">
      <f>Q26+Q27</f>
    </nc>
  </rcc>
  <rcc rId="22113" sId="1">
    <oc r="D31">
      <f>SUM(D32:D109)</f>
    </oc>
    <nc r="D31">
      <f>SUM(D32:D109)</f>
    </nc>
  </rcc>
  <rcc rId="22114" sId="1">
    <oc r="E31">
      <f>SUM(E32:E109)</f>
    </oc>
    <nc r="E31">
      <f>SUM(E32:E109)</f>
    </nc>
  </rcc>
  <rcc rId="22115" sId="1">
    <oc r="F31">
      <f>SUM(F32:F109)</f>
    </oc>
    <nc r="F31">
      <f>SUM(F32:F109)</f>
    </nc>
  </rcc>
  <rcc rId="22116" sId="1">
    <oc r="G31">
      <f>SUM(G32:G109)</f>
    </oc>
    <nc r="G31">
      <f>SUM(G32:G109)</f>
    </nc>
  </rcc>
  <rcc rId="22117" sId="1">
    <oc r="H31">
      <f>SUM(H32:H109)</f>
    </oc>
    <nc r="H31">
      <f>SUM(H32:H109)</f>
    </nc>
  </rcc>
  <rcc rId="22118" sId="1">
    <oc r="I31">
      <f>SUM(I32:I109)</f>
    </oc>
    <nc r="I31">
      <f>SUM(I32:I109)</f>
    </nc>
  </rcc>
  <rcc rId="22119" sId="1">
    <oc r="J31">
      <f>SUM(J32:J109)</f>
    </oc>
    <nc r="J31">
      <f>SUM(J32:J109)</f>
    </nc>
  </rcc>
  <rcc rId="22120" sId="1">
    <oc r="K31">
      <f>SUM(K32:K109)</f>
    </oc>
    <nc r="K31">
      <f>SUM(K32:K109)</f>
    </nc>
  </rcc>
  <rcc rId="22121" sId="1">
    <oc r="L31">
      <f>SUM(L32:L109)</f>
    </oc>
    <nc r="L31">
      <f>SUM(L32:L109)</f>
    </nc>
  </rcc>
  <rcc rId="22122" sId="1">
    <oc r="M31">
      <f>SUM(M32:M109)</f>
    </oc>
    <nc r="M31">
      <f>SUM(M32:M109)</f>
    </nc>
  </rcc>
  <rcc rId="22123" sId="1">
    <oc r="N31">
      <f>SUM(N32:N109)</f>
    </oc>
    <nc r="N31">
      <f>SUM(N32:N109)</f>
    </nc>
  </rcc>
  <rcc rId="22124" sId="1">
    <oc r="O31">
      <f>SUM(O32:O109)</f>
    </oc>
    <nc r="O31">
      <f>SUM(O32:O109)</f>
    </nc>
  </rcc>
  <rcc rId="22125" sId="1">
    <oc r="P31">
      <f>SUM(P32:P109)</f>
    </oc>
    <nc r="P31">
      <f>SUM(P32:P109)</f>
    </nc>
  </rcc>
  <rcc rId="22126" sId="1">
    <oc r="Q31">
      <f>SUM(Q32:Q109)</f>
    </oc>
    <nc r="Q31">
      <f>SUM(Q32:Q109)</f>
    </nc>
  </rcc>
  <rcc rId="22127" sId="1">
    <oc r="D110">
      <f>SUM(D111:D193)</f>
    </oc>
    <nc r="D110">
      <f>SUM(D111:D193)</f>
    </nc>
  </rcc>
  <rcc rId="22128" sId="1">
    <oc r="E110">
      <f>SUM(E111:E193)</f>
    </oc>
    <nc r="E110">
      <f>SUM(E111:E193)</f>
    </nc>
  </rcc>
  <rcc rId="22129" sId="1">
    <oc r="F110">
      <f>SUM(F111:F193)</f>
    </oc>
    <nc r="F110">
      <f>SUM(F111:F193)</f>
    </nc>
  </rcc>
  <rcc rId="22130" sId="1">
    <oc r="G110">
      <f>SUM(G111:G193)</f>
    </oc>
    <nc r="G110">
      <f>SUM(G111:G193)</f>
    </nc>
  </rcc>
  <rcc rId="22131" sId="1">
    <oc r="H110">
      <f>SUM(H111:H193)</f>
    </oc>
    <nc r="H110">
      <f>SUM(H111:H193)</f>
    </nc>
  </rcc>
  <rcc rId="22132" sId="1">
    <oc r="I110">
      <f>SUM(I111:I193)</f>
    </oc>
    <nc r="I110">
      <f>SUM(I111:I193)</f>
    </nc>
  </rcc>
  <rcc rId="22133" sId="1">
    <oc r="J110">
      <f>SUM(J111:J193)</f>
    </oc>
    <nc r="J110">
      <f>SUM(J111:J193)</f>
    </nc>
  </rcc>
  <rcc rId="22134" sId="1">
    <oc r="K110">
      <f>SUM(K111:K193)</f>
    </oc>
    <nc r="K110">
      <f>SUM(K111:K193)</f>
    </nc>
  </rcc>
  <rcc rId="22135" sId="1">
    <oc r="L110">
      <f>SUM(L111:L193)</f>
    </oc>
    <nc r="L110">
      <f>SUM(L111:L193)</f>
    </nc>
  </rcc>
  <rcc rId="22136" sId="1">
    <oc r="M110">
      <f>SUM(M111:M193)</f>
    </oc>
    <nc r="M110">
      <f>SUM(M111:M193)</f>
    </nc>
  </rcc>
  <rcc rId="22137" sId="1">
    <oc r="N110">
      <f>SUM(N111:N193)</f>
    </oc>
    <nc r="N110">
      <f>SUM(N111:N193)</f>
    </nc>
  </rcc>
  <rcc rId="22138" sId="1">
    <oc r="O110">
      <f>SUM(O111:O193)</f>
    </oc>
    <nc r="O110">
      <f>SUM(O111:O193)</f>
    </nc>
  </rcc>
  <rcc rId="22139" sId="1">
    <oc r="P110">
      <f>SUM(P111:P193)</f>
    </oc>
    <nc r="P110">
      <f>SUM(P111:P193)</f>
    </nc>
  </rcc>
  <rcc rId="22140" sId="1">
    <oc r="Q110">
      <f>SUM(Q111:Q193)</f>
    </oc>
    <nc r="Q110">
      <f>SUM(Q111:Q193)</f>
    </nc>
  </rcc>
  <rcc rId="22141" sId="1">
    <oc r="D194">
      <f>SUM(D195:D266)</f>
    </oc>
    <nc r="D194">
      <f>SUM(D195:D266)</f>
    </nc>
  </rcc>
  <rcc rId="22142" sId="1">
    <oc r="E194">
      <f>SUM(E195:E266)</f>
    </oc>
    <nc r="E194">
      <f>SUM(E195:E266)</f>
    </nc>
  </rcc>
  <rcc rId="22143" sId="1">
    <oc r="F194">
      <f>SUM(F195:F266)</f>
    </oc>
    <nc r="F194">
      <f>SUM(F195:F266)</f>
    </nc>
  </rcc>
  <rcc rId="22144" sId="1">
    <oc r="G194">
      <f>SUM(G195:G266)</f>
    </oc>
    <nc r="G194">
      <f>SUM(G195:G266)</f>
    </nc>
  </rcc>
  <rcc rId="22145" sId="1">
    <oc r="H194">
      <f>SUM(H195:H266)</f>
    </oc>
    <nc r="H194">
      <f>SUM(H195:H266)</f>
    </nc>
  </rcc>
  <rcc rId="22146" sId="1">
    <oc r="I194">
      <f>SUM(I195:I266)</f>
    </oc>
    <nc r="I194">
      <f>SUM(I195:I266)</f>
    </nc>
  </rcc>
  <rcc rId="22147" sId="1">
    <oc r="J194">
      <f>SUM(J195:J266)</f>
    </oc>
    <nc r="J194">
      <f>SUM(J195:J266)</f>
    </nc>
  </rcc>
  <rcc rId="22148" sId="1">
    <oc r="K194">
      <f>SUM(K195:K266)</f>
    </oc>
    <nc r="K194">
      <f>SUM(K195:K266)</f>
    </nc>
  </rcc>
  <rcc rId="22149" sId="1">
    <oc r="L194">
      <f>SUM(L195:L266)</f>
    </oc>
    <nc r="L194">
      <f>SUM(L195:L266)</f>
    </nc>
  </rcc>
  <rcc rId="22150" sId="1">
    <oc r="M194">
      <f>SUM(M195:M266)</f>
    </oc>
    <nc r="M194">
      <f>SUM(M195:M266)</f>
    </nc>
  </rcc>
  <rcc rId="22151" sId="1">
    <oc r="N194">
      <f>SUM(N195:N266)</f>
    </oc>
    <nc r="N194">
      <f>SUM(N195:N266)</f>
    </nc>
  </rcc>
  <rcc rId="22152" sId="1">
    <oc r="O194">
      <f>SUM(O195:O266)</f>
    </oc>
    <nc r="O194">
      <f>SUM(O195:O266)</f>
    </nc>
  </rcc>
  <rcc rId="22153" sId="1">
    <oc r="P194">
      <f>SUM(P195:P266)</f>
    </oc>
    <nc r="P194">
      <f>SUM(P195:P266)</f>
    </nc>
  </rcc>
  <rcc rId="22154" sId="1">
    <oc r="Q194">
      <f>SUM(Q195:Q266)</f>
    </oc>
    <nc r="Q194">
      <f>SUM(Q195:Q266)</f>
    </nc>
  </rcc>
  <rcc rId="22155" sId="1">
    <oc r="D267">
      <f>D268+D274+D278</f>
    </oc>
    <nc r="D267">
      <f>D268+D274+D278</f>
    </nc>
  </rcc>
  <rcc rId="22156" sId="1">
    <oc r="E267">
      <f>E268+E274+E278</f>
    </oc>
    <nc r="E267">
      <f>E268+E274+E278</f>
    </nc>
  </rcc>
  <rcc rId="22157" sId="1">
    <oc r="F267">
      <f>F268+F274+F278</f>
    </oc>
    <nc r="F267">
      <f>F268+F274+F278</f>
    </nc>
  </rcc>
  <rcc rId="22158" sId="1">
    <oc r="G267">
      <f>G268+G274+G278</f>
    </oc>
    <nc r="G267">
      <f>G268+G274+G278</f>
    </nc>
  </rcc>
  <rcc rId="22159" sId="1">
    <oc r="H267">
      <f>H268+H274+H278</f>
    </oc>
    <nc r="H267">
      <f>H268+H274+H278</f>
    </nc>
  </rcc>
  <rcc rId="22160" sId="1">
    <oc r="I267">
      <f>I268+I274+I278</f>
    </oc>
    <nc r="I267">
      <f>I268+I274+I278</f>
    </nc>
  </rcc>
  <rcc rId="22161" sId="1">
    <oc r="J267">
      <f>J268+J274+J278</f>
    </oc>
    <nc r="J267">
      <f>J268+J274+J278</f>
    </nc>
  </rcc>
  <rcc rId="22162" sId="1">
    <oc r="K267">
      <f>K268+K274+K278</f>
    </oc>
    <nc r="K267">
      <f>K268+K274+K278</f>
    </nc>
  </rcc>
  <rcc rId="22163" sId="1">
    <oc r="L267">
      <f>L268+L274+L278</f>
    </oc>
    <nc r="L267">
      <f>L268+L274+L278</f>
    </nc>
  </rcc>
  <rcc rId="22164" sId="1">
    <oc r="M267">
      <f>M268+M274+M278</f>
    </oc>
    <nc r="M267">
      <f>M268+M274+M278</f>
    </nc>
  </rcc>
  <rcc rId="22165" sId="1">
    <oc r="N267">
      <f>N268+N274+N278</f>
    </oc>
    <nc r="N267">
      <f>N268+N274+N278</f>
    </nc>
  </rcc>
  <rcc rId="22166" sId="1">
    <oc r="O267">
      <f>O268+O274+O278</f>
    </oc>
    <nc r="O267">
      <f>O268+O274+O278</f>
    </nc>
  </rcc>
  <rcc rId="22167" sId="1" odxf="1" dxf="1">
    <oc r="P267">
      <f>P268+P274+P278</f>
    </oc>
    <nc r="P267">
      <f>P268+P274+P278</f>
    </nc>
    <odxf>
      <border outline="0">
        <right/>
      </border>
    </odxf>
    <ndxf>
      <border outline="0">
        <right style="thin">
          <color indexed="64"/>
        </right>
      </border>
    </ndxf>
  </rcc>
  <rcc rId="22168" sId="1">
    <oc r="Q267">
      <f>Q268+Q274+Q278</f>
    </oc>
    <nc r="Q267">
      <f>Q268+Q274+Q278</f>
    </nc>
  </rcc>
  <rcc rId="22169" sId="1">
    <oc r="D268">
      <f>SUM(D269:D273)</f>
    </oc>
    <nc r="D268">
      <f>SUM(D269:D273)</f>
    </nc>
  </rcc>
  <rcc rId="22170" sId="1">
    <oc r="E268">
      <f>SUM(E269:E273)</f>
    </oc>
    <nc r="E268">
      <f>SUM(E269:E273)</f>
    </nc>
  </rcc>
  <rcc rId="22171" sId="1">
    <oc r="F268">
      <f>SUM(F269:F273)</f>
    </oc>
    <nc r="F268">
      <f>SUM(F269:F273)</f>
    </nc>
  </rcc>
  <rcc rId="22172" sId="1">
    <oc r="G268">
      <f>SUM(G269:G273)</f>
    </oc>
    <nc r="G268">
      <f>SUM(G269:G273)</f>
    </nc>
  </rcc>
  <rcc rId="22173" sId="1">
    <oc r="H268">
      <f>SUM(H269:H273)</f>
    </oc>
    <nc r="H268">
      <f>SUM(H269:H273)</f>
    </nc>
  </rcc>
  <rcc rId="22174" sId="1">
    <oc r="I268">
      <f>SUM(I269:I273)</f>
    </oc>
    <nc r="I268">
      <f>SUM(I269:I273)</f>
    </nc>
  </rcc>
  <rcc rId="22175" sId="1">
    <oc r="J268">
      <f>SUM(J269:J273)</f>
    </oc>
    <nc r="J268">
      <f>SUM(J269:J273)</f>
    </nc>
  </rcc>
  <rcc rId="22176" sId="1">
    <oc r="K268">
      <f>SUM(K269:K273)</f>
    </oc>
    <nc r="K268">
      <f>SUM(K269:K273)</f>
    </nc>
  </rcc>
  <rcc rId="22177" sId="1">
    <oc r="L268">
      <f>SUM(L269:L273)</f>
    </oc>
    <nc r="L268">
      <f>SUM(L269:L273)</f>
    </nc>
  </rcc>
  <rcc rId="22178" sId="1">
    <oc r="M268">
      <f>SUM(M269:M273)</f>
    </oc>
    <nc r="M268">
      <f>SUM(M269:M273)</f>
    </nc>
  </rcc>
  <rcc rId="22179" sId="1">
    <oc r="N268">
      <f>SUM(N269:N273)</f>
    </oc>
    <nc r="N268">
      <f>SUM(N269:N273)</f>
    </nc>
  </rcc>
  <rcc rId="22180" sId="1">
    <oc r="O268">
      <f>SUM(O269:O273)</f>
    </oc>
    <nc r="O268">
      <f>SUM(O269:O273)</f>
    </nc>
  </rcc>
  <rcc rId="22181" sId="1" odxf="1" dxf="1">
    <oc r="P268">
      <f>SUM(P269:P273)</f>
    </oc>
    <nc r="P268">
      <f>SUM(P269:P273)</f>
    </nc>
    <odxf>
      <border outline="0">
        <right/>
      </border>
    </odxf>
    <ndxf>
      <border outline="0">
        <right style="thin">
          <color indexed="64"/>
        </right>
      </border>
    </ndxf>
  </rcc>
  <rcc rId="22182" sId="1">
    <oc r="Q268">
      <f>SUM(Q269:Q273)</f>
    </oc>
    <nc r="Q268">
      <f>SUM(Q269:Q273)</f>
    </nc>
  </rcc>
  <rcc rId="22183" sId="1">
    <oc r="D274">
      <f>SUM(D275:D277)</f>
    </oc>
    <nc r="D274">
      <f>SUM(D275:D277)</f>
    </nc>
  </rcc>
  <rcc rId="22184" sId="1">
    <oc r="E274">
      <f>SUM(E275:E277)</f>
    </oc>
    <nc r="E274">
      <f>SUM(E275:E277)</f>
    </nc>
  </rcc>
  <rcc rId="22185" sId="1">
    <oc r="F274">
      <f>SUM(F275:F277)</f>
    </oc>
    <nc r="F274">
      <f>SUM(F275:F277)</f>
    </nc>
  </rcc>
  <rcc rId="22186" sId="1">
    <oc r="G274">
      <f>SUM(G275:G277)</f>
    </oc>
    <nc r="G274">
      <f>SUM(G275:G277)</f>
    </nc>
  </rcc>
  <rcc rId="22187" sId="1">
    <oc r="H274">
      <f>SUM(H275:H277)</f>
    </oc>
    <nc r="H274">
      <f>SUM(H275:H277)</f>
    </nc>
  </rcc>
  <rcc rId="22188" sId="1">
    <oc r="I274">
      <f>SUM(I275:I277)</f>
    </oc>
    <nc r="I274">
      <f>SUM(I275:I277)</f>
    </nc>
  </rcc>
  <rcc rId="22189" sId="1">
    <oc r="J274">
      <f>SUM(J275:J277)</f>
    </oc>
    <nc r="J274">
      <f>SUM(J275:J277)</f>
    </nc>
  </rcc>
  <rcc rId="22190" sId="1">
    <oc r="K274">
      <f>SUM(K275:K277)</f>
    </oc>
    <nc r="K274">
      <f>SUM(K275:K277)</f>
    </nc>
  </rcc>
  <rcc rId="22191" sId="1">
    <oc r="L274">
      <f>SUM(L275:L277)</f>
    </oc>
    <nc r="L274">
      <f>SUM(L275:L277)</f>
    </nc>
  </rcc>
  <rcc rId="22192" sId="1">
    <oc r="M274">
      <f>SUM(M275:M277)</f>
    </oc>
    <nc r="M274">
      <f>SUM(M275:M277)</f>
    </nc>
  </rcc>
  <rcc rId="22193" sId="1">
    <oc r="N274">
      <f>SUM(N275:N277)</f>
    </oc>
    <nc r="N274">
      <f>SUM(N275:N277)</f>
    </nc>
  </rcc>
  <rcc rId="22194" sId="1">
    <oc r="O274">
      <f>SUM(O275:O277)</f>
    </oc>
    <nc r="O274">
      <f>SUM(O275:O277)</f>
    </nc>
  </rcc>
  <rcc rId="22195" sId="1" odxf="1" dxf="1">
    <oc r="P274">
      <f>SUM(P275:P277)</f>
    </oc>
    <nc r="P274">
      <f>SUM(P275:P277)</f>
    </nc>
    <odxf>
      <border outline="0">
        <right/>
      </border>
    </odxf>
    <ndxf>
      <border outline="0">
        <right style="thin">
          <color indexed="64"/>
        </right>
      </border>
    </ndxf>
  </rcc>
  <rcc rId="22196" sId="1">
    <oc r="Q274">
      <f>SUM(Q275:Q277)</f>
    </oc>
    <nc r="Q274">
      <f>SUM(Q275:Q277)</f>
    </nc>
  </rcc>
  <rcc rId="22197" sId="1">
    <oc r="D278">
      <f>SUM(D279:D283)</f>
    </oc>
    <nc r="D278">
      <f>SUM(D279:D283)</f>
    </nc>
  </rcc>
  <rcc rId="22198" sId="1">
    <oc r="E278">
      <f>SUM(E279:E283)</f>
    </oc>
    <nc r="E278">
      <f>SUM(E279:E283)</f>
    </nc>
  </rcc>
  <rcc rId="22199" sId="1">
    <oc r="F278">
      <f>SUM(F279:F283)</f>
    </oc>
    <nc r="F278">
      <f>SUM(F279:F283)</f>
    </nc>
  </rcc>
  <rcc rId="22200" sId="1">
    <oc r="G278">
      <f>SUM(G279:G283)</f>
    </oc>
    <nc r="G278">
      <f>SUM(G279:G283)</f>
    </nc>
  </rcc>
  <rcc rId="22201" sId="1">
    <oc r="H278">
      <f>SUM(H279:H283)</f>
    </oc>
    <nc r="H278">
      <f>SUM(H279:H283)</f>
    </nc>
  </rcc>
  <rcc rId="22202" sId="1">
    <oc r="I278">
      <f>SUM(I279:I283)</f>
    </oc>
    <nc r="I278">
      <f>SUM(I279:I283)</f>
    </nc>
  </rcc>
  <rcc rId="22203" sId="1">
    <oc r="J278">
      <f>SUM(J279:J283)</f>
    </oc>
    <nc r="J278">
      <f>SUM(J279:J283)</f>
    </nc>
  </rcc>
  <rcc rId="22204" sId="1">
    <oc r="K278">
      <f>SUM(K279:K283)</f>
    </oc>
    <nc r="K278">
      <f>SUM(K279:K283)</f>
    </nc>
  </rcc>
  <rcc rId="22205" sId="1">
    <oc r="L278">
      <f>SUM(L279:L283)</f>
    </oc>
    <nc r="L278">
      <f>SUM(L279:L283)</f>
    </nc>
  </rcc>
  <rcc rId="22206" sId="1">
    <oc r="M278">
      <f>SUM(M279:M283)</f>
    </oc>
    <nc r="M278">
      <f>SUM(M279:M283)</f>
    </nc>
  </rcc>
  <rcc rId="22207" sId="1">
    <oc r="N278">
      <f>SUM(N279:N283)</f>
    </oc>
    <nc r="N278">
      <f>SUM(N279:N283)</f>
    </nc>
  </rcc>
  <rcc rId="22208" sId="1">
    <oc r="O278">
      <f>SUM(O279:O283)</f>
    </oc>
    <nc r="O278">
      <f>SUM(O279:O283)</f>
    </nc>
  </rcc>
  <rcc rId="22209" sId="1" odxf="1" dxf="1">
    <oc r="P278">
      <f>SUM(P279:P283)</f>
    </oc>
    <nc r="P278">
      <f>SUM(P279:P283)</f>
    </nc>
    <odxf>
      <border outline="0">
        <right/>
      </border>
    </odxf>
    <ndxf>
      <border outline="0">
        <right style="thin">
          <color indexed="64"/>
        </right>
      </border>
    </ndxf>
  </rcc>
  <rcc rId="22210" sId="1">
    <oc r="Q278">
      <f>SUM(Q279:Q283)</f>
    </oc>
    <nc r="Q278">
      <f>SUM(Q279:Q283)</f>
    </nc>
  </rcc>
  <rcc rId="22211" sId="1">
    <oc r="D284">
      <f>D285+D337+D389</f>
    </oc>
    <nc r="D284">
      <f>D285+D337+D389</f>
    </nc>
  </rcc>
  <rcc rId="22212" sId="1">
    <oc r="E284">
      <f>E285+E337+E389</f>
    </oc>
    <nc r="E284">
      <f>E285+E337+E389</f>
    </nc>
  </rcc>
  <rcc rId="22213" sId="1">
    <oc r="F284">
      <f>F285+F337+F389</f>
    </oc>
    <nc r="F284">
      <f>F285+F337+F389</f>
    </nc>
  </rcc>
  <rcc rId="22214" sId="1">
    <oc r="G284">
      <f>G285+G337+G389</f>
    </oc>
    <nc r="G284">
      <f>G285+G337+G389</f>
    </nc>
  </rcc>
  <rcc rId="22215" sId="1">
    <oc r="H284">
      <f>H285+H337+H389</f>
    </oc>
    <nc r="H284">
      <f>H285+H337+H389</f>
    </nc>
  </rcc>
  <rcc rId="22216" sId="1">
    <oc r="I284">
      <f>I285+I337+I389</f>
    </oc>
    <nc r="I284">
      <f>I285+I337+I389</f>
    </nc>
  </rcc>
  <rcc rId="22217" sId="1">
    <oc r="J284">
      <f>J285+J337+J389</f>
    </oc>
    <nc r="J284">
      <f>J285+J337+J389</f>
    </nc>
  </rcc>
  <rcc rId="22218" sId="1">
    <oc r="K284">
      <f>K285+K337+K389</f>
    </oc>
    <nc r="K284">
      <f>K285+K337+K389</f>
    </nc>
  </rcc>
  <rcc rId="22219" sId="1">
    <oc r="L284">
      <f>L285+L337+L389</f>
    </oc>
    <nc r="L284">
      <f>L285+L337+L389</f>
    </nc>
  </rcc>
  <rcc rId="22220" sId="1">
    <oc r="M284">
      <f>M285+M337+M389</f>
    </oc>
    <nc r="M284">
      <f>M285+M337+M389</f>
    </nc>
  </rcc>
  <rcc rId="22221" sId="1">
    <oc r="N284">
      <f>N285+N337+N389</f>
    </oc>
    <nc r="N284">
      <f>N285+N337+N389</f>
    </nc>
  </rcc>
  <rcc rId="22222" sId="1">
    <oc r="O284">
      <f>O285+O337+O389</f>
    </oc>
    <nc r="O284">
      <f>O285+O337+O389</f>
    </nc>
  </rcc>
  <rcc rId="22223" sId="1" odxf="1" dxf="1">
    <oc r="P284">
      <f>P285+P337+P389</f>
    </oc>
    <nc r="P284">
      <f>P285+P337+P389</f>
    </nc>
    <odxf>
      <border outline="0">
        <right/>
      </border>
    </odxf>
    <ndxf>
      <border outline="0">
        <right style="thin">
          <color indexed="64"/>
        </right>
      </border>
    </ndxf>
  </rcc>
  <rcc rId="22224" sId="1">
    <oc r="Q284">
      <f>Q285+Q337+Q389</f>
    </oc>
    <nc r="Q284">
      <f>Q285+Q337+Q389</f>
    </nc>
  </rcc>
  <rcc rId="22225" sId="1">
    <oc r="E285">
      <f>SUM(E286:E336)</f>
    </oc>
    <nc r="E285">
      <f>SUM(E286:E336)</f>
    </nc>
  </rcc>
  <rcc rId="22226" sId="1">
    <oc r="F285">
      <f>SUM(F286:F336)</f>
    </oc>
    <nc r="F285">
      <f>SUM(F286:F336)</f>
    </nc>
  </rcc>
  <rcc rId="22227" sId="1">
    <oc r="G285">
      <f>SUM(G286:G336)</f>
    </oc>
    <nc r="G285">
      <f>SUM(G286:G336)</f>
    </nc>
  </rcc>
  <rcc rId="22228" sId="1">
    <oc r="H285">
      <f>SUM(H286:H336)</f>
    </oc>
    <nc r="H285">
      <f>SUM(H286:H336)</f>
    </nc>
  </rcc>
  <rcc rId="22229" sId="1">
    <oc r="I285">
      <f>SUM(I286:I336)</f>
    </oc>
    <nc r="I285">
      <f>SUM(I286:I336)</f>
    </nc>
  </rcc>
  <rcc rId="22230" sId="1">
    <oc r="J285">
      <f>SUM(J286:J336)</f>
    </oc>
    <nc r="J285">
      <f>SUM(J286:J336)</f>
    </nc>
  </rcc>
  <rcc rId="22231" sId="1">
    <oc r="K285">
      <f>SUM(K286:K336)</f>
    </oc>
    <nc r="K285">
      <f>SUM(K286:K336)</f>
    </nc>
  </rcc>
  <rcc rId="22232" sId="1">
    <oc r="L285">
      <f>SUM(L286:L336)</f>
    </oc>
    <nc r="L285">
      <f>SUM(L286:L336)</f>
    </nc>
  </rcc>
  <rcc rId="22233" sId="1">
    <oc r="M285">
      <f>SUM(M286:M336)</f>
    </oc>
    <nc r="M285">
      <f>SUM(M286:M336)</f>
    </nc>
  </rcc>
  <rcc rId="22234" sId="1">
    <oc r="N285">
      <f>SUM(N286:N336)</f>
    </oc>
    <nc r="N285">
      <f>SUM(N286:N336)</f>
    </nc>
  </rcc>
  <rcc rId="22235" sId="1">
    <oc r="O285">
      <f>SUM(O286:O336)</f>
    </oc>
    <nc r="O285">
      <f>SUM(O286:O336)</f>
    </nc>
  </rcc>
  <rcc rId="22236" sId="1" odxf="1" dxf="1">
    <oc r="P285">
      <f>SUM(P286:P336)</f>
    </oc>
    <nc r="P285">
      <f>SUM(P286:P336)</f>
    </nc>
    <odxf>
      <border outline="0">
        <right/>
      </border>
    </odxf>
    <ndxf>
      <border outline="0">
        <right style="thin">
          <color indexed="64"/>
        </right>
      </border>
    </ndxf>
  </rcc>
  <rcc rId="22237" sId="1">
    <oc r="Q285">
      <f>SUM(Q286:Q336)</f>
    </oc>
    <nc r="Q285">
      <f>SUM(Q286:Q336)</f>
    </nc>
  </rcc>
  <rcc rId="22238" sId="1">
    <oc r="E337">
      <f>SUM(E338:E388)</f>
    </oc>
    <nc r="E337">
      <f>SUM(E338:E388)</f>
    </nc>
  </rcc>
  <rcc rId="22239" sId="1">
    <oc r="F337">
      <f>SUM(F338:F388)</f>
    </oc>
    <nc r="F337">
      <f>SUM(F338:F388)</f>
    </nc>
  </rcc>
  <rcc rId="22240" sId="1">
    <oc r="G337">
      <f>SUM(G338:G388)</f>
    </oc>
    <nc r="G337">
      <f>SUM(G338:G388)</f>
    </nc>
  </rcc>
  <rcc rId="22241" sId="1">
    <oc r="H337">
      <f>SUM(H338:H388)</f>
    </oc>
    <nc r="H337">
      <f>SUM(H338:H388)</f>
    </nc>
  </rcc>
  <rcc rId="22242" sId="1">
    <oc r="I337">
      <f>SUM(I338:I388)</f>
    </oc>
    <nc r="I337">
      <f>SUM(I338:I388)</f>
    </nc>
  </rcc>
  <rcc rId="22243" sId="1">
    <oc r="J337">
      <f>SUM(J338:J388)</f>
    </oc>
    <nc r="J337">
      <f>SUM(J338:J388)</f>
    </nc>
  </rcc>
  <rcc rId="22244" sId="1">
    <oc r="K337">
      <f>SUM(K338:K388)</f>
    </oc>
    <nc r="K337">
      <f>SUM(K338:K388)</f>
    </nc>
  </rcc>
  <rcc rId="22245" sId="1">
    <oc r="L337">
      <f>SUM(L338:L388)</f>
    </oc>
    <nc r="L337">
      <f>SUM(L338:L388)</f>
    </nc>
  </rcc>
  <rcc rId="22246" sId="1">
    <oc r="M337">
      <f>SUM(M338:M388)</f>
    </oc>
    <nc r="M337">
      <f>SUM(M338:M388)</f>
    </nc>
  </rcc>
  <rcc rId="22247" sId="1">
    <oc r="N337">
      <f>SUM(N338:N388)</f>
    </oc>
    <nc r="N337">
      <f>SUM(N338:N388)</f>
    </nc>
  </rcc>
  <rcc rId="22248" sId="1">
    <oc r="O337">
      <f>SUM(O338:O388)</f>
    </oc>
    <nc r="O337">
      <f>SUM(O338:O388)</f>
    </nc>
  </rcc>
  <rcc rId="22249" sId="1">
    <oc r="P337">
      <f>SUM(P338:P388)</f>
    </oc>
    <nc r="P337">
      <f>SUM(P338:P388)</f>
    </nc>
  </rcc>
  <rcc rId="22250" sId="1">
    <oc r="Q337">
      <f>SUM(Q338:Q388)</f>
    </oc>
    <nc r="Q337">
      <f>SUM(Q338:Q388)</f>
    </nc>
  </rcc>
  <rcc rId="22251" sId="1">
    <oc r="E389">
      <f>SUM(E390:E443)</f>
    </oc>
    <nc r="E389">
      <f>SUM(E390:E443)</f>
    </nc>
  </rcc>
  <rcc rId="22252" sId="1">
    <oc r="F389">
      <f>SUM(F390:F443)</f>
    </oc>
    <nc r="F389">
      <f>SUM(F390:F443)</f>
    </nc>
  </rcc>
  <rcc rId="22253" sId="1">
    <oc r="G389">
      <f>SUM(G390:G443)</f>
    </oc>
    <nc r="G389">
      <f>SUM(G390:G443)</f>
    </nc>
  </rcc>
  <rcc rId="22254" sId="1">
    <oc r="H389">
      <f>SUM(H390:H443)</f>
    </oc>
    <nc r="H389">
      <f>SUM(H390:H443)</f>
    </nc>
  </rcc>
  <rcc rId="22255" sId="1">
    <oc r="I389">
      <f>SUM(I390:I443)</f>
    </oc>
    <nc r="I389">
      <f>SUM(I390:I443)</f>
    </nc>
  </rcc>
  <rcc rId="22256" sId="1">
    <oc r="J389">
      <f>SUM(J390:J443)</f>
    </oc>
    <nc r="J389">
      <f>SUM(J390:J443)</f>
    </nc>
  </rcc>
  <rcc rId="22257" sId="1">
    <oc r="K389">
      <f>SUM(K390:K443)</f>
    </oc>
    <nc r="K389">
      <f>SUM(K390:K443)</f>
    </nc>
  </rcc>
  <rcc rId="22258" sId="1">
    <oc r="L389">
      <f>SUM(L390:L443)</f>
    </oc>
    <nc r="L389">
      <f>SUM(L390:L443)</f>
    </nc>
  </rcc>
  <rcc rId="22259" sId="1">
    <oc r="M389">
      <f>SUM(M390:M443)</f>
    </oc>
    <nc r="M389">
      <f>SUM(M390:M443)</f>
    </nc>
  </rcc>
  <rcc rId="22260" sId="1">
    <oc r="N389">
      <f>SUM(N390:N443)</f>
    </oc>
    <nc r="N389">
      <f>SUM(N390:N443)</f>
    </nc>
  </rcc>
  <rcc rId="22261" sId="1">
    <oc r="O389">
      <f>SUM(O390:O443)</f>
    </oc>
    <nc r="O389">
      <f>SUM(O390:O443)</f>
    </nc>
  </rcc>
  <rcc rId="22262" sId="1">
    <oc r="P389">
      <f>SUM(P390:P443)</f>
    </oc>
    <nc r="P389">
      <f>SUM(P390:P443)</f>
    </nc>
  </rcc>
  <rcc rId="22263" sId="1">
    <oc r="Q389">
      <f>SUM(Q390:Q443)</f>
    </oc>
    <nc r="Q389">
      <f>SUM(Q390:Q443)</f>
    </nc>
  </rcc>
  <rcc rId="22264" sId="1">
    <oc r="D444">
      <f>D445+D458+D476</f>
    </oc>
    <nc r="D444">
      <f>D445+D458+D476</f>
    </nc>
  </rcc>
  <rcc rId="22265" sId="1">
    <oc r="E444">
      <f>E445+E458+E476</f>
    </oc>
    <nc r="E444">
      <f>E445+E458+E476</f>
    </nc>
  </rcc>
  <rcc rId="22266" sId="1">
    <oc r="F444">
      <f>F445+F458+F476</f>
    </oc>
    <nc r="F444">
      <f>F445+F458+F476</f>
    </nc>
  </rcc>
  <rcc rId="22267" sId="1">
    <oc r="G444">
      <f>G445+G458+G476</f>
    </oc>
    <nc r="G444">
      <f>G445+G458+G476</f>
    </nc>
  </rcc>
  <rcc rId="22268" sId="1">
    <oc r="H444">
      <f>H445+H458+H476</f>
    </oc>
    <nc r="H444">
      <f>H445+H458+H476</f>
    </nc>
  </rcc>
  <rcc rId="22269" sId="1">
    <oc r="I444">
      <f>I445+I458+I476</f>
    </oc>
    <nc r="I444">
      <f>I445+I458+I476</f>
    </nc>
  </rcc>
  <rcc rId="22270" sId="1">
    <oc r="J444">
      <f>J445+J458+J476</f>
    </oc>
    <nc r="J444">
      <f>J445+J458+J476</f>
    </nc>
  </rcc>
  <rcc rId="22271" sId="1">
    <oc r="K444">
      <f>K445+K458+K476</f>
    </oc>
    <nc r="K444">
      <f>K445+K458+K476</f>
    </nc>
  </rcc>
  <rcc rId="22272" sId="1">
    <oc r="L444">
      <f>L445+L458+L476</f>
    </oc>
    <nc r="L444">
      <f>L445+L458+L476</f>
    </nc>
  </rcc>
  <rcc rId="22273" sId="1">
    <oc r="M444">
      <f>M445+M458+M476</f>
    </oc>
    <nc r="M444">
      <f>M445+M458+M476</f>
    </nc>
  </rcc>
  <rcc rId="22274" sId="1">
    <oc r="N444">
      <f>N445+N458+N476</f>
    </oc>
    <nc r="N444">
      <f>N445+N458+N476</f>
    </nc>
  </rcc>
  <rcc rId="22275" sId="1">
    <oc r="O444">
      <f>O445+O458+O476</f>
    </oc>
    <nc r="O444">
      <f>O445+O458+O476</f>
    </nc>
  </rcc>
  <rcc rId="22276" sId="1">
    <oc r="P444">
      <f>P445+P458+P476</f>
    </oc>
    <nc r="P444">
      <f>P445+P458+P476</f>
    </nc>
  </rcc>
  <rcc rId="22277" sId="1">
    <oc r="Q444">
      <f>Q445+Q458+Q476</f>
    </oc>
    <nc r="Q444">
      <f>Q445+Q458+Q476</f>
    </nc>
  </rcc>
  <rcc rId="22278" sId="1">
    <oc r="D445">
      <f>SUM(D446:D457)</f>
    </oc>
    <nc r="D445">
      <f>SUM(D446:D457)</f>
    </nc>
  </rcc>
  <rcc rId="22279" sId="1">
    <oc r="E445">
      <f>SUM(E446:E457)</f>
    </oc>
    <nc r="E445">
      <f>SUM(E446:E457)</f>
    </nc>
  </rcc>
  <rcc rId="22280" sId="1">
    <oc r="F445">
      <f>SUM(F446:F457)</f>
    </oc>
    <nc r="F445">
      <f>SUM(F446:F457)</f>
    </nc>
  </rcc>
  <rcc rId="22281" sId="1">
    <oc r="G445">
      <f>SUM(G446:G457)</f>
    </oc>
    <nc r="G445">
      <f>SUM(G446:G457)</f>
    </nc>
  </rcc>
  <rcc rId="22282" sId="1">
    <oc r="H445">
      <f>SUM(H446:H457)</f>
    </oc>
    <nc r="H445">
      <f>SUM(H446:H457)</f>
    </nc>
  </rcc>
  <rcc rId="22283" sId="1">
    <oc r="I445">
      <f>SUM(I446:I457)</f>
    </oc>
    <nc r="I445">
      <f>SUM(I446:I457)</f>
    </nc>
  </rcc>
  <rcc rId="22284" sId="1">
    <oc r="J445">
      <f>SUM(J446:J457)</f>
    </oc>
    <nc r="J445">
      <f>SUM(J446:J457)</f>
    </nc>
  </rcc>
  <rcc rId="22285" sId="1">
    <oc r="K445">
      <f>SUM(K446:K457)</f>
    </oc>
    <nc r="K445">
      <f>SUM(K446:K457)</f>
    </nc>
  </rcc>
  <rcc rId="22286" sId="1">
    <oc r="L445">
      <f>SUM(L446:L457)</f>
    </oc>
    <nc r="L445">
      <f>SUM(L446:L457)</f>
    </nc>
  </rcc>
  <rcc rId="22287" sId="1">
    <oc r="M445">
      <f>SUM(M446:M457)</f>
    </oc>
    <nc r="M445">
      <f>SUM(M446:M457)</f>
    </nc>
  </rcc>
  <rcc rId="22288" sId="1">
    <oc r="N445">
      <f>SUM(N446:N457)</f>
    </oc>
    <nc r="N445">
      <f>SUM(N446:N457)</f>
    </nc>
  </rcc>
  <rcc rId="22289" sId="1">
    <oc r="O445">
      <f>SUM(O446:O457)</f>
    </oc>
    <nc r="O445">
      <f>SUM(O446:O457)</f>
    </nc>
  </rcc>
  <rcc rId="22290" sId="1">
    <oc r="P445">
      <f>SUM(P446:P457)</f>
    </oc>
    <nc r="P445">
      <f>SUM(P446:P457)</f>
    </nc>
  </rcc>
  <rcc rId="22291" sId="1">
    <oc r="Q445">
      <f>SUM(Q446:Q457)</f>
    </oc>
    <nc r="Q445">
      <f>SUM(Q446:Q457)</f>
    </nc>
  </rcc>
  <rcc rId="22292" sId="1">
    <oc r="D458">
      <f>SUM(D459:D475)</f>
    </oc>
    <nc r="D458">
      <f>SUM(D459:D475)</f>
    </nc>
  </rcc>
  <rcc rId="22293" sId="1">
    <oc r="E458">
      <f>SUM(E459:E475)</f>
    </oc>
    <nc r="E458">
      <f>SUM(E459:E475)</f>
    </nc>
  </rcc>
  <rcc rId="22294" sId="1">
    <oc r="F458">
      <f>SUM(F459:F475)</f>
    </oc>
    <nc r="F458">
      <f>SUM(F459:F475)</f>
    </nc>
  </rcc>
  <rcc rId="22295" sId="1">
    <oc r="G458">
      <f>SUM(G459:G475)</f>
    </oc>
    <nc r="G458">
      <f>SUM(G459:G475)</f>
    </nc>
  </rcc>
  <rcc rId="22296" sId="1">
    <oc r="H458">
      <f>SUM(H459:H475)</f>
    </oc>
    <nc r="H458">
      <f>SUM(H459:H475)</f>
    </nc>
  </rcc>
  <rcc rId="22297" sId="1">
    <oc r="I458">
      <f>SUM(I459:I475)</f>
    </oc>
    <nc r="I458">
      <f>SUM(I459:I475)</f>
    </nc>
  </rcc>
  <rcc rId="22298" sId="1">
    <oc r="J458">
      <f>SUM(J459:J475)</f>
    </oc>
    <nc r="J458">
      <f>SUM(J459:J475)</f>
    </nc>
  </rcc>
  <rcc rId="22299" sId="1">
    <oc r="K458">
      <f>SUM(K459:K475)</f>
    </oc>
    <nc r="K458">
      <f>SUM(K459:K475)</f>
    </nc>
  </rcc>
  <rcc rId="22300" sId="1">
    <oc r="L458">
      <f>SUM(L459:L475)</f>
    </oc>
    <nc r="L458">
      <f>SUM(L459:L475)</f>
    </nc>
  </rcc>
  <rcc rId="22301" sId="1">
    <oc r="M458">
      <f>SUM(M459:M475)</f>
    </oc>
    <nc r="M458">
      <f>SUM(M459:M475)</f>
    </nc>
  </rcc>
  <rcc rId="22302" sId="1">
    <oc r="N458">
      <f>SUM(N459:N475)</f>
    </oc>
    <nc r="N458">
      <f>SUM(N459:N475)</f>
    </nc>
  </rcc>
  <rcc rId="22303" sId="1">
    <oc r="O458">
      <f>SUM(O459:O475)</f>
    </oc>
    <nc r="O458">
      <f>SUM(O459:O475)</f>
    </nc>
  </rcc>
  <rcc rId="22304" sId="1">
    <oc r="P458">
      <f>SUM(P459:P475)</f>
    </oc>
    <nc r="P458">
      <f>SUM(P459:P475)</f>
    </nc>
  </rcc>
  <rcc rId="22305" sId="1">
    <oc r="Q458">
      <f>SUM(Q459:Q475)</f>
    </oc>
    <nc r="Q458">
      <f>SUM(Q459:Q475)</f>
    </nc>
  </rcc>
  <rcc rId="22306" sId="1">
    <oc r="D476">
      <f>SUM(D477:D494)</f>
    </oc>
    <nc r="D476">
      <f>SUM(D477:D494)</f>
    </nc>
  </rcc>
  <rcc rId="22307" sId="1">
    <oc r="E476">
      <f>SUM(E477:E494)</f>
    </oc>
    <nc r="E476">
      <f>SUM(E477:E494)</f>
    </nc>
  </rcc>
  <rcc rId="22308" sId="1">
    <oc r="F476">
      <f>SUM(F477:F494)</f>
    </oc>
    <nc r="F476">
      <f>SUM(F477:F494)</f>
    </nc>
  </rcc>
  <rcc rId="22309" sId="1">
    <oc r="G476">
      <f>SUM(G477:G494)</f>
    </oc>
    <nc r="G476">
      <f>SUM(G477:G494)</f>
    </nc>
  </rcc>
  <rcc rId="22310" sId="1">
    <oc r="H476">
      <f>SUM(H477:H494)</f>
    </oc>
    <nc r="H476">
      <f>SUM(H477:H494)</f>
    </nc>
  </rcc>
  <rcc rId="22311" sId="1">
    <oc r="I476">
      <f>SUM(I477:I494)</f>
    </oc>
    <nc r="I476">
      <f>SUM(I477:I494)</f>
    </nc>
  </rcc>
  <rcc rId="22312" sId="1">
    <oc r="J476">
      <f>SUM(J477:J494)</f>
    </oc>
    <nc r="J476">
      <f>SUM(J477:J494)</f>
    </nc>
  </rcc>
  <rcc rId="22313" sId="1">
    <oc r="K476">
      <f>SUM(K477:K494)</f>
    </oc>
    <nc r="K476">
      <f>SUM(K477:K494)</f>
    </nc>
  </rcc>
  <rcc rId="22314" sId="1">
    <oc r="L476">
      <f>SUM(L477:L494)</f>
    </oc>
    <nc r="L476">
      <f>SUM(L477:L494)</f>
    </nc>
  </rcc>
  <rcc rId="22315" sId="1">
    <oc r="M476">
      <f>SUM(M477:M494)</f>
    </oc>
    <nc r="M476">
      <f>SUM(M477:M494)</f>
    </nc>
  </rcc>
  <rcc rId="22316" sId="1">
    <oc r="N476">
      <f>SUM(N477:N494)</f>
    </oc>
    <nc r="N476">
      <f>SUM(N477:N494)</f>
    </nc>
  </rcc>
  <rcc rId="22317" sId="1">
    <oc r="O476">
      <f>SUM(O477:O494)</f>
    </oc>
    <nc r="O476">
      <f>SUM(O477:O494)</f>
    </nc>
  </rcc>
  <rcc rId="22318" sId="1">
    <oc r="P476">
      <f>SUM(P477:P494)</f>
    </oc>
    <nc r="P476">
      <f>SUM(P477:P494)</f>
    </nc>
  </rcc>
  <rcc rId="22319" sId="1">
    <oc r="Q476">
      <f>SUM(Q477:Q494)</f>
    </oc>
    <nc r="Q476">
      <f>SUM(Q477:Q494)</f>
    </nc>
  </rcc>
  <rcc rId="22320" sId="1">
    <oc r="D495">
      <f>D496+D515+D543</f>
    </oc>
    <nc r="D495">
      <f>D496+D515+D543</f>
    </nc>
  </rcc>
  <rcc rId="22321" sId="1">
    <oc r="E495">
      <f>E496+E515+E543</f>
    </oc>
    <nc r="E495">
      <f>E496+E515+E543</f>
    </nc>
  </rcc>
  <rcc rId="22322" sId="1">
    <oc r="F495">
      <f>F496+F515+F543</f>
    </oc>
    <nc r="F495">
      <f>F496+F515+F543</f>
    </nc>
  </rcc>
  <rcc rId="22323" sId="1">
    <oc r="G495">
      <f>G496+G515+G543</f>
    </oc>
    <nc r="G495">
      <f>G496+G515+G543</f>
    </nc>
  </rcc>
  <rcc rId="22324" sId="1">
    <oc r="H495">
      <f>H496+H515+H543</f>
    </oc>
    <nc r="H495">
      <f>H496+H515+H543</f>
    </nc>
  </rcc>
  <rcc rId="22325" sId="1">
    <oc r="I495">
      <f>I496+I515+I543</f>
    </oc>
    <nc r="I495">
      <f>I496+I515+I543</f>
    </nc>
  </rcc>
  <rcc rId="22326" sId="1">
    <oc r="J495">
      <f>J496+J515+J543</f>
    </oc>
    <nc r="J495">
      <f>J496+J515+J543</f>
    </nc>
  </rcc>
  <rcc rId="22327" sId="1">
    <oc r="K495">
      <f>K496+K515+K543</f>
    </oc>
    <nc r="K495">
      <f>K496+K515+K543</f>
    </nc>
  </rcc>
  <rcc rId="22328" sId="1">
    <oc r="L495">
      <f>L496+L515+L543</f>
    </oc>
    <nc r="L495">
      <f>L496+L515+L543</f>
    </nc>
  </rcc>
  <rcc rId="22329" sId="1">
    <oc r="M495">
      <f>M496+M515+M543</f>
    </oc>
    <nc r="M495">
      <f>M496+M515+M543</f>
    </nc>
  </rcc>
  <rcc rId="22330" sId="1">
    <oc r="N495">
      <f>N496+N515+N543</f>
    </oc>
    <nc r="N495">
      <f>N496+N515+N543</f>
    </nc>
  </rcc>
  <rcc rId="22331" sId="1">
    <oc r="O495">
      <f>O496+O515+O543</f>
    </oc>
    <nc r="O495">
      <f>O496+O515+O543</f>
    </nc>
  </rcc>
  <rcc rId="22332" sId="1">
    <oc r="P495">
      <f>P496+P515+P543</f>
    </oc>
    <nc r="P495">
      <f>P496+P515+P543</f>
    </nc>
  </rcc>
  <rcc rId="22333" sId="1">
    <oc r="Q495">
      <f>Q496+Q515+Q543</f>
    </oc>
    <nc r="Q495">
      <f>Q496+Q515+Q543</f>
    </nc>
  </rcc>
  <rcc rId="22334" sId="1">
    <oc r="D496">
      <f>SUM(D497:D514)</f>
    </oc>
    <nc r="D496">
      <f>SUM(D497:D514)</f>
    </nc>
  </rcc>
  <rcc rId="22335" sId="1" odxf="1" dxf="1" numFmtId="4">
    <oc r="E496">
      <v>6</v>
    </oc>
    <nc r="E496">
      <f>SUM(E497:E514)</f>
    </nc>
    <odxf>
      <border outline="0">
        <top/>
      </border>
    </odxf>
    <ndxf>
      <border outline="0">
        <top style="thin">
          <color indexed="64"/>
        </top>
      </border>
    </ndxf>
  </rcc>
  <rcc rId="22336" sId="1">
    <oc r="F496">
      <f>SUM(F497:F514)</f>
    </oc>
    <nc r="F496">
      <f>SUM(F497:F514)</f>
    </nc>
  </rcc>
  <rcc rId="22337" sId="1">
    <oc r="G496">
      <f>SUM(G497:G514)</f>
    </oc>
    <nc r="G496">
      <f>SUM(G497:G514)</f>
    </nc>
  </rcc>
  <rcc rId="22338" sId="1">
    <oc r="H496">
      <f>SUM(H497:H514)</f>
    </oc>
    <nc r="H496">
      <f>SUM(H497:H514)</f>
    </nc>
  </rcc>
  <rcc rId="22339" sId="1">
    <oc r="I496">
      <f>SUM(I497:I514)</f>
    </oc>
    <nc r="I496">
      <f>SUM(I497:I514)</f>
    </nc>
  </rcc>
  <rcc rId="22340" sId="1">
    <oc r="J496">
      <f>SUM(J497:J514)</f>
    </oc>
    <nc r="J496">
      <f>SUM(J497:J514)</f>
    </nc>
  </rcc>
  <rcc rId="22341" sId="1">
    <oc r="K496">
      <f>SUM(K497:K514)</f>
    </oc>
    <nc r="K496">
      <f>SUM(K497:K514)</f>
    </nc>
  </rcc>
  <rcc rId="22342" sId="1">
    <oc r="L496">
      <f>SUM(L497:L514)</f>
    </oc>
    <nc r="L496">
      <f>SUM(L497:L514)</f>
    </nc>
  </rcc>
  <rcc rId="22343" sId="1">
    <oc r="M496">
      <f>SUM(M497:M514)</f>
    </oc>
    <nc r="M496">
      <f>SUM(M497:M514)</f>
    </nc>
  </rcc>
  <rcc rId="22344" sId="1">
    <oc r="N496">
      <f>SUM(N497:N514)</f>
    </oc>
    <nc r="N496">
      <f>SUM(N497:N514)</f>
    </nc>
  </rcc>
  <rcc rId="22345" sId="1">
    <oc r="O496">
      <f>SUM(O497:O514)</f>
    </oc>
    <nc r="O496">
      <f>SUM(O497:O514)</f>
    </nc>
  </rcc>
  <rcc rId="22346" sId="1">
    <oc r="P496">
      <f>SUM(P497:P514)</f>
    </oc>
    <nc r="P496">
      <f>SUM(P497:P514)</f>
    </nc>
  </rcc>
  <rcc rId="22347" sId="1">
    <oc r="Q496">
      <f>SUM(Q497:Q514)</f>
    </oc>
    <nc r="Q496">
      <f>SUM(Q497:Q514)</f>
    </nc>
  </rcc>
  <rcc rId="22348" sId="1">
    <oc r="D515">
      <f>SUM(D516:D542)</f>
    </oc>
    <nc r="D515">
      <f>SUM(D516:D542)</f>
    </nc>
  </rcc>
  <rcc rId="22349" sId="1" odxf="1" dxf="1">
    <oc r="E515">
      <f>SUM(E516:E542)</f>
    </oc>
    <nc r="E515">
      <f>SUM(E516:E542)</f>
    </nc>
    <odxf>
      <border outline="0">
        <top/>
      </border>
    </odxf>
    <ndxf>
      <border outline="0">
        <top style="thin">
          <color indexed="64"/>
        </top>
      </border>
    </ndxf>
  </rcc>
  <rcc rId="22350" sId="1">
    <oc r="F515">
      <f>SUM(F516:F542)</f>
    </oc>
    <nc r="F515">
      <f>SUM(F516:F542)</f>
    </nc>
  </rcc>
  <rcc rId="22351" sId="1">
    <oc r="G515">
      <f>SUM(G516:G542)</f>
    </oc>
    <nc r="G515">
      <f>SUM(G516:G542)</f>
    </nc>
  </rcc>
  <rcc rId="22352" sId="1">
    <oc r="H515">
      <f>SUM(H516:H542)</f>
    </oc>
    <nc r="H515">
      <f>SUM(H516:H542)</f>
    </nc>
  </rcc>
  <rcc rId="22353" sId="1">
    <oc r="I515">
      <f>SUM(I516:I542)</f>
    </oc>
    <nc r="I515">
      <f>SUM(I516:I542)</f>
    </nc>
  </rcc>
  <rcc rId="22354" sId="1">
    <oc r="J515">
      <f>SUM(J516:J542)</f>
    </oc>
    <nc r="J515">
      <f>SUM(J516:J542)</f>
    </nc>
  </rcc>
  <rcc rId="22355" sId="1">
    <oc r="K515">
      <f>SUM(K516:K542)</f>
    </oc>
    <nc r="K515">
      <f>SUM(K516:K542)</f>
    </nc>
  </rcc>
  <rcc rId="22356" sId="1">
    <oc r="L515">
      <f>SUM(L516:L542)</f>
    </oc>
    <nc r="L515">
      <f>SUM(L516:L542)</f>
    </nc>
  </rcc>
  <rcc rId="22357" sId="1">
    <oc r="M515">
      <f>SUM(M516:M542)</f>
    </oc>
    <nc r="M515">
      <f>SUM(M516:M542)</f>
    </nc>
  </rcc>
  <rcc rId="22358" sId="1">
    <oc r="N515">
      <f>SUM(N516:N542)</f>
    </oc>
    <nc r="N515">
      <f>SUM(N516:N542)</f>
    </nc>
  </rcc>
  <rcc rId="22359" sId="1">
    <oc r="O515">
      <f>SUM(O516:O542)</f>
    </oc>
    <nc r="O515">
      <f>SUM(O516:O542)</f>
    </nc>
  </rcc>
  <rcc rId="22360" sId="1">
    <oc r="P515">
      <f>SUM(P516:P542)</f>
    </oc>
    <nc r="P515">
      <f>SUM(P516:P542)</f>
    </nc>
  </rcc>
  <rcc rId="22361" sId="1">
    <oc r="Q515">
      <f>SUM(Q516:Q542)</f>
    </oc>
    <nc r="Q515">
      <f>SUM(Q516:Q542)</f>
    </nc>
  </rcc>
  <rcc rId="22362" sId="1">
    <oc r="D543">
      <f>SUM(D544:D597)</f>
    </oc>
    <nc r="D543">
      <f>SUM(D544:D597)</f>
    </nc>
  </rcc>
  <rcc rId="22363" sId="1" odxf="1" dxf="1">
    <oc r="E543">
      <f>SUM(E544:E597)</f>
    </oc>
    <nc r="E543">
      <f>SUM(E544:E597)</f>
    </nc>
    <odxf>
      <border outline="0">
        <top/>
      </border>
    </odxf>
    <ndxf>
      <border outline="0">
        <top style="thin">
          <color indexed="64"/>
        </top>
      </border>
    </ndxf>
  </rcc>
  <rcc rId="22364" sId="1">
    <oc r="F543">
      <f>SUM(F544:F597)</f>
    </oc>
    <nc r="F543">
      <f>SUM(F544:F597)</f>
    </nc>
  </rcc>
  <rcc rId="22365" sId="1">
    <oc r="G543">
      <f>SUM(G544:G597)</f>
    </oc>
    <nc r="G543">
      <f>SUM(G544:G597)</f>
    </nc>
  </rcc>
  <rcc rId="22366" sId="1">
    <oc r="H543">
      <f>SUM(H544:H597)</f>
    </oc>
    <nc r="H543">
      <f>SUM(H544:H597)</f>
    </nc>
  </rcc>
  <rcc rId="22367" sId="1">
    <oc r="I543">
      <f>SUM(I544:I597)</f>
    </oc>
    <nc r="I543">
      <f>SUM(I544:I597)</f>
    </nc>
  </rcc>
  <rcc rId="22368" sId="1">
    <oc r="J543">
      <f>SUM(J544:J597)</f>
    </oc>
    <nc r="J543">
      <f>SUM(J544:J597)</f>
    </nc>
  </rcc>
  <rcc rId="22369" sId="1">
    <oc r="K543">
      <f>SUM(K544:K597)</f>
    </oc>
    <nc r="K543">
      <f>SUM(K544:K597)</f>
    </nc>
  </rcc>
  <rcc rId="22370" sId="1">
    <oc r="L543">
      <f>SUM(L544:L597)</f>
    </oc>
    <nc r="L543">
      <f>SUM(L544:L597)</f>
    </nc>
  </rcc>
  <rcc rId="22371" sId="1">
    <oc r="M543">
      <f>SUM(M544:M597)</f>
    </oc>
    <nc r="M543">
      <f>SUM(M544:M597)</f>
    </nc>
  </rcc>
  <rcc rId="22372" sId="1">
    <oc r="N543">
      <f>SUM(N544:N597)</f>
    </oc>
    <nc r="N543">
      <f>SUM(N544:N597)</f>
    </nc>
  </rcc>
  <rcc rId="22373" sId="1">
    <oc r="O543">
      <f>SUM(O544:O597)</f>
    </oc>
    <nc r="O543">
      <f>SUM(O544:O597)</f>
    </nc>
  </rcc>
  <rcc rId="22374" sId="1">
    <oc r="P543">
      <f>SUM(P544:P597)</f>
    </oc>
    <nc r="P543">
      <f>SUM(P544:P597)</f>
    </nc>
  </rcc>
  <rcc rId="22375" sId="1">
    <oc r="Q543">
      <f>SUM(Q544:Q597)</f>
    </oc>
    <nc r="Q543">
      <f>SUM(Q544:Q597)</f>
    </nc>
  </rcc>
  <rcv guid="{52C56C69-E76E-46A4-93DC-3FEF3C34E98B}" action="delete"/>
  <rdn rId="0" localSheetId="1" customView="1" name="Z_52C56C69_E76E_46A4_93DC_3FEF3C34E98B_.wvu.PrintArea" hidden="1" oldHidden="1">
    <formula>'Лист 1'!$A$1:$R$1869</formula>
    <oldFormula>'Лист 1'!$A$1:$R$1869</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1'!$A$14:$S$1853</formula>
    <oldFormula>'Лист 1'!$A$14:$S$1853</oldFormula>
  </rdn>
  <rcv guid="{52C56C69-E76E-46A4-93DC-3FEF3C34E98B}" action="add"/>
</revisions>
</file>

<file path=xl/revisions/revisionLog1222.xml><?xml version="1.0" encoding="utf-8"?>
<revisions xmlns="http://schemas.openxmlformats.org/spreadsheetml/2006/main" xmlns:r="http://schemas.openxmlformats.org/officeDocument/2006/relationships">
  <rfmt sheetId="1" sqref="A459" start="0" length="0">
    <dxf>
      <alignment horizontal="center" indent="0" relativeIndent="0" readingOrder="0"/>
      <border outline="0">
        <right/>
      </border>
    </dxf>
  </rfmt>
  <rfmt sheetId="1" sqref="A460" start="0" length="0">
    <dxf>
      <alignment horizontal="center" indent="0" relativeIndent="0" readingOrder="0"/>
      <border outline="0">
        <right/>
      </border>
    </dxf>
  </rfmt>
  <rfmt sheetId="1" sqref="A461" start="0" length="0">
    <dxf>
      <alignment horizontal="center" indent="0" relativeIndent="0" readingOrder="0"/>
    </dxf>
  </rfmt>
  <rfmt sheetId="1" sqref="A462" start="0" length="0">
    <dxf>
      <alignment horizontal="center" indent="0" relativeIndent="0" readingOrder="0"/>
      <border outline="0">
        <right/>
      </border>
    </dxf>
  </rfmt>
  <rfmt sheetId="1" sqref="A463" start="0" length="0">
    <dxf>
      <alignment horizontal="center" indent="0" relativeIndent="0" readingOrder="0"/>
      <border outline="0">
        <right/>
      </border>
    </dxf>
  </rfmt>
  <rfmt sheetId="1" sqref="A464" start="0" length="0">
    <dxf>
      <alignment horizontal="center" indent="0" relativeIndent="0" readingOrder="0"/>
    </dxf>
  </rfmt>
  <rfmt sheetId="1" sqref="A465" start="0" length="0">
    <dxf>
      <alignment horizontal="center" indent="0" relativeIndent="0" readingOrder="0"/>
      <border outline="0">
        <right/>
      </border>
    </dxf>
  </rfmt>
  <rfmt sheetId="1" sqref="A466" start="0" length="0">
    <dxf>
      <alignment horizontal="center" indent="0" relativeIndent="0" readingOrder="0"/>
      <border outline="0">
        <right/>
      </border>
    </dxf>
  </rfmt>
  <rfmt sheetId="1" sqref="A467" start="0" length="0">
    <dxf>
      <alignment horizontal="center" indent="0" relativeIndent="0" readingOrder="0"/>
    </dxf>
  </rfmt>
  <rfmt sheetId="1" sqref="A468" start="0" length="0">
    <dxf>
      <border outline="0">
        <right/>
      </border>
    </dxf>
  </rfmt>
  <rfmt sheetId="1" sqref="A469" start="0" length="0">
    <dxf>
      <border outline="0">
        <right/>
      </border>
    </dxf>
  </rfmt>
  <rfmt sheetId="1" sqref="A471" start="0" length="0">
    <dxf>
      <border outline="0">
        <right/>
      </border>
    </dxf>
  </rfmt>
  <rfmt sheetId="1" sqref="A472" start="0" length="0">
    <dxf>
      <border outline="0">
        <right/>
      </border>
    </dxf>
  </rfmt>
  <rfmt sheetId="1" sqref="A474" start="0" length="0">
    <dxf>
      <border outline="0">
        <right/>
      </border>
    </dxf>
  </rfmt>
  <rfmt sheetId="1" sqref="A475" start="0" length="0">
    <dxf>
      <border outline="0">
        <right/>
      </border>
    </dxf>
  </rfmt>
  <rfmt sheetId="1" sqref="C1500:Q1504">
    <dxf>
      <alignment vertical="top" readingOrder="0"/>
    </dxf>
  </rfmt>
  <rfmt sheetId="1" sqref="C1494" start="0" length="0">
    <dxf>
      <border>
        <left style="thin">
          <color indexed="64"/>
        </left>
        <right style="thin">
          <color indexed="64"/>
        </right>
        <top style="thin">
          <color indexed="64"/>
        </top>
        <bottom style="thin">
          <color indexed="64"/>
        </bottom>
      </border>
    </dxf>
  </rfmt>
  <rfmt sheetId="1" sqref="C149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C1496" start="0" length="0">
    <dxf>
      <border>
        <left style="thin">
          <color indexed="64"/>
        </left>
        <right style="thin">
          <color indexed="64"/>
        </right>
        <top style="thin">
          <color indexed="64"/>
        </top>
        <bottom style="thin">
          <color indexed="64"/>
        </bottom>
      </border>
    </dxf>
  </rfmt>
  <rfmt sheetId="1" sqref="C1496">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C979:Q996">
    <dxf>
      <alignment vertical="top" readingOrder="0"/>
    </dxf>
  </rfmt>
  <rfmt sheetId="1" sqref="C958:Q977">
    <dxf>
      <alignment vertical="top" readingOrder="0"/>
    </dxf>
  </rfmt>
  <rfmt sheetId="1" sqref="C953:Q956">
    <dxf>
      <alignment vertical="top" readingOrder="0"/>
    </dxf>
  </rfmt>
  <rfmt sheetId="1" sqref="C731:Q880">
    <dxf>
      <alignment vertical="top" readingOrder="0"/>
    </dxf>
  </rfmt>
  <rfmt sheetId="1" sqref="C643:Q729">
    <dxf>
      <alignment vertical="top" readingOrder="0"/>
    </dxf>
  </rfmt>
  <rfmt sheetId="1" sqref="C600:Q641">
    <dxf>
      <alignment vertical="top" readingOrder="0"/>
    </dxf>
  </rfmt>
  <rfmt sheetId="1" sqref="C544:Q597">
    <dxf>
      <alignment vertical="top" readingOrder="0"/>
    </dxf>
  </rfmt>
  <rfmt sheetId="1" sqref="C516:Q542">
    <dxf>
      <alignment vertical="top" readingOrder="0"/>
    </dxf>
  </rfmt>
  <rfmt sheetId="1" sqref="C497:Q514">
    <dxf>
      <alignment vertical="top" readingOrder="0"/>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3.xml><?xml version="1.0" encoding="utf-8"?>
<revisions xmlns="http://schemas.openxmlformats.org/spreadsheetml/2006/main" xmlns:r="http://schemas.openxmlformats.org/officeDocument/2006/relationships">
  <rcc rId="31381" sId="1" odxf="1" dxf="1">
    <nc r="R1518" t="inlineStr">
      <is>
        <t>оставляю</t>
      </is>
    </nc>
    <odxf>
      <font>
        <sz val="10"/>
        <color auto="1"/>
        <name val="Arial"/>
        <scheme val="none"/>
      </font>
    </odxf>
    <ndxf>
      <font>
        <sz val="10"/>
        <color auto="1"/>
        <name val="Arial"/>
        <scheme val="none"/>
      </font>
    </ndxf>
  </rcc>
  <rcc rId="31382" sId="1">
    <nc r="R1537" t="inlineStr">
      <is>
        <t>убираем</t>
      </is>
    </nc>
  </rcc>
  <rcc rId="31383" sId="1" odxf="1" dxf="1">
    <nc r="R1547" t="inlineStr">
      <is>
        <t>убираем</t>
      </is>
    </nc>
    <odxf>
      <font>
        <sz val="10"/>
        <color auto="1"/>
        <name val="Arial"/>
        <scheme val="none"/>
      </font>
    </odxf>
    <ndxf>
      <font>
        <sz val="10"/>
        <color auto="1"/>
        <name val="Arial"/>
        <scheme val="none"/>
      </font>
    </ndxf>
  </rcc>
  <rcc rId="31384" sId="1" odxf="1" dxf="1">
    <nc r="R1543" t="inlineStr">
      <is>
        <t>жду</t>
      </is>
    </nc>
    <odxf>
      <font>
        <sz val="10"/>
        <color auto="1"/>
        <name val="Arial"/>
        <scheme val="none"/>
      </font>
    </odxf>
    <ndxf>
      <font>
        <sz val="10"/>
        <color auto="1"/>
        <name val="Arial"/>
        <scheme val="none"/>
      </font>
    </ndxf>
  </rcc>
  <rcc rId="31385" sId="1" odxf="1" dxf="1">
    <nc r="R1545" t="inlineStr">
      <is>
        <t>нет подвала</t>
      </is>
    </nc>
    <odxf>
      <font>
        <sz val="10"/>
        <color auto="1"/>
        <name val="Arial"/>
        <scheme val="none"/>
      </font>
    </odxf>
    <ndxf>
      <font>
        <sz val="10"/>
        <color auto="1"/>
        <name val="Arial"/>
        <scheme val="none"/>
      </font>
    </ndxf>
  </rcc>
  <rcc rId="31386" sId="1" odxf="1" dxf="1">
    <nc r="R1490" t="inlineStr">
      <is>
        <t>жду</t>
      </is>
    </nc>
    <odxf>
      <font>
        <sz val="10"/>
        <color auto="1"/>
        <name val="Arial"/>
        <scheme val="none"/>
      </font>
    </odxf>
    <ndxf>
      <font>
        <sz val="10"/>
        <color auto="1"/>
        <name val="Arial"/>
        <scheme val="none"/>
      </font>
    </ndxf>
  </rcc>
</revisions>
</file>

<file path=xl/revisions/revisionLog131.xml><?xml version="1.0" encoding="utf-8"?>
<revisions xmlns="http://schemas.openxmlformats.org/spreadsheetml/2006/main" xmlns:r="http://schemas.openxmlformats.org/officeDocument/2006/relationships">
  <rcc rId="17716" sId="1" odxf="1" dxf="1">
    <oc r="A610">
      <v>7</v>
    </oc>
    <nc r="A610"/>
    <odxf>
      <font>
        <b/>
        <sz val="14"/>
        <name val="Times New Roman"/>
        <scheme val="none"/>
      </font>
      <fill>
        <patternFill patternType="solid">
          <bgColor theme="0"/>
        </patternFill>
      </fill>
      <alignment vertical="top" wrapText="0" readingOrder="0"/>
      <border outline="0">
        <left/>
        <right/>
        <top/>
        <bottom/>
      </border>
    </odxf>
    <ndxf>
      <font>
        <b val="0"/>
        <sz val="11"/>
        <color indexed="8"/>
        <name val="Times New Roman"/>
        <scheme val="none"/>
      </font>
      <fill>
        <patternFill patternType="none">
          <bgColor indexed="65"/>
        </patternFill>
      </fill>
      <alignment vertical="center" wrapText="1" readingOrder="0"/>
      <border outline="0">
        <left style="thin">
          <color indexed="64"/>
        </left>
        <right style="thin">
          <color indexed="64"/>
        </right>
        <top style="thin">
          <color indexed="64"/>
        </top>
        <bottom style="thin">
          <color indexed="64"/>
        </bottom>
      </border>
    </ndxf>
  </rcc>
  <rfmt sheetId="1" sqref="B610" start="0" length="0">
    <dxf>
      <font>
        <sz val="11"/>
        <name val="Times New Roman"/>
        <scheme val="none"/>
      </font>
      <numFmt numFmtId="1" formatCode="0"/>
      <fill>
        <patternFill patternType="none">
          <bgColor indexed="65"/>
        </patternFill>
      </fill>
    </dxf>
  </rfmt>
  <rfmt sheetId="1" sqref="C610" start="0" length="0">
    <dxf>
      <font>
        <sz val="11"/>
        <name val="Arial Cyr"/>
        <scheme val="none"/>
      </font>
      <numFmt numFmtId="164" formatCode="#,##0.0"/>
      <fill>
        <patternFill patternType="none">
          <bgColor indexed="65"/>
        </patternFill>
      </fill>
    </dxf>
  </rfmt>
  <rcc rId="17717" sId="1" odxf="1" dxf="1">
    <oc r="A611" t="inlineStr">
      <is>
        <t>Итого по г. Рубцовску 2017 год</t>
      </is>
    </oc>
    <nc r="A611"/>
    <odxf>
      <font>
        <b/>
        <sz val="14"/>
        <name val="Times New Roman"/>
        <scheme val="none"/>
      </font>
      <numFmt numFmtId="1" formatCode="0"/>
      <fill>
        <patternFill patternType="solid">
          <bgColor theme="0"/>
        </patternFill>
      </fill>
      <alignment horizontal="general" vertical="bottom" wrapText="0" readingOrder="0"/>
    </odxf>
    <ndxf>
      <font>
        <b val="0"/>
        <sz val="11"/>
        <color indexed="8"/>
        <name val="Times New Roman"/>
        <scheme val="none"/>
      </font>
      <numFmt numFmtId="0" formatCode="General"/>
      <fill>
        <patternFill patternType="none">
          <bgColor indexed="65"/>
        </patternFill>
      </fill>
      <alignment horizontal="center" vertical="center" wrapText="1" readingOrder="0"/>
    </ndxf>
  </rcc>
  <rcc rId="17718" sId="1" odxf="1" dxf="1">
    <nc r="B611" t="inlineStr">
      <is>
        <t>Итого по г. Рубцовску-2017 год</t>
      </is>
    </nc>
    <odxf>
      <font>
        <sz val="14"/>
        <name val="Times New Roman"/>
        <scheme val="none"/>
      </font>
      <numFmt numFmtId="0" formatCode="General"/>
      <fill>
        <patternFill patternType="solid">
          <bgColor theme="0"/>
        </patternFill>
      </fill>
      <border outline="0">
        <left/>
        <right/>
        <top/>
        <bottom/>
      </border>
    </odxf>
    <ndxf>
      <font>
        <sz val="11"/>
        <name val="Times New Roman"/>
        <scheme val="none"/>
      </font>
      <numFmt numFmtId="1" formatCode="0"/>
      <fill>
        <patternFill patternType="none">
          <bgColor indexed="65"/>
        </patternFill>
      </fill>
      <border outline="0">
        <left style="thin">
          <color indexed="64"/>
        </left>
        <right style="thin">
          <color indexed="64"/>
        </right>
        <top style="thin">
          <color indexed="64"/>
        </top>
        <bottom style="thin">
          <color indexed="64"/>
        </bottom>
      </border>
    </ndxf>
  </rcc>
  <rfmt sheetId="1" sqref="C611" start="0" length="0">
    <dxf>
      <font>
        <sz val="11"/>
        <name val="Arial Cyr"/>
        <scheme val="none"/>
      </font>
      <numFmt numFmtId="3" formatCode="#,##0"/>
      <fill>
        <patternFill patternType="none">
          <bgColor indexed="65"/>
        </patternFill>
      </fill>
      <border outline="0">
        <left/>
        <right/>
        <top/>
        <bottom/>
      </border>
    </dxf>
  </rfmt>
  <rfmt sheetId="1" sqref="A612" start="0" length="0">
    <dxf>
      <font>
        <sz val="11"/>
        <color indexed="8"/>
        <name val="Times New Roman"/>
        <scheme val="none"/>
      </font>
      <fill>
        <patternFill patternType="none">
          <bgColor indexed="65"/>
        </patternFill>
      </fill>
    </dxf>
  </rfmt>
  <rfmt sheetId="1" sqref="B612" start="0" length="0">
    <dxf>
      <font>
        <sz val="11"/>
        <name val="Times New Roman"/>
        <scheme val="none"/>
      </font>
      <fill>
        <patternFill patternType="none">
          <bgColor indexed="65"/>
        </patternFill>
      </fill>
    </dxf>
  </rfmt>
  <rfmt sheetId="1" sqref="C612" start="0" length="0">
    <dxf>
      <font>
        <sz val="11"/>
        <name val="Times New Roman"/>
        <scheme val="none"/>
      </font>
      <numFmt numFmtId="3" formatCode="#,##0"/>
      <fill>
        <patternFill patternType="none">
          <bgColor indexed="65"/>
        </patternFill>
      </fill>
    </dxf>
  </rfmt>
  <rfmt sheetId="1" sqref="A613" start="0" length="0">
    <dxf>
      <font>
        <sz val="11"/>
        <color indexed="8"/>
        <name val="Times New Roman"/>
        <scheme val="none"/>
      </font>
      <fill>
        <patternFill patternType="none">
          <bgColor indexed="65"/>
        </patternFill>
      </fill>
    </dxf>
  </rfmt>
  <rfmt sheetId="1" sqref="B613" start="0" length="0">
    <dxf>
      <font>
        <sz val="11"/>
        <name val="Times New Roman"/>
        <scheme val="none"/>
      </font>
      <fill>
        <patternFill patternType="none">
          <bgColor indexed="65"/>
        </patternFill>
      </fill>
    </dxf>
  </rfmt>
  <rfmt sheetId="1" sqref="C613" start="0" length="0">
    <dxf>
      <font>
        <sz val="11"/>
        <name val="Times New Roman"/>
        <scheme val="none"/>
      </font>
      <numFmt numFmtId="3" formatCode="#,##0"/>
      <fill>
        <patternFill patternType="none">
          <bgColor indexed="65"/>
        </patternFill>
      </fill>
    </dxf>
  </rfmt>
  <rfmt sheetId="1" sqref="A614" start="0" length="0">
    <dxf>
      <font>
        <sz val="11"/>
        <color indexed="8"/>
        <name val="Times New Roman"/>
        <scheme val="none"/>
      </font>
      <fill>
        <patternFill patternType="none">
          <bgColor indexed="65"/>
        </patternFill>
      </fill>
    </dxf>
  </rfmt>
  <rfmt sheetId="1" sqref="B614" start="0" length="0">
    <dxf>
      <font>
        <sz val="11"/>
        <name val="Times New Roman"/>
        <scheme val="none"/>
      </font>
      <fill>
        <patternFill patternType="none">
          <bgColor indexed="65"/>
        </patternFill>
      </fill>
    </dxf>
  </rfmt>
  <rfmt sheetId="1" sqref="C614" start="0" length="0">
    <dxf>
      <font>
        <sz val="11"/>
        <name val="Times New Roman"/>
        <scheme val="none"/>
      </font>
      <numFmt numFmtId="3" formatCode="#,##0"/>
      <fill>
        <patternFill patternType="none">
          <bgColor indexed="65"/>
        </patternFill>
      </fill>
    </dxf>
  </rfmt>
  <rfmt sheetId="1" sqref="A615" start="0" length="0">
    <dxf>
      <font>
        <sz val="11"/>
        <color indexed="8"/>
        <name val="Times New Roman"/>
        <scheme val="none"/>
      </font>
      <fill>
        <patternFill patternType="none">
          <bgColor indexed="65"/>
        </patternFill>
      </fill>
    </dxf>
  </rfmt>
  <rfmt sheetId="1" sqref="B615" start="0" length="0">
    <dxf>
      <font>
        <sz val="11"/>
        <name val="Times New Roman"/>
        <scheme val="none"/>
      </font>
      <fill>
        <patternFill patternType="none">
          <bgColor indexed="65"/>
        </patternFill>
      </fill>
    </dxf>
  </rfmt>
  <rfmt sheetId="1" sqref="C615" start="0" length="0">
    <dxf>
      <font>
        <sz val="11"/>
        <name val="Times New Roman"/>
        <scheme val="none"/>
      </font>
      <numFmt numFmtId="3" formatCode="#,##0"/>
      <fill>
        <patternFill patternType="none">
          <bgColor indexed="65"/>
        </patternFill>
      </fill>
    </dxf>
  </rfmt>
  <rfmt sheetId="1" sqref="A616" start="0" length="0">
    <dxf>
      <font>
        <sz val="11"/>
        <color indexed="8"/>
        <name val="Times New Roman"/>
        <scheme val="none"/>
      </font>
      <fill>
        <patternFill patternType="none">
          <bgColor indexed="65"/>
        </patternFill>
      </fill>
    </dxf>
  </rfmt>
  <rfmt sheetId="1" sqref="B616" start="0" length="0">
    <dxf>
      <font>
        <sz val="11"/>
        <name val="Times New Roman"/>
        <scheme val="none"/>
      </font>
      <fill>
        <patternFill patternType="none">
          <bgColor indexed="65"/>
        </patternFill>
      </fill>
    </dxf>
  </rfmt>
  <rfmt sheetId="1" sqref="C616" start="0" length="0">
    <dxf>
      <font>
        <sz val="11"/>
        <name val="Times New Roman"/>
        <scheme val="none"/>
      </font>
      <numFmt numFmtId="3" formatCode="#,##0"/>
      <fill>
        <patternFill patternType="none">
          <bgColor indexed="65"/>
        </patternFill>
      </fill>
    </dxf>
  </rfmt>
  <rfmt sheetId="1" sqref="A617" start="0" length="0">
    <dxf>
      <font>
        <sz val="11"/>
        <color indexed="8"/>
        <name val="Times New Roman"/>
        <scheme val="none"/>
      </font>
      <fill>
        <patternFill patternType="none">
          <bgColor indexed="65"/>
        </patternFill>
      </fill>
    </dxf>
  </rfmt>
  <rfmt sheetId="1" sqref="B617" start="0" length="0">
    <dxf>
      <font>
        <sz val="11"/>
        <name val="Times New Roman"/>
        <scheme val="none"/>
      </font>
      <fill>
        <patternFill patternType="none">
          <bgColor indexed="65"/>
        </patternFill>
      </fill>
    </dxf>
  </rfmt>
  <rfmt sheetId="1" sqref="C617" start="0" length="0">
    <dxf>
      <font>
        <sz val="11"/>
        <name val="Times New Roman"/>
        <scheme val="none"/>
      </font>
      <numFmt numFmtId="3" formatCode="#,##0"/>
      <fill>
        <patternFill patternType="none">
          <bgColor indexed="65"/>
        </patternFill>
      </fill>
    </dxf>
  </rfmt>
  <rfmt sheetId="1" sqref="A618" start="0" length="0">
    <dxf>
      <font>
        <sz val="11"/>
        <color indexed="8"/>
        <name val="Times New Roman"/>
        <scheme val="none"/>
      </font>
      <fill>
        <patternFill patternType="none">
          <bgColor indexed="65"/>
        </patternFill>
      </fill>
    </dxf>
  </rfmt>
  <rcc rId="17719" sId="1" odxf="1" dxf="1">
    <oc r="B618" t="inlineStr">
      <is>
        <t>г. Рубцовск, пр-кт Ленина, д. 19</t>
      </is>
    </oc>
    <nc r="B618" t="inlineStr">
      <is>
        <t>г. Рубцовск, ул. Алтайская, д. 167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18" start="0" length="0">
    <dxf>
      <font>
        <sz val="11"/>
        <name val="Times New Roman"/>
        <scheme val="none"/>
      </font>
      <numFmt numFmtId="3" formatCode="#,##0"/>
      <fill>
        <patternFill patternType="none">
          <bgColor indexed="65"/>
        </patternFill>
      </fill>
    </dxf>
  </rfmt>
  <rfmt sheetId="1" sqref="A619" start="0" length="0">
    <dxf>
      <font>
        <sz val="11"/>
        <color indexed="8"/>
        <name val="Times New Roman"/>
        <scheme val="none"/>
      </font>
      <fill>
        <patternFill patternType="none">
          <bgColor indexed="65"/>
        </patternFill>
      </fill>
    </dxf>
  </rfmt>
  <rcc rId="17720" sId="1" odxf="1" dxf="1">
    <oc r="B619" t="inlineStr">
      <is>
        <t>г. Рубцовск, пр-кт Ленина, д. 21</t>
      </is>
    </oc>
    <nc r="B619" t="inlineStr">
      <is>
        <t>г. Рубцовск, ул. Алтайская, д. 183</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19" start="0" length="0">
    <dxf>
      <font>
        <sz val="11"/>
        <name val="Times New Roman"/>
        <scheme val="none"/>
      </font>
      <numFmt numFmtId="3" formatCode="#,##0"/>
      <fill>
        <patternFill patternType="none">
          <bgColor indexed="65"/>
        </patternFill>
      </fill>
    </dxf>
  </rfmt>
  <rfmt sheetId="1" sqref="A620" start="0" length="0">
    <dxf>
      <font>
        <sz val="11"/>
        <color indexed="8"/>
        <name val="Times New Roman"/>
        <scheme val="none"/>
      </font>
      <fill>
        <patternFill patternType="none">
          <bgColor indexed="65"/>
        </patternFill>
      </fill>
    </dxf>
  </rfmt>
  <rcc rId="17721" sId="1" odxf="1" dxf="1">
    <oc r="B620" t="inlineStr">
      <is>
        <t>г. Рубцовск, пр-кт Ленина, д. 22</t>
      </is>
    </oc>
    <nc r="B620" t="inlineStr">
      <is>
        <t>г. Рубцовск, ул. Алтайская, д. 187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20" start="0" length="0">
    <dxf>
      <font>
        <sz val="11"/>
        <name val="Times New Roman"/>
        <scheme val="none"/>
      </font>
      <numFmt numFmtId="3" formatCode="#,##0"/>
      <fill>
        <patternFill patternType="none">
          <bgColor indexed="65"/>
        </patternFill>
      </fill>
    </dxf>
  </rfmt>
  <rfmt sheetId="1" sqref="A621" start="0" length="0">
    <dxf>
      <font>
        <sz val="11"/>
        <color indexed="8"/>
        <name val="Times New Roman"/>
        <scheme val="none"/>
      </font>
      <fill>
        <patternFill patternType="none">
          <bgColor indexed="65"/>
        </patternFill>
      </fill>
    </dxf>
  </rfmt>
  <rcc rId="17722" sId="1" odxf="1" dxf="1">
    <oc r="B621" t="inlineStr">
      <is>
        <t>г. Рубцовск, пр-кт Ленина, д. 24</t>
      </is>
    </oc>
    <nc r="B621" t="inlineStr">
      <is>
        <t>г. Рубцовск, ул. Алтайская, д. 191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21" start="0" length="0">
    <dxf>
      <font>
        <sz val="11"/>
        <name val="Times New Roman"/>
        <scheme val="none"/>
      </font>
      <numFmt numFmtId="3" formatCode="#,##0"/>
      <fill>
        <patternFill patternType="none">
          <bgColor indexed="65"/>
        </patternFill>
      </fill>
    </dxf>
  </rfmt>
  <rfmt sheetId="1" sqref="A622" start="0" length="0">
    <dxf>
      <font>
        <sz val="11"/>
        <color indexed="8"/>
        <name val="Times New Roman"/>
        <scheme val="none"/>
      </font>
      <fill>
        <patternFill patternType="none">
          <bgColor indexed="65"/>
        </patternFill>
      </fill>
    </dxf>
  </rfmt>
  <rcc rId="17723" sId="1" odxf="1" dxf="1">
    <oc r="B622" t="inlineStr">
      <is>
        <t>г. Рубцовск, пр-кт Ленина, д. 26</t>
      </is>
    </oc>
    <nc r="B622" t="inlineStr">
      <is>
        <t>г. Рубцовск, ул. Алтайская, 39</t>
      </is>
    </nc>
    <odxf>
      <font>
        <sz val="14"/>
        <name val="Times New Roman"/>
        <scheme val="none"/>
      </font>
      <numFmt numFmtId="1" formatCode="0"/>
      <fill>
        <patternFill patternType="solid">
          <bgColor theme="0"/>
        </patternFill>
      </fill>
    </odxf>
    <ndxf>
      <font>
        <sz val="11"/>
        <color indexed="9"/>
        <name val="Times New Roman"/>
        <scheme val="none"/>
      </font>
      <numFmt numFmtId="0" formatCode="General"/>
      <fill>
        <patternFill patternType="none">
          <bgColor indexed="65"/>
        </patternFill>
      </fill>
    </ndxf>
  </rcc>
  <rfmt sheetId="1" s="1" sqref="C622" start="0" length="0">
    <dxf>
      <font>
        <sz val="11"/>
        <color auto="1"/>
        <name val="Times New Roman"/>
        <scheme val="none"/>
      </font>
      <numFmt numFmtId="3" formatCode="#,##0"/>
      <fill>
        <patternFill patternType="none">
          <bgColor indexed="65"/>
        </patternFill>
      </fill>
      <alignment wrapText="0" readingOrder="0"/>
    </dxf>
  </rfmt>
  <rfmt sheetId="1" sqref="A623" start="0" length="0">
    <dxf>
      <font>
        <sz val="11"/>
        <color indexed="8"/>
        <name val="Times New Roman"/>
        <scheme val="none"/>
      </font>
      <fill>
        <patternFill patternType="none">
          <bgColor indexed="65"/>
        </patternFill>
      </fill>
    </dxf>
  </rfmt>
  <rcc rId="17724" sId="1" odxf="1" dxf="1">
    <oc r="B623" t="inlineStr">
      <is>
        <t>г. Рубцовск, пр-кт Ленина, д. 35</t>
      </is>
    </oc>
    <nc r="B623" t="inlineStr">
      <is>
        <t>г. Рубцовск, ул. Алтайская, д. 80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23" start="0" length="0">
    <dxf>
      <font>
        <sz val="11"/>
        <name val="Times New Roman"/>
        <scheme val="none"/>
      </font>
      <numFmt numFmtId="3" formatCode="#,##0"/>
      <fill>
        <patternFill patternType="none">
          <bgColor indexed="65"/>
        </patternFill>
      </fill>
    </dxf>
  </rfmt>
  <rfmt sheetId="1" sqref="A624" start="0" length="0">
    <dxf>
      <font>
        <sz val="11"/>
        <color indexed="8"/>
        <name val="Times New Roman"/>
        <scheme val="none"/>
      </font>
      <fill>
        <patternFill patternType="none">
          <bgColor indexed="65"/>
        </patternFill>
      </fill>
    </dxf>
  </rfmt>
  <rcc rId="17725" sId="1" odxf="1" dxf="1">
    <oc r="B624" t="inlineStr">
      <is>
        <t>г. Рубцовск, пр-кт Ленина, д. 38</t>
      </is>
    </oc>
    <nc r="B624" t="inlineStr">
      <is>
        <t>г. Рубцовск, ул. Бульвар Победы, д. 16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24" start="0" length="0">
    <dxf>
      <font>
        <sz val="11"/>
        <name val="Times New Roman"/>
        <scheme val="none"/>
      </font>
      <numFmt numFmtId="3" formatCode="#,##0"/>
      <fill>
        <patternFill patternType="none">
          <bgColor indexed="65"/>
        </patternFill>
      </fill>
    </dxf>
  </rfmt>
  <rfmt sheetId="1" sqref="A625" start="0" length="0">
    <dxf>
      <font>
        <sz val="11"/>
        <color indexed="8"/>
        <name val="Times New Roman"/>
        <scheme val="none"/>
      </font>
      <fill>
        <patternFill patternType="none">
          <bgColor indexed="65"/>
        </patternFill>
      </fill>
    </dxf>
  </rfmt>
  <rcc rId="17726" sId="1" odxf="1" dxf="1">
    <oc r="B625" t="inlineStr">
      <is>
        <t>г. Рубцовск, пр-кт Ленина, д. 50</t>
      </is>
    </oc>
    <nc r="B625" t="inlineStr">
      <is>
        <t>г. Рубцовск, ул. Громова, д. 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25" start="0" length="0">
    <dxf>
      <font>
        <sz val="11"/>
        <name val="Times New Roman"/>
        <scheme val="none"/>
      </font>
      <numFmt numFmtId="3" formatCode="#,##0"/>
      <fill>
        <patternFill patternType="none">
          <bgColor indexed="65"/>
        </patternFill>
      </fill>
    </dxf>
  </rfmt>
  <rfmt sheetId="1" sqref="A626" start="0" length="0">
    <dxf>
      <font>
        <sz val="11"/>
        <color indexed="8"/>
        <name val="Times New Roman"/>
        <scheme val="none"/>
      </font>
      <fill>
        <patternFill patternType="none">
          <bgColor indexed="65"/>
        </patternFill>
      </fill>
    </dxf>
  </rfmt>
  <rcc rId="17727" sId="1" odxf="1" dxf="1">
    <oc r="B626" t="inlineStr">
      <is>
        <t>г. Рубцовск, пр-кт Ленина, д. 52</t>
      </is>
    </oc>
    <nc r="B626" t="inlineStr">
      <is>
        <t>г. Рубцовск, ул. Громова, д. 11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26" start="0" length="0">
    <dxf>
      <font>
        <sz val="11"/>
        <name val="Times New Roman"/>
        <scheme val="none"/>
      </font>
      <numFmt numFmtId="3" formatCode="#,##0"/>
      <fill>
        <patternFill patternType="none">
          <bgColor indexed="65"/>
        </patternFill>
      </fill>
    </dxf>
  </rfmt>
  <rfmt sheetId="1" sqref="A627" start="0" length="0">
    <dxf>
      <font>
        <sz val="11"/>
        <color indexed="8"/>
        <name val="Times New Roman"/>
        <scheme val="none"/>
      </font>
      <fill>
        <patternFill patternType="none">
          <bgColor indexed="65"/>
        </patternFill>
      </fill>
    </dxf>
  </rfmt>
  <rcc rId="17728" sId="1" odxf="1" dxf="1">
    <oc r="B627" t="inlineStr">
      <is>
        <t>г. Рубцовск, пр-кт Ленина, д. 53</t>
      </is>
    </oc>
    <nc r="B627" t="inlineStr">
      <is>
        <t>г. Рубцовск, ул. Громова, д. 14А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27" start="0" length="0">
    <dxf>
      <font>
        <sz val="11"/>
        <name val="Times New Roman"/>
        <scheme val="none"/>
      </font>
      <numFmt numFmtId="3" formatCode="#,##0"/>
      <fill>
        <patternFill patternType="none">
          <bgColor indexed="65"/>
        </patternFill>
      </fill>
    </dxf>
  </rfmt>
  <rfmt sheetId="1" sqref="A628" start="0" length="0">
    <dxf>
      <font>
        <sz val="11"/>
        <color indexed="8"/>
        <name val="Times New Roman"/>
        <scheme val="none"/>
      </font>
      <fill>
        <patternFill patternType="none">
          <bgColor indexed="65"/>
        </patternFill>
      </fill>
    </dxf>
  </rfmt>
  <rcc rId="17729" sId="1" odxf="1" dxf="1">
    <oc r="B628" t="inlineStr">
      <is>
        <t>г. Рубцовск, пр-кт Ленина, д. 54</t>
      </is>
    </oc>
    <nc r="B628" t="inlineStr">
      <is>
        <t>г. Рубцовск, ул. Громова, д. 16А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28" start="0" length="0">
    <dxf>
      <font>
        <sz val="11"/>
        <name val="Times New Roman"/>
        <scheme val="none"/>
      </font>
      <numFmt numFmtId="3" formatCode="#,##0"/>
      <fill>
        <patternFill patternType="none">
          <bgColor indexed="65"/>
        </patternFill>
      </fill>
    </dxf>
  </rfmt>
  <rfmt sheetId="1" sqref="A629" start="0" length="0">
    <dxf>
      <font>
        <sz val="11"/>
        <color indexed="8"/>
        <name val="Times New Roman"/>
        <scheme val="none"/>
      </font>
      <fill>
        <patternFill patternType="none">
          <bgColor indexed="65"/>
        </patternFill>
      </fill>
    </dxf>
  </rfmt>
  <rcc rId="17730" sId="1" odxf="1" dxf="1">
    <oc r="B629" t="inlineStr">
      <is>
        <t>г. Рубцовск, пр-кт Ленина, д. 57</t>
      </is>
    </oc>
    <nc r="B629" t="inlineStr">
      <is>
        <t>г. Рубцовск, ул. Громова, д. 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29" start="0" length="0">
    <dxf>
      <font>
        <sz val="11"/>
        <name val="Times New Roman"/>
        <scheme val="none"/>
      </font>
      <numFmt numFmtId="3" formatCode="#,##0"/>
      <fill>
        <patternFill patternType="none">
          <bgColor indexed="65"/>
        </patternFill>
      </fill>
    </dxf>
  </rfmt>
  <rfmt sheetId="1" sqref="A630" start="0" length="0">
    <dxf>
      <font>
        <sz val="11"/>
        <color indexed="8"/>
        <name val="Times New Roman"/>
        <scheme val="none"/>
      </font>
      <fill>
        <patternFill patternType="none">
          <bgColor indexed="65"/>
        </patternFill>
      </fill>
    </dxf>
  </rfmt>
  <rcc rId="17731" sId="1" odxf="1" dxf="1">
    <oc r="B630" t="inlineStr">
      <is>
        <t>г. Рубцовск, ул. Алтайская, д. 167</t>
      </is>
    </oc>
    <nc r="B630" t="inlineStr">
      <is>
        <t>г. Рубцовск, ул. Громова, д. 34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30" start="0" length="0">
    <dxf>
      <font>
        <sz val="11"/>
        <name val="Times New Roman"/>
        <scheme val="none"/>
      </font>
      <numFmt numFmtId="3" formatCode="#,##0"/>
      <fill>
        <patternFill patternType="none">
          <bgColor indexed="65"/>
        </patternFill>
      </fill>
    </dxf>
  </rfmt>
  <rfmt sheetId="1" sqref="A631" start="0" length="0">
    <dxf>
      <font>
        <sz val="11"/>
        <color indexed="8"/>
        <name val="Times New Roman"/>
        <scheme val="none"/>
      </font>
      <fill>
        <patternFill patternType="none">
          <bgColor indexed="65"/>
        </patternFill>
      </fill>
    </dxf>
  </rfmt>
  <rcc rId="17732" sId="1" odxf="1" dxf="1">
    <oc r="B631" t="inlineStr">
      <is>
        <t>г. Рубцовск, ул. Алтайская, д. 183</t>
      </is>
    </oc>
    <nc r="B631" t="inlineStr">
      <is>
        <t>г. Рубцовск, ул. Дзержинского, д. 14</t>
      </is>
    </nc>
    <odxf>
      <font>
        <sz val="14"/>
        <name val="Times New Roman"/>
        <scheme val="none"/>
      </font>
      <fill>
        <patternFill patternType="solid">
          <bgColor theme="0"/>
        </patternFill>
      </fill>
      <alignment horizontal="left" vertical="center" wrapText="1" readingOrder="0"/>
    </odxf>
    <ndxf>
      <font>
        <sz val="11"/>
        <name val="Times New Roman"/>
        <scheme val="none"/>
      </font>
      <fill>
        <patternFill patternType="none">
          <bgColor indexed="65"/>
        </patternFill>
      </fill>
      <alignment horizontal="general" vertical="top" wrapText="0" readingOrder="0"/>
    </ndxf>
  </rcc>
  <rfmt sheetId="1" sqref="C631" start="0" length="0">
    <dxf>
      <font>
        <sz val="11"/>
        <name val="Times New Roman"/>
        <scheme val="none"/>
      </font>
      <numFmt numFmtId="3" formatCode="#,##0"/>
      <fill>
        <patternFill patternType="none">
          <bgColor indexed="65"/>
        </patternFill>
      </fill>
    </dxf>
  </rfmt>
  <rfmt sheetId="1" sqref="A632" start="0" length="0">
    <dxf>
      <font>
        <sz val="11"/>
        <color indexed="8"/>
        <name val="Times New Roman"/>
        <scheme val="none"/>
      </font>
      <fill>
        <patternFill patternType="none">
          <bgColor indexed="65"/>
        </patternFill>
      </fill>
    </dxf>
  </rfmt>
  <rcc rId="17733" sId="1" odxf="1" dxf="1">
    <oc r="B632" t="inlineStr">
      <is>
        <t>г. Рубцовск, ул. Алтайская, д. 187</t>
      </is>
    </oc>
    <nc r="B632" t="inlineStr">
      <is>
        <t>г. Рубцовск, ул. Дзержинского, д. 19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32" start="0" length="0">
    <dxf>
      <font>
        <sz val="11"/>
        <name val="Times New Roman"/>
        <scheme val="none"/>
      </font>
      <numFmt numFmtId="3" formatCode="#,##0"/>
      <fill>
        <patternFill patternType="none">
          <bgColor indexed="65"/>
        </patternFill>
      </fill>
    </dxf>
  </rfmt>
  <rfmt sheetId="1" sqref="A633" start="0" length="0">
    <dxf>
      <font>
        <sz val="11"/>
        <color indexed="8"/>
        <name val="Times New Roman"/>
        <scheme val="none"/>
      </font>
      <fill>
        <patternFill patternType="none">
          <bgColor indexed="65"/>
        </patternFill>
      </fill>
    </dxf>
  </rfmt>
  <rcc rId="17734" sId="1" odxf="1" dxf="1">
    <oc r="B633" t="inlineStr">
      <is>
        <t>г. Рубцовск, ул. Алтайская, д. 189</t>
      </is>
    </oc>
    <nc r="B633" t="inlineStr">
      <is>
        <t>г. Рубцовск, ул. Дзержинского, д. 27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33" start="0" length="0">
    <dxf>
      <font>
        <sz val="11"/>
        <name val="Times New Roman"/>
        <scheme val="none"/>
      </font>
      <numFmt numFmtId="3" formatCode="#,##0"/>
      <fill>
        <patternFill patternType="none">
          <bgColor indexed="65"/>
        </patternFill>
      </fill>
    </dxf>
  </rfmt>
  <rfmt sheetId="1" sqref="A634" start="0" length="0">
    <dxf>
      <font>
        <sz val="11"/>
        <color indexed="8"/>
        <name val="Times New Roman"/>
        <scheme val="none"/>
      </font>
      <fill>
        <patternFill patternType="none">
          <bgColor indexed="65"/>
        </patternFill>
      </fill>
    </dxf>
  </rfmt>
  <rcc rId="17735" sId="1" odxf="1" dxf="1">
    <oc r="B634" t="inlineStr">
      <is>
        <t>г. Рубцовск, ул. Алтайская, д. 191</t>
      </is>
    </oc>
    <nc r="B634" t="inlineStr">
      <is>
        <t>г. Рубцовск, ул. Калинина, 18</t>
      </is>
    </nc>
    <odxf>
      <font>
        <sz val="14"/>
        <name val="Times New Roman"/>
        <scheme val="none"/>
      </font>
      <numFmt numFmtId="1" formatCode="0"/>
      <fill>
        <patternFill patternType="solid">
          <bgColor theme="0"/>
        </patternFill>
      </fill>
    </odxf>
    <ndxf>
      <font>
        <sz val="11"/>
        <color indexed="9"/>
        <name val="Times New Roman"/>
        <scheme val="none"/>
      </font>
      <numFmt numFmtId="0" formatCode="General"/>
      <fill>
        <patternFill patternType="none">
          <bgColor indexed="65"/>
        </patternFill>
      </fill>
    </ndxf>
  </rcc>
  <rfmt sheetId="1" s="1" sqref="C634" start="0" length="0">
    <dxf>
      <font>
        <sz val="11"/>
        <color auto="1"/>
        <name val="Times New Roman"/>
        <scheme val="none"/>
      </font>
      <numFmt numFmtId="3" formatCode="#,##0"/>
      <fill>
        <patternFill patternType="none">
          <bgColor indexed="65"/>
        </patternFill>
      </fill>
      <alignment wrapText="0" readingOrder="0"/>
    </dxf>
  </rfmt>
  <rfmt sheetId="1" sqref="A635" start="0" length="0">
    <dxf>
      <font>
        <sz val="11"/>
        <color indexed="8"/>
        <name val="Times New Roman"/>
        <scheme val="none"/>
      </font>
      <fill>
        <patternFill patternType="none">
          <bgColor indexed="65"/>
        </patternFill>
      </fill>
    </dxf>
  </rfmt>
  <rcc rId="17736" sId="1" odxf="1" dxf="1">
    <oc r="B635" t="inlineStr">
      <is>
        <t>г. Рубцовск, ул. Алтайская, д. 80</t>
      </is>
    </oc>
    <nc r="B635" t="inlineStr">
      <is>
        <t>г. Рубцовск, ул. Комсомольская, д. 127</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635" start="0" length="0">
    <dxf>
      <font>
        <sz val="11"/>
        <name val="Times New Roman"/>
        <scheme val="none"/>
      </font>
      <numFmt numFmtId="3" formatCode="#,##0"/>
      <fill>
        <patternFill patternType="none">
          <bgColor indexed="65"/>
        </patternFill>
      </fill>
      <alignment vertical="top" readingOrder="0"/>
    </dxf>
  </rfmt>
  <rfmt sheetId="1" sqref="A636" start="0" length="0">
    <dxf>
      <font>
        <sz val="11"/>
        <color indexed="8"/>
        <name val="Times New Roman"/>
        <scheme val="none"/>
      </font>
      <fill>
        <patternFill patternType="none">
          <bgColor indexed="65"/>
        </patternFill>
      </fill>
    </dxf>
  </rfmt>
  <rcc rId="17737" sId="1" odxf="1" dxf="1">
    <oc r="B636" t="inlineStr">
      <is>
        <t>г. Рубцовск, ул. Алтайская, д. 84А</t>
      </is>
    </oc>
    <nc r="B636" t="inlineStr">
      <is>
        <t>г. Рубцовск, ул. Октябрьская, д. 104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36" start="0" length="0">
    <dxf>
      <font>
        <sz val="11"/>
        <name val="Times New Roman"/>
        <scheme val="none"/>
      </font>
      <numFmt numFmtId="3" formatCode="#,##0"/>
      <fill>
        <patternFill patternType="none">
          <bgColor indexed="65"/>
        </patternFill>
      </fill>
    </dxf>
  </rfmt>
  <rfmt sheetId="1" sqref="A637" start="0" length="0">
    <dxf>
      <font>
        <sz val="11"/>
        <color indexed="8"/>
        <name val="Times New Roman"/>
        <scheme val="none"/>
      </font>
      <fill>
        <patternFill patternType="none">
          <bgColor indexed="65"/>
        </patternFill>
      </fill>
    </dxf>
  </rfmt>
  <rcc rId="17738" sId="1" odxf="1" dxf="1">
    <oc r="B637" t="inlineStr">
      <is>
        <t>г. Рубцовск, ул. Бульвар Победы, д. 16</t>
      </is>
    </oc>
    <nc r="B637" t="inlineStr">
      <is>
        <t>г. Рубцовск, ул. Пролетарская, д. 401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37" start="0" length="0">
    <dxf>
      <font>
        <sz val="11"/>
        <name val="Times New Roman"/>
        <scheme val="none"/>
      </font>
      <numFmt numFmtId="3" formatCode="#,##0"/>
      <fill>
        <patternFill patternType="none">
          <bgColor indexed="65"/>
        </patternFill>
      </fill>
    </dxf>
  </rfmt>
  <rfmt sheetId="1" sqref="A638" start="0" length="0">
    <dxf>
      <font>
        <sz val="11"/>
        <color indexed="8"/>
        <name val="Times New Roman"/>
        <scheme val="none"/>
      </font>
      <fill>
        <patternFill patternType="none">
          <bgColor indexed="65"/>
        </patternFill>
      </fill>
    </dxf>
  </rfmt>
  <rcc rId="17739" sId="1" odxf="1" dxf="1">
    <oc r="B638" t="inlineStr">
      <is>
        <t>г. Рубцовск, ул. Громова, д. 1</t>
      </is>
    </oc>
    <nc r="B638" t="inlineStr">
      <is>
        <t>г. Рубцовск, ул. Пролетарская, д. 416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38" start="0" length="0">
    <dxf>
      <font>
        <sz val="11"/>
        <name val="Times New Roman"/>
        <scheme val="none"/>
      </font>
      <numFmt numFmtId="3" formatCode="#,##0"/>
      <fill>
        <patternFill patternType="none">
          <bgColor indexed="65"/>
        </patternFill>
      </fill>
    </dxf>
  </rfmt>
  <rfmt sheetId="1" sqref="A639" start="0" length="0">
    <dxf>
      <font>
        <sz val="11"/>
        <color indexed="8"/>
        <name val="Times New Roman"/>
        <scheme val="none"/>
      </font>
      <fill>
        <patternFill patternType="none">
          <bgColor indexed="65"/>
        </patternFill>
      </fill>
    </dxf>
  </rfmt>
  <rcc rId="17740" sId="1" odxf="1" dxf="1">
    <oc r="B639" t="inlineStr">
      <is>
        <t>г. Рубцовск, ул. Громова, д. 11</t>
      </is>
    </oc>
    <nc r="B639" t="inlineStr">
      <is>
        <t>г. Рубцовск, ул. Светлова, д. 19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39" start="0" length="0">
    <dxf>
      <font>
        <sz val="11"/>
        <name val="Times New Roman"/>
        <scheme val="none"/>
      </font>
      <numFmt numFmtId="3" formatCode="#,##0"/>
      <fill>
        <patternFill patternType="none">
          <bgColor indexed="65"/>
        </patternFill>
      </fill>
    </dxf>
  </rfmt>
  <rfmt sheetId="1" sqref="A640" start="0" length="0">
    <dxf>
      <font>
        <sz val="11"/>
        <color indexed="8"/>
        <name val="Times New Roman"/>
        <scheme val="none"/>
      </font>
      <fill>
        <patternFill patternType="none">
          <bgColor indexed="65"/>
        </patternFill>
      </fill>
    </dxf>
  </rfmt>
  <rcc rId="17741" sId="1" odxf="1" dxf="1">
    <oc r="B640" t="inlineStr">
      <is>
        <t>г. Рубцовск, ул. Громова, д. 14А</t>
      </is>
    </oc>
    <nc r="B640" t="inlineStr">
      <is>
        <t>г. Рубцовск, ул. Светлова, д. 21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40" start="0" length="0">
    <dxf>
      <font>
        <sz val="11"/>
        <name val="Times New Roman"/>
        <scheme val="none"/>
      </font>
      <numFmt numFmtId="3" formatCode="#,##0"/>
      <fill>
        <patternFill patternType="none">
          <bgColor indexed="65"/>
        </patternFill>
      </fill>
    </dxf>
  </rfmt>
  <rfmt sheetId="1" sqref="A641" start="0" length="0">
    <dxf>
      <font>
        <sz val="11"/>
        <color indexed="8"/>
        <name val="Times New Roman"/>
        <scheme val="none"/>
      </font>
      <fill>
        <patternFill patternType="none">
          <bgColor indexed="65"/>
        </patternFill>
      </fill>
    </dxf>
  </rfmt>
  <rcc rId="17742" sId="1" odxf="1" dxf="1">
    <oc r="B641" t="inlineStr">
      <is>
        <t>г. Рубцовск, ул. Громова, д. 16А</t>
      </is>
    </oc>
    <nc r="B641" t="inlineStr">
      <is>
        <t>г. Рубцовск, ул. Светлова, д. 27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41" start="0" length="0">
    <dxf>
      <font>
        <sz val="11"/>
        <name val="Times New Roman"/>
        <scheme val="none"/>
      </font>
      <numFmt numFmtId="3" formatCode="#,##0"/>
      <fill>
        <patternFill patternType="none">
          <bgColor indexed="65"/>
        </patternFill>
      </fill>
    </dxf>
  </rfmt>
  <rfmt sheetId="1" sqref="A642" start="0" length="0">
    <dxf>
      <font>
        <sz val="11"/>
        <color indexed="8"/>
        <name val="Times New Roman"/>
        <scheme val="none"/>
      </font>
      <fill>
        <patternFill patternType="none">
          <bgColor indexed="65"/>
        </patternFill>
      </fill>
    </dxf>
  </rfmt>
  <rcc rId="17743" sId="1" odxf="1" dxf="1">
    <oc r="B642" t="inlineStr">
      <is>
        <t>г. Рубцовск, ул. Громова, д. 2</t>
      </is>
    </oc>
    <nc r="B642" t="inlineStr">
      <is>
        <t>г. Рубцовск, ул. Светлова, д. 64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42" start="0" length="0">
    <dxf>
      <font>
        <sz val="11"/>
        <name val="Times New Roman"/>
        <scheme val="none"/>
      </font>
      <numFmt numFmtId="3" formatCode="#,##0"/>
      <fill>
        <patternFill patternType="none">
          <bgColor indexed="65"/>
        </patternFill>
      </fill>
    </dxf>
  </rfmt>
  <rfmt sheetId="1" sqref="A643" start="0" length="0">
    <dxf>
      <font>
        <sz val="11"/>
        <color indexed="8"/>
        <name val="Times New Roman"/>
        <scheme val="none"/>
      </font>
      <fill>
        <patternFill patternType="none">
          <bgColor indexed="65"/>
        </patternFill>
      </fill>
    </dxf>
  </rfmt>
  <rcc rId="17744" sId="1" odxf="1" dxf="1">
    <oc r="B643" t="inlineStr">
      <is>
        <t>г. Рубцовск, ул. Громова, д. 20</t>
      </is>
    </oc>
    <nc r="B643" t="inlineStr">
      <is>
        <t>г. Рубцовск, ул. Светлова, д. 76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43" start="0" length="0">
    <dxf>
      <font>
        <sz val="11"/>
        <name val="Times New Roman"/>
        <scheme val="none"/>
      </font>
      <numFmt numFmtId="3" formatCode="#,##0"/>
      <fill>
        <patternFill patternType="none">
          <bgColor indexed="65"/>
        </patternFill>
      </fill>
    </dxf>
  </rfmt>
  <rfmt sheetId="1" sqref="A644" start="0" length="0">
    <dxf>
      <font>
        <sz val="11"/>
        <color indexed="8"/>
        <name val="Times New Roman"/>
        <scheme val="none"/>
      </font>
      <fill>
        <patternFill patternType="none">
          <bgColor indexed="65"/>
        </patternFill>
      </fill>
    </dxf>
  </rfmt>
  <rcc rId="17745" sId="1" odxf="1" dxf="1">
    <oc r="B644" t="inlineStr">
      <is>
        <t>г. Рубцовск, ул. Громова, д. 30</t>
      </is>
    </oc>
    <nc r="B644" t="inlineStr">
      <is>
        <t>г. Рубцовск, ул. Светлова, д. 82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44" start="0" length="0">
    <dxf>
      <font>
        <sz val="11"/>
        <name val="Times New Roman"/>
        <scheme val="none"/>
      </font>
      <numFmt numFmtId="3" formatCode="#,##0"/>
      <fill>
        <patternFill patternType="none">
          <bgColor indexed="65"/>
        </patternFill>
      </fill>
    </dxf>
  </rfmt>
  <rfmt sheetId="1" sqref="A645" start="0" length="0">
    <dxf>
      <font>
        <sz val="11"/>
        <color indexed="8"/>
        <name val="Times New Roman"/>
        <scheme val="none"/>
      </font>
      <fill>
        <patternFill patternType="none">
          <bgColor indexed="65"/>
        </patternFill>
      </fill>
    </dxf>
  </rfmt>
  <rcc rId="17746" sId="1" odxf="1" dxf="1">
    <oc r="B645" t="inlineStr">
      <is>
        <t>г. Рубцовск, ул. Громова, д. 34</t>
      </is>
    </oc>
    <nc r="B645" t="inlineStr">
      <is>
        <t>г. Рубцовск, ул. Светлова, д. 88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45" start="0" length="0">
    <dxf>
      <font>
        <sz val="11"/>
        <name val="Times New Roman"/>
        <scheme val="none"/>
      </font>
      <numFmt numFmtId="3" formatCode="#,##0"/>
      <fill>
        <patternFill patternType="none">
          <bgColor indexed="65"/>
        </patternFill>
      </fill>
    </dxf>
  </rfmt>
  <rfmt sheetId="1" sqref="A646" start="0" length="0">
    <dxf>
      <font>
        <sz val="11"/>
        <color indexed="8"/>
        <name val="Times New Roman"/>
        <scheme val="none"/>
      </font>
      <fill>
        <patternFill patternType="none">
          <bgColor indexed="65"/>
        </patternFill>
      </fill>
    </dxf>
  </rfmt>
  <rcc rId="17747" sId="1" odxf="1" dxf="1">
    <oc r="B646" t="inlineStr">
      <is>
        <t>г. Рубцовск, ул. Дзержинского, д. 14</t>
      </is>
    </oc>
    <nc r="B646" t="inlineStr">
      <is>
        <t>г. Рубцовск, ул. Северная, д. 21</t>
      </is>
    </nc>
    <odxf>
      <font>
        <sz val="14"/>
        <name val="Times New Roman"/>
        <scheme val="none"/>
      </font>
      <fill>
        <patternFill patternType="solid">
          <bgColor theme="0"/>
        </patternFill>
      </fill>
      <alignment horizontal="general" vertical="top" wrapText="0" readingOrder="0"/>
    </odxf>
    <ndxf>
      <font>
        <sz val="11"/>
        <name val="Times New Roman"/>
        <scheme val="none"/>
      </font>
      <fill>
        <patternFill patternType="none">
          <bgColor indexed="65"/>
        </patternFill>
      </fill>
      <alignment horizontal="left" vertical="center" wrapText="1" readingOrder="0"/>
    </ndxf>
  </rcc>
  <rfmt sheetId="1" sqref="C646" start="0" length="0">
    <dxf>
      <font>
        <sz val="11"/>
        <name val="Times New Roman"/>
        <scheme val="none"/>
      </font>
      <numFmt numFmtId="3" formatCode="#,##0"/>
      <fill>
        <patternFill patternType="none">
          <bgColor indexed="65"/>
        </patternFill>
      </fill>
    </dxf>
  </rfmt>
  <rfmt sheetId="1" sqref="A647" start="0" length="0">
    <dxf>
      <font>
        <sz val="11"/>
        <color indexed="8"/>
        <name val="Times New Roman"/>
        <scheme val="none"/>
      </font>
      <fill>
        <patternFill patternType="none">
          <bgColor indexed="65"/>
        </patternFill>
      </fill>
    </dxf>
  </rfmt>
  <rcc rId="17748" sId="1" odxf="1" dxf="1">
    <oc r="B647" t="inlineStr">
      <is>
        <t>г. Рубцовск, ул. Дзержинского, д. 19</t>
      </is>
    </oc>
    <nc r="B647" t="inlineStr">
      <is>
        <t>г. Рубцовск, ул. Северная, д. 29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47" start="0" length="0">
    <dxf>
      <font>
        <sz val="11"/>
        <name val="Times New Roman"/>
        <scheme val="none"/>
      </font>
      <numFmt numFmtId="3" formatCode="#,##0"/>
      <fill>
        <patternFill patternType="none">
          <bgColor indexed="65"/>
        </patternFill>
      </fill>
    </dxf>
  </rfmt>
  <rfmt sheetId="1" sqref="A648" start="0" length="0">
    <dxf>
      <font>
        <sz val="11"/>
        <color indexed="8"/>
        <name val="Times New Roman"/>
        <scheme val="none"/>
      </font>
      <fill>
        <patternFill patternType="none">
          <bgColor indexed="65"/>
        </patternFill>
      </fill>
    </dxf>
  </rfmt>
  <rcc rId="17749" sId="1" odxf="1" dxf="1">
    <oc r="B648" t="inlineStr">
      <is>
        <t>г. Рубцовск, ул. Дзержинского, д. 25</t>
      </is>
    </oc>
    <nc r="B648" t="inlineStr">
      <is>
        <t>г. Рубцовск, ул. Северная, д. 30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48" start="0" length="0">
    <dxf>
      <font>
        <sz val="11"/>
        <name val="Times New Roman"/>
        <scheme val="none"/>
      </font>
      <numFmt numFmtId="3" formatCode="#,##0"/>
      <fill>
        <patternFill patternType="none">
          <bgColor indexed="65"/>
        </patternFill>
      </fill>
    </dxf>
  </rfmt>
  <rfmt sheetId="1" sqref="A649" start="0" length="0">
    <dxf>
      <font>
        <sz val="11"/>
        <color indexed="8"/>
        <name val="Times New Roman"/>
        <scheme val="none"/>
      </font>
      <fill>
        <patternFill patternType="none">
          <bgColor indexed="65"/>
        </patternFill>
      </fill>
    </dxf>
  </rfmt>
  <rcc rId="17750" sId="1" odxf="1" dxf="1">
    <oc r="B649" t="inlineStr">
      <is>
        <t>г. Рубцовск, ул. Дзержинского, д. 27</t>
      </is>
    </oc>
    <nc r="B649" t="inlineStr">
      <is>
        <t>г. Рубцовск, ул. Сельмашская, д. 19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49" start="0" length="0">
    <dxf>
      <font>
        <sz val="11"/>
        <name val="Times New Roman"/>
        <scheme val="none"/>
      </font>
      <numFmt numFmtId="3" formatCode="#,##0"/>
      <fill>
        <patternFill patternType="none">
          <bgColor indexed="65"/>
        </patternFill>
      </fill>
    </dxf>
  </rfmt>
  <rfmt sheetId="1" sqref="A650" start="0" length="0">
    <dxf>
      <font>
        <sz val="11"/>
        <color indexed="8"/>
        <name val="Times New Roman"/>
        <scheme val="none"/>
      </font>
      <fill>
        <patternFill patternType="none">
          <bgColor indexed="65"/>
        </patternFill>
      </fill>
    </dxf>
  </rfmt>
  <rcc rId="17751" sId="1" odxf="1" dxf="1">
    <oc r="B650" t="inlineStr">
      <is>
        <t>г. Рубцовск, ул. Калинина, д. 15</t>
      </is>
    </oc>
    <nc r="B650" t="inlineStr">
      <is>
        <t>г. Рубцовск, ул. Тракторная, д. 32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50" start="0" length="0">
    <dxf>
      <font>
        <sz val="11"/>
        <name val="Times New Roman"/>
        <scheme val="none"/>
      </font>
      <numFmt numFmtId="3" formatCode="#,##0"/>
      <fill>
        <patternFill patternType="none">
          <bgColor indexed="65"/>
        </patternFill>
      </fill>
    </dxf>
  </rfmt>
  <rfmt sheetId="1" sqref="A651" start="0" length="0">
    <dxf>
      <font>
        <sz val="11"/>
        <color indexed="8"/>
        <name val="Times New Roman"/>
        <scheme val="none"/>
      </font>
      <fill>
        <patternFill patternType="none">
          <bgColor indexed="65"/>
        </patternFill>
      </fill>
    </dxf>
  </rfmt>
  <rcc rId="17752" sId="1" odxf="1" dxf="1">
    <oc r="B651" t="inlineStr">
      <is>
        <t>г. Рубцовск, ул. Калинина, д. 3</t>
      </is>
    </oc>
    <nc r="B651" t="inlineStr">
      <is>
        <t>г. Рубцовск, ул. Тракторная, д. 52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51" start="0" length="0">
    <dxf>
      <font>
        <sz val="11"/>
        <name val="Times New Roman"/>
        <scheme val="none"/>
      </font>
      <numFmt numFmtId="3" formatCode="#,##0"/>
      <fill>
        <patternFill patternType="none">
          <bgColor indexed="65"/>
        </patternFill>
      </fill>
    </dxf>
  </rfmt>
  <rfmt sheetId="1" sqref="A652" start="0" length="0">
    <dxf>
      <font>
        <sz val="11"/>
        <color indexed="8"/>
        <name val="Times New Roman"/>
        <scheme val="none"/>
      </font>
      <fill>
        <patternFill patternType="none">
          <bgColor indexed="65"/>
        </patternFill>
      </fill>
    </dxf>
  </rfmt>
  <rcc rId="17753" sId="1" odxf="1" dxf="1">
    <oc r="B652" t="inlineStr">
      <is>
        <t>г. Рубцовск, ул. Калинина, д. 4</t>
      </is>
    </oc>
    <nc r="B652" t="inlineStr">
      <is>
        <t>г. Рубцовск, ул. Федоренко, д. 14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52" start="0" length="0">
    <dxf>
      <font>
        <sz val="11"/>
        <name val="Times New Roman"/>
        <scheme val="none"/>
      </font>
      <numFmt numFmtId="3" formatCode="#,##0"/>
      <fill>
        <patternFill patternType="none">
          <bgColor indexed="65"/>
        </patternFill>
      </fill>
    </dxf>
  </rfmt>
  <rfmt sheetId="1" sqref="A653" start="0" length="0">
    <dxf>
      <font>
        <sz val="11"/>
        <color indexed="8"/>
        <name val="Times New Roman"/>
        <scheme val="none"/>
      </font>
      <fill>
        <patternFill patternType="none">
          <bgColor indexed="65"/>
        </patternFill>
      </fill>
    </dxf>
  </rfmt>
  <rcc rId="17754" sId="1" odxf="1" dxf="1">
    <oc r="B653" t="inlineStr">
      <is>
        <t>г. Рубцовск, ул. Комсомольская, д. 126</t>
      </is>
    </oc>
    <nc r="B653" t="inlineStr">
      <is>
        <t>г. Рубцовск, ул. Юбилейная, д. 28</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653" start="0" length="0">
    <dxf>
      <font>
        <sz val="11"/>
        <name val="Times New Roman"/>
        <scheme val="none"/>
      </font>
      <numFmt numFmtId="3" formatCode="#,##0"/>
      <fill>
        <patternFill patternType="none">
          <bgColor indexed="65"/>
        </patternFill>
      </fill>
      <alignment vertical="center" readingOrder="0"/>
    </dxf>
  </rfmt>
  <rcc rId="17755" sId="1" odxf="1" dxf="1" numFmtId="4">
    <oc r="A654">
      <v>43</v>
    </oc>
    <nc r="A654"/>
    <odxf>
      <font>
        <b val="0"/>
        <sz val="14"/>
        <color indexed="8"/>
        <name val="Times New Roman"/>
        <scheme val="none"/>
      </font>
      <fill>
        <patternFill patternType="solid">
          <bgColor theme="0"/>
        </patternFill>
      </fill>
    </odxf>
    <ndxf>
      <font>
        <b/>
        <sz val="11"/>
        <color indexed="8"/>
        <name val="Times New Roman"/>
        <scheme val="none"/>
      </font>
      <fill>
        <patternFill patternType="none">
          <bgColor indexed="65"/>
        </patternFill>
      </fill>
    </ndxf>
  </rcc>
  <rfmt sheetId="1" sqref="B654" start="0" length="0">
    <dxf>
      <font>
        <b/>
        <sz val="11"/>
        <name val="Times New Roman"/>
        <scheme val="none"/>
      </font>
      <fill>
        <patternFill patternType="none">
          <bgColor indexed="65"/>
        </patternFill>
      </fill>
      <alignment horizontal="general" vertical="bottom" wrapText="0" readingOrder="0"/>
    </dxf>
  </rfmt>
  <rfmt sheetId="1" sqref="C654" start="0" length="0">
    <dxf>
      <font>
        <b/>
        <sz val="11"/>
        <name val="Times New Roman"/>
        <scheme val="none"/>
      </font>
      <numFmt numFmtId="3" formatCode="#,##0"/>
      <fill>
        <patternFill patternType="none">
          <bgColor indexed="65"/>
        </patternFill>
      </fill>
      <alignment vertical="center" readingOrder="0"/>
    </dxf>
  </rfmt>
  <rcc rId="17756" sId="1" odxf="1" dxf="1" numFmtId="4">
    <oc r="A655">
      <v>44</v>
    </oc>
    <nc r="A655">
      <v>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57" sId="1" odxf="1" dxf="1">
    <oc r="B655" t="inlineStr">
      <is>
        <t>г. Рубцовск, ул. Комсомольская, д. 128</t>
      </is>
    </oc>
    <nc r="B655" t="inlineStr">
      <is>
        <t>г. Рубцовск, пер. Алейский, д. 35</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655" start="0" length="0">
    <dxf>
      <font>
        <sz val="11"/>
        <name val="Times New Roman"/>
        <scheme val="none"/>
      </font>
      <numFmt numFmtId="3" formatCode="#,##0"/>
      <fill>
        <patternFill patternType="none">
          <bgColor indexed="65"/>
        </patternFill>
      </fill>
      <alignment vertical="center" readingOrder="0"/>
    </dxf>
  </rfmt>
  <rcc rId="17758" sId="1" odxf="1" dxf="1" numFmtId="4">
    <oc r="A656">
      <v>45</v>
    </oc>
    <nc r="A656">
      <v>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59" sId="1" odxf="1" dxf="1">
    <oc r="B656" t="inlineStr">
      <is>
        <t>г. Рубцовск, ул. Комсомольская, д. 130</t>
      </is>
    </oc>
    <nc r="B656" t="inlineStr">
      <is>
        <t>г. Рубцовск, пер. Алейский, д. 39</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656" start="0" length="0">
    <dxf>
      <font>
        <sz val="11"/>
        <name val="Times New Roman"/>
        <scheme val="none"/>
      </font>
      <numFmt numFmtId="3" formatCode="#,##0"/>
      <fill>
        <patternFill patternType="none">
          <bgColor indexed="65"/>
        </patternFill>
      </fill>
      <alignment vertical="center" readingOrder="0"/>
    </dxf>
  </rfmt>
  <rcc rId="17760" sId="1" odxf="1" dxf="1" numFmtId="4">
    <oc r="A657">
      <v>46</v>
    </oc>
    <nc r="A657">
      <v>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61" sId="1" odxf="1" dxf="1">
    <oc r="B657" t="inlineStr">
      <is>
        <t>г. Рубцовск, ул. Комсомольская, д. 182</t>
      </is>
    </oc>
    <nc r="B657" t="inlineStr">
      <is>
        <t>г. Рубцовск, пер. Гоголевский, д. 37Б</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657" start="0" length="0">
    <dxf>
      <font>
        <sz val="11"/>
        <name val="Times New Roman"/>
        <scheme val="none"/>
      </font>
      <numFmt numFmtId="3" formatCode="#,##0"/>
      <fill>
        <patternFill patternType="none">
          <bgColor indexed="65"/>
        </patternFill>
      </fill>
      <alignment vertical="center" readingOrder="0"/>
    </dxf>
  </rfmt>
  <rcc rId="17762" sId="1" odxf="1" dxf="1" numFmtId="4">
    <oc r="A658">
      <v>47</v>
    </oc>
    <nc r="A658">
      <v>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63" sId="1" odxf="1" dxf="1">
    <oc r="B658" t="inlineStr">
      <is>
        <t>г. Рубцовск, ул. Комсомольская, д. 230</t>
      </is>
    </oc>
    <nc r="B658" t="inlineStr">
      <is>
        <t>г. Рубцовск, пер. Гражданский, д. 30</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658" start="0" length="0">
    <dxf>
      <font>
        <sz val="11"/>
        <name val="Times New Roman"/>
        <scheme val="none"/>
      </font>
      <numFmt numFmtId="3" formatCode="#,##0"/>
      <fill>
        <patternFill patternType="none">
          <bgColor indexed="65"/>
        </patternFill>
      </fill>
      <alignment vertical="center" readingOrder="0"/>
    </dxf>
  </rfmt>
  <rcc rId="17764" sId="1" odxf="1" dxf="1" numFmtId="4">
    <oc r="A659">
      <v>48</v>
    </oc>
    <nc r="A659">
      <v>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65" sId="1" odxf="1" dxf="1">
    <oc r="B659" t="inlineStr">
      <is>
        <t>г. Рубцовск, ул. Ломоносова, д. 62</t>
      </is>
    </oc>
    <nc r="B659" t="inlineStr">
      <is>
        <t>г. Рубцовск, пер. Гражданский, д. 38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59" start="0" length="0">
    <dxf>
      <font>
        <sz val="11"/>
        <name val="Times New Roman"/>
        <scheme val="none"/>
      </font>
      <numFmt numFmtId="3" formatCode="#,##0"/>
      <fill>
        <patternFill patternType="none">
          <bgColor indexed="65"/>
        </patternFill>
      </fill>
    </dxf>
  </rfmt>
  <rcc rId="17766" sId="1" odxf="1" dxf="1" numFmtId="4">
    <oc r="A660">
      <v>49</v>
    </oc>
    <nc r="A660">
      <v>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67" sId="1" odxf="1" dxf="1">
    <oc r="B660" t="inlineStr">
      <is>
        <t>г. Рубцовск, ул. Октябрьская, д. 104</t>
      </is>
    </oc>
    <nc r="B660" t="inlineStr">
      <is>
        <t>г. Рубцовск, пер. Гражданский, д. 47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60" start="0" length="0">
    <dxf>
      <font>
        <sz val="11"/>
        <name val="Times New Roman"/>
        <scheme val="none"/>
      </font>
      <numFmt numFmtId="3" formatCode="#,##0"/>
      <fill>
        <patternFill patternType="none">
          <bgColor indexed="65"/>
        </patternFill>
      </fill>
    </dxf>
  </rfmt>
  <rcc rId="17768" sId="1" odxf="1" dxf="1" numFmtId="4">
    <oc r="A661">
      <v>50</v>
    </oc>
    <nc r="A661">
      <v>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69" sId="1" odxf="1" dxf="1">
    <oc r="B661" t="inlineStr">
      <is>
        <t>г. Рубцовск, ул. Октябрьская, д. 107</t>
      </is>
    </oc>
    <nc r="B661" t="inlineStr">
      <is>
        <t>г. Рубцовск, пер. Гражданский, д. 50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61" start="0" length="0">
    <dxf>
      <font>
        <sz val="11"/>
        <name val="Times New Roman"/>
        <scheme val="none"/>
      </font>
      <numFmt numFmtId="3" formatCode="#,##0"/>
      <fill>
        <patternFill patternType="none">
          <bgColor indexed="65"/>
        </patternFill>
      </fill>
    </dxf>
  </rfmt>
  <rcc rId="17770" sId="1" odxf="1" dxf="1" numFmtId="4">
    <oc r="A662">
      <v>51</v>
    </oc>
    <nc r="A662">
      <v>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62" start="0" length="0">
    <dxf>
      <font>
        <sz val="11"/>
        <name val="Times New Roman"/>
        <scheme val="none"/>
      </font>
      <fill>
        <patternFill patternType="none">
          <bgColor indexed="65"/>
        </patternFill>
      </fill>
    </dxf>
  </rfmt>
  <rfmt sheetId="1" sqref="C662" start="0" length="0">
    <dxf>
      <font>
        <sz val="11"/>
        <name val="Times New Roman"/>
        <scheme val="none"/>
      </font>
      <numFmt numFmtId="3" formatCode="#,##0"/>
      <fill>
        <patternFill patternType="none">
          <bgColor indexed="65"/>
        </patternFill>
      </fill>
    </dxf>
  </rfmt>
  <rcc rId="17771" sId="1" odxf="1" dxf="1" numFmtId="4">
    <oc r="A663">
      <v>52</v>
    </oc>
    <nc r="A663">
      <v>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63" start="0" length="0">
    <dxf>
      <font>
        <sz val="11"/>
        <name val="Times New Roman"/>
        <scheme val="none"/>
      </font>
      <fill>
        <patternFill patternType="none">
          <bgColor indexed="65"/>
        </patternFill>
      </fill>
    </dxf>
  </rfmt>
  <rfmt sheetId="1" sqref="C663" start="0" length="0">
    <dxf>
      <font>
        <sz val="11"/>
        <name val="Times New Roman"/>
        <scheme val="none"/>
      </font>
      <numFmt numFmtId="3" formatCode="#,##0"/>
      <fill>
        <patternFill patternType="none">
          <bgColor indexed="65"/>
        </patternFill>
      </fill>
    </dxf>
  </rfmt>
  <rcc rId="17772" sId="1" odxf="1" dxf="1" numFmtId="4">
    <oc r="A664">
      <v>53</v>
    </oc>
    <nc r="A664">
      <v>10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64" start="0" length="0">
    <dxf>
      <font>
        <sz val="11"/>
        <name val="Times New Roman"/>
        <scheme val="none"/>
      </font>
      <fill>
        <patternFill patternType="none">
          <bgColor indexed="65"/>
        </patternFill>
      </fill>
    </dxf>
  </rfmt>
  <rfmt sheetId="1" sqref="C664" start="0" length="0">
    <dxf>
      <font>
        <sz val="11"/>
        <name val="Times New Roman"/>
        <scheme val="none"/>
      </font>
      <numFmt numFmtId="3" formatCode="#,##0"/>
      <fill>
        <patternFill patternType="none">
          <bgColor indexed="65"/>
        </patternFill>
      </fill>
    </dxf>
  </rfmt>
  <rcc rId="17773" sId="1" odxf="1" dxf="1" numFmtId="4">
    <oc r="A665">
      <v>54</v>
    </oc>
    <nc r="A665">
      <v>11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65" start="0" length="0">
    <dxf>
      <font>
        <sz val="11"/>
        <name val="Times New Roman"/>
        <scheme val="none"/>
      </font>
      <fill>
        <patternFill patternType="none">
          <bgColor indexed="65"/>
        </patternFill>
      </fill>
    </dxf>
  </rfmt>
  <rfmt sheetId="1" sqref="C665" start="0" length="0">
    <dxf>
      <font>
        <sz val="11"/>
        <name val="Times New Roman"/>
        <scheme val="none"/>
      </font>
      <numFmt numFmtId="3" formatCode="#,##0"/>
      <fill>
        <patternFill patternType="none">
          <bgColor indexed="65"/>
        </patternFill>
      </fill>
    </dxf>
  </rfmt>
  <rcc rId="17774" sId="1" odxf="1" dxf="1" numFmtId="4">
    <oc r="A666">
      <v>55</v>
    </oc>
    <nc r="A666">
      <v>12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66" start="0" length="0">
    <dxf>
      <font>
        <sz val="11"/>
        <name val="Times New Roman"/>
        <scheme val="none"/>
      </font>
      <fill>
        <patternFill patternType="none">
          <bgColor indexed="65"/>
        </patternFill>
      </fill>
    </dxf>
  </rfmt>
  <rfmt sheetId="1" sqref="C666" start="0" length="0">
    <dxf>
      <font>
        <sz val="11"/>
        <name val="Times New Roman"/>
        <scheme val="none"/>
      </font>
      <numFmt numFmtId="3" formatCode="#,##0"/>
      <fill>
        <patternFill patternType="none">
          <bgColor indexed="65"/>
        </patternFill>
      </fill>
    </dxf>
  </rfmt>
  <rcc rId="17775" sId="1" odxf="1" dxf="1" numFmtId="4">
    <oc r="A667">
      <v>56</v>
    </oc>
    <nc r="A667">
      <v>13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67" start="0" length="0">
    <dxf>
      <font>
        <sz val="11"/>
        <name val="Times New Roman"/>
        <scheme val="none"/>
      </font>
      <fill>
        <patternFill patternType="none">
          <bgColor indexed="65"/>
        </patternFill>
      </fill>
    </dxf>
  </rfmt>
  <rfmt sheetId="1" sqref="C667" start="0" length="0">
    <dxf>
      <font>
        <sz val="11"/>
        <name val="Times New Roman"/>
        <scheme val="none"/>
      </font>
      <numFmt numFmtId="3" formatCode="#,##0"/>
      <fill>
        <patternFill patternType="none">
          <bgColor indexed="65"/>
        </patternFill>
      </fill>
    </dxf>
  </rfmt>
  <rcc rId="17776" sId="1" odxf="1" dxf="1" numFmtId="4">
    <oc r="A668">
      <v>57</v>
    </oc>
    <nc r="A668">
      <v>14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68" start="0" length="0">
    <dxf>
      <font>
        <sz val="11"/>
        <name val="Times New Roman"/>
        <scheme val="none"/>
      </font>
      <fill>
        <patternFill patternType="none">
          <bgColor indexed="65"/>
        </patternFill>
      </fill>
    </dxf>
  </rfmt>
  <rfmt sheetId="1" sqref="C668" start="0" length="0">
    <dxf>
      <font>
        <sz val="11"/>
        <name val="Times New Roman"/>
        <scheme val="none"/>
      </font>
      <numFmt numFmtId="3" formatCode="#,##0"/>
      <fill>
        <patternFill patternType="none">
          <bgColor indexed="65"/>
        </patternFill>
      </fill>
    </dxf>
  </rfmt>
  <rcc rId="17777" sId="1" odxf="1" dxf="1" numFmtId="4">
    <oc r="A669">
      <v>58</v>
    </oc>
    <nc r="A669">
      <v>15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69" start="0" length="0">
    <dxf>
      <font>
        <sz val="11"/>
        <name val="Times New Roman"/>
        <scheme val="none"/>
      </font>
      <fill>
        <patternFill patternType="none">
          <bgColor indexed="65"/>
        </patternFill>
      </fill>
    </dxf>
  </rfmt>
  <rfmt sheetId="1" sqref="C669" start="0" length="0">
    <dxf>
      <font>
        <sz val="11"/>
        <name val="Times New Roman"/>
        <scheme val="none"/>
      </font>
      <numFmt numFmtId="3" formatCode="#,##0"/>
      <fill>
        <patternFill patternType="none">
          <bgColor indexed="65"/>
        </patternFill>
      </fill>
    </dxf>
  </rfmt>
  <rcc rId="17778" sId="1" odxf="1" dxf="1" numFmtId="4">
    <oc r="A670">
      <v>59</v>
    </oc>
    <nc r="A670">
      <v>16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0" start="0" length="0">
    <dxf>
      <font>
        <sz val="11"/>
        <name val="Times New Roman"/>
        <scheme val="none"/>
      </font>
      <fill>
        <patternFill patternType="none">
          <bgColor indexed="65"/>
        </patternFill>
      </fill>
    </dxf>
  </rfmt>
  <rfmt sheetId="1" sqref="C670" start="0" length="0">
    <dxf>
      <font>
        <sz val="11"/>
        <name val="Times New Roman"/>
        <scheme val="none"/>
      </font>
      <numFmt numFmtId="3" formatCode="#,##0"/>
      <fill>
        <patternFill patternType="none">
          <bgColor indexed="65"/>
        </patternFill>
      </fill>
    </dxf>
  </rfmt>
  <rcc rId="17779" sId="1" odxf="1" dxf="1" numFmtId="4">
    <oc r="A671">
      <v>60</v>
    </oc>
    <nc r="A671">
      <v>17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1" start="0" length="0">
    <dxf>
      <font>
        <sz val="11"/>
        <name val="Times New Roman"/>
        <scheme val="none"/>
      </font>
      <fill>
        <patternFill patternType="none">
          <bgColor indexed="65"/>
        </patternFill>
      </fill>
    </dxf>
  </rfmt>
  <rfmt sheetId="1" sqref="C671" start="0" length="0">
    <dxf>
      <font>
        <sz val="11"/>
        <name val="Times New Roman"/>
        <scheme val="none"/>
      </font>
      <numFmt numFmtId="3" formatCode="#,##0"/>
      <fill>
        <patternFill patternType="none">
          <bgColor indexed="65"/>
        </patternFill>
      </fill>
    </dxf>
  </rfmt>
  <rcc rId="17780" sId="1" odxf="1" dxf="1" numFmtId="4">
    <oc r="A672">
      <v>61</v>
    </oc>
    <nc r="A672">
      <v>18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2" start="0" length="0">
    <dxf>
      <font>
        <sz val="11"/>
        <name val="Times New Roman"/>
        <scheme val="none"/>
      </font>
      <fill>
        <patternFill patternType="none">
          <bgColor indexed="65"/>
        </patternFill>
      </fill>
    </dxf>
  </rfmt>
  <rfmt sheetId="1" sqref="C672" start="0" length="0">
    <dxf>
      <font>
        <sz val="11"/>
        <name val="Times New Roman"/>
        <scheme val="none"/>
      </font>
      <numFmt numFmtId="3" formatCode="#,##0"/>
      <fill>
        <patternFill patternType="none">
          <bgColor indexed="65"/>
        </patternFill>
      </fill>
    </dxf>
  </rfmt>
  <rcc rId="17781" sId="1" odxf="1" dxf="1" numFmtId="4">
    <oc r="A673">
      <v>62</v>
    </oc>
    <nc r="A673">
      <v>19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3" start="0" length="0">
    <dxf>
      <font>
        <sz val="11"/>
        <name val="Times New Roman"/>
        <scheme val="none"/>
      </font>
      <fill>
        <patternFill patternType="none">
          <bgColor indexed="65"/>
        </patternFill>
      </fill>
    </dxf>
  </rfmt>
  <rfmt sheetId="1" sqref="C673" start="0" length="0">
    <dxf>
      <font>
        <sz val="11"/>
        <name val="Times New Roman"/>
        <scheme val="none"/>
      </font>
      <numFmt numFmtId="3" formatCode="#,##0"/>
      <fill>
        <patternFill patternType="none">
          <bgColor indexed="65"/>
        </patternFill>
      </fill>
    </dxf>
  </rfmt>
  <rcc rId="17782" sId="1" odxf="1" dxf="1" numFmtId="4">
    <oc r="A674">
      <v>63</v>
    </oc>
    <nc r="A674">
      <v>20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4" start="0" length="0">
    <dxf>
      <font>
        <sz val="11"/>
        <name val="Times New Roman"/>
        <scheme val="none"/>
      </font>
      <fill>
        <patternFill patternType="none">
          <bgColor indexed="65"/>
        </patternFill>
      </fill>
    </dxf>
  </rfmt>
  <rfmt sheetId="1" sqref="C674" start="0" length="0">
    <dxf>
      <font>
        <sz val="11"/>
        <name val="Times New Roman"/>
        <scheme val="none"/>
      </font>
      <numFmt numFmtId="3" formatCode="#,##0"/>
      <fill>
        <patternFill patternType="none">
          <bgColor indexed="65"/>
        </patternFill>
      </fill>
    </dxf>
  </rfmt>
  <rcc rId="17783" sId="1" odxf="1" dxf="1" numFmtId="4">
    <oc r="A675">
      <v>64</v>
    </oc>
    <nc r="A675">
      <v>21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5" start="0" length="0">
    <dxf>
      <font>
        <sz val="11"/>
        <name val="Times New Roman"/>
        <scheme val="none"/>
      </font>
      <fill>
        <patternFill patternType="none">
          <bgColor indexed="65"/>
        </patternFill>
      </fill>
    </dxf>
  </rfmt>
  <rfmt sheetId="1" sqref="C675" start="0" length="0">
    <dxf>
      <font>
        <sz val="11"/>
        <name val="Times New Roman"/>
        <scheme val="none"/>
      </font>
      <numFmt numFmtId="3" formatCode="#,##0"/>
      <fill>
        <patternFill patternType="none">
          <bgColor indexed="65"/>
        </patternFill>
      </fill>
    </dxf>
  </rfmt>
  <rcc rId="17784" sId="1" odxf="1" dxf="1" numFmtId="4">
    <oc r="A676">
      <v>65</v>
    </oc>
    <nc r="A676">
      <v>22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6" start="0" length="0">
    <dxf>
      <font>
        <sz val="11"/>
        <name val="Times New Roman"/>
        <scheme val="none"/>
      </font>
      <fill>
        <patternFill patternType="none">
          <bgColor indexed="65"/>
        </patternFill>
      </fill>
    </dxf>
  </rfmt>
  <rfmt sheetId="1" sqref="C676" start="0" length="0">
    <dxf>
      <font>
        <sz val="11"/>
        <name val="Times New Roman"/>
        <scheme val="none"/>
      </font>
      <numFmt numFmtId="3" formatCode="#,##0"/>
      <fill>
        <patternFill patternType="none">
          <bgColor indexed="65"/>
        </patternFill>
      </fill>
    </dxf>
  </rfmt>
  <rcc rId="17785" sId="1" odxf="1" dxf="1" numFmtId="4">
    <oc r="A677">
      <v>66</v>
    </oc>
    <nc r="A677">
      <v>23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7" start="0" length="0">
    <dxf>
      <font>
        <sz val="11"/>
        <name val="Times New Roman"/>
        <scheme val="none"/>
      </font>
      <fill>
        <patternFill patternType="none">
          <bgColor indexed="65"/>
        </patternFill>
      </fill>
    </dxf>
  </rfmt>
  <rfmt sheetId="1" sqref="C677" start="0" length="0">
    <dxf>
      <font>
        <sz val="11"/>
        <name val="Times New Roman"/>
        <scheme val="none"/>
      </font>
      <numFmt numFmtId="3" formatCode="#,##0"/>
      <fill>
        <patternFill patternType="none">
          <bgColor indexed="65"/>
        </patternFill>
      </fill>
    </dxf>
  </rfmt>
  <rcc rId="17786" sId="1" odxf="1" dxf="1" numFmtId="4">
    <oc r="A678">
      <v>67</v>
    </oc>
    <nc r="A678">
      <v>24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8" start="0" length="0">
    <dxf>
      <font>
        <sz val="11"/>
        <name val="Times New Roman"/>
        <scheme val="none"/>
      </font>
      <fill>
        <patternFill patternType="none">
          <bgColor indexed="65"/>
        </patternFill>
      </fill>
    </dxf>
  </rfmt>
  <rfmt sheetId="1" sqref="C678" start="0" length="0">
    <dxf>
      <font>
        <sz val="11"/>
        <name val="Times New Roman"/>
        <scheme val="none"/>
      </font>
      <numFmt numFmtId="3" formatCode="#,##0"/>
      <fill>
        <patternFill patternType="none">
          <bgColor indexed="65"/>
        </patternFill>
      </fill>
    </dxf>
  </rfmt>
  <rcc rId="17787" sId="1" odxf="1" dxf="1" numFmtId="4">
    <oc r="A679">
      <v>68</v>
    </oc>
    <nc r="A679">
      <v>25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79" start="0" length="0">
    <dxf>
      <font>
        <sz val="11"/>
        <name val="Times New Roman"/>
        <scheme val="none"/>
      </font>
      <fill>
        <patternFill patternType="none">
          <bgColor indexed="65"/>
        </patternFill>
      </fill>
    </dxf>
  </rfmt>
  <rfmt sheetId="1" sqref="C679" start="0" length="0">
    <dxf>
      <font>
        <sz val="11"/>
        <name val="Times New Roman"/>
        <scheme val="none"/>
      </font>
      <numFmt numFmtId="3" formatCode="#,##0"/>
      <fill>
        <patternFill patternType="none">
          <bgColor indexed="65"/>
        </patternFill>
      </fill>
    </dxf>
  </rfmt>
  <rcc rId="17788" sId="1" odxf="1" dxf="1" numFmtId="4">
    <oc r="A680">
      <v>69</v>
    </oc>
    <nc r="A680">
      <v>26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80" start="0" length="0">
    <dxf>
      <font>
        <sz val="11"/>
        <name val="Times New Roman"/>
        <scheme val="none"/>
      </font>
      <fill>
        <patternFill patternType="none">
          <bgColor indexed="65"/>
        </patternFill>
      </fill>
    </dxf>
  </rfmt>
  <rfmt sheetId="1" sqref="C680" start="0" length="0">
    <dxf>
      <font>
        <sz val="11"/>
        <name val="Times New Roman"/>
        <scheme val="none"/>
      </font>
      <numFmt numFmtId="3" formatCode="#,##0"/>
      <fill>
        <patternFill patternType="none">
          <bgColor indexed="65"/>
        </patternFill>
      </fill>
    </dxf>
  </rfmt>
  <rcc rId="17789" sId="1" odxf="1" dxf="1" numFmtId="4">
    <oc r="A681">
      <v>70</v>
    </oc>
    <nc r="A681">
      <v>27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81" start="0" length="0">
    <dxf>
      <font>
        <sz val="11"/>
        <name val="Times New Roman"/>
        <scheme val="none"/>
      </font>
      <fill>
        <patternFill patternType="none">
          <bgColor indexed="65"/>
        </patternFill>
      </fill>
    </dxf>
  </rfmt>
  <rfmt sheetId="1" sqref="C681" start="0" length="0">
    <dxf>
      <font>
        <sz val="11"/>
        <name val="Times New Roman"/>
        <scheme val="none"/>
      </font>
      <numFmt numFmtId="3" formatCode="#,##0"/>
      <fill>
        <patternFill patternType="none">
          <bgColor indexed="65"/>
        </patternFill>
      </fill>
    </dxf>
  </rfmt>
  <rcc rId="17790" sId="1" odxf="1" dxf="1" numFmtId="4">
    <oc r="A682">
      <v>71</v>
    </oc>
    <nc r="A682">
      <v>28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82" start="0" length="0">
    <dxf>
      <font>
        <sz val="11"/>
        <name val="Times New Roman"/>
        <scheme val="none"/>
      </font>
      <fill>
        <patternFill patternType="none">
          <bgColor indexed="65"/>
        </patternFill>
      </fill>
    </dxf>
  </rfmt>
  <rfmt sheetId="1" sqref="C682" start="0" length="0">
    <dxf>
      <font>
        <sz val="11"/>
        <name val="Times New Roman"/>
        <scheme val="none"/>
      </font>
      <numFmt numFmtId="3" formatCode="#,##0"/>
      <fill>
        <patternFill patternType="none">
          <bgColor indexed="65"/>
        </patternFill>
      </fill>
    </dxf>
  </rfmt>
  <rcc rId="17791" sId="1" odxf="1" dxf="1" numFmtId="4">
    <oc r="A683">
      <v>72</v>
    </oc>
    <nc r="A683">
      <v>29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683" start="0" length="0">
    <dxf>
      <font>
        <sz val="11"/>
        <name val="Times New Roman"/>
        <scheme val="none"/>
      </font>
      <fill>
        <patternFill patternType="none">
          <bgColor indexed="65"/>
        </patternFill>
      </fill>
    </dxf>
  </rfmt>
  <rfmt sheetId="1" sqref="C683" start="0" length="0">
    <dxf>
      <font>
        <sz val="11"/>
        <name val="Times New Roman"/>
        <scheme val="none"/>
      </font>
      <numFmt numFmtId="3" formatCode="#,##0"/>
      <fill>
        <patternFill patternType="none">
          <bgColor indexed="65"/>
        </patternFill>
      </fill>
    </dxf>
  </rfmt>
  <rcc rId="17792" sId="1" odxf="1" dxf="1" numFmtId="4">
    <oc r="A684">
      <v>73</v>
    </oc>
    <nc r="A684">
      <v>30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93" sId="1" odxf="1" dxf="1">
    <oc r="B684" t="inlineStr">
      <is>
        <t>г. Рубцовск, ул. Сельмашская, д. 28</t>
      </is>
    </oc>
    <nc r="B684" t="inlineStr">
      <is>
        <t>г. Рубцовск, ул. Алтайская, д. 108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84" start="0" length="0">
    <dxf>
      <font>
        <sz val="11"/>
        <name val="Times New Roman"/>
        <scheme val="none"/>
      </font>
      <numFmt numFmtId="3" formatCode="#,##0"/>
      <fill>
        <patternFill patternType="none">
          <bgColor indexed="65"/>
        </patternFill>
      </fill>
    </dxf>
  </rfmt>
  <rcc rId="17794" sId="1" odxf="1" dxf="1" numFmtId="4">
    <oc r="A685">
      <v>74</v>
    </oc>
    <nc r="A685">
      <v>31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95" sId="1" odxf="1" dxf="1">
    <oc r="B685" t="inlineStr">
      <is>
        <t>г. Рубцовск, ул. Тракторная, д. 32</t>
      </is>
    </oc>
    <nc r="B685" t="inlineStr">
      <is>
        <t>г. Рубцовск, ул. Алтайская, д. 112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85" start="0" length="0">
    <dxf>
      <font>
        <sz val="11"/>
        <name val="Times New Roman"/>
        <scheme val="none"/>
      </font>
      <numFmt numFmtId="3" formatCode="#,##0"/>
      <fill>
        <patternFill patternType="none">
          <bgColor indexed="65"/>
        </patternFill>
      </fill>
    </dxf>
  </rfmt>
  <rcc rId="17796" sId="1" odxf="1" dxf="1" numFmtId="4">
    <oc r="A686">
      <v>75</v>
    </oc>
    <nc r="A686">
      <v>32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97" sId="1" odxf="1" dxf="1">
    <oc r="B686" t="inlineStr">
      <is>
        <t>г. Рубцовск, ул. Тракторная, д. 40А</t>
      </is>
    </oc>
    <nc r="B686" t="inlineStr">
      <is>
        <t>г. Рубцовск, ул. Алтайская, д. 94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86" start="0" length="0">
    <dxf>
      <font>
        <sz val="11"/>
        <name val="Times New Roman"/>
        <scheme val="none"/>
      </font>
      <numFmt numFmtId="3" formatCode="#,##0"/>
      <fill>
        <patternFill patternType="none">
          <bgColor indexed="65"/>
        </patternFill>
      </fill>
    </dxf>
  </rfmt>
  <rcc rId="17798" sId="1" odxf="1" dxf="1" numFmtId="4">
    <oc r="A687">
      <v>76</v>
    </oc>
    <nc r="A687">
      <v>33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799" sId="1" odxf="1" dxf="1">
    <oc r="B687" t="inlineStr">
      <is>
        <t>г. Рубцовск, ул. Тракторная, д. 44</t>
      </is>
    </oc>
    <nc r="B687" t="inlineStr">
      <is>
        <t>г. Рубцовск, ул. Алтайская, д. 96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87" start="0" length="0">
    <dxf>
      <font>
        <sz val="11"/>
        <name val="Times New Roman"/>
        <scheme val="none"/>
      </font>
      <numFmt numFmtId="3" formatCode="#,##0"/>
      <fill>
        <patternFill patternType="none">
          <bgColor indexed="65"/>
        </patternFill>
      </fill>
    </dxf>
  </rfmt>
  <rcc rId="17800" sId="1" odxf="1" dxf="1" numFmtId="4">
    <oc r="A688">
      <v>77</v>
    </oc>
    <nc r="A688">
      <v>34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01" sId="1" odxf="1" dxf="1">
    <oc r="B688" t="inlineStr">
      <is>
        <t>г. Рубцовск, ул. Тракторная, д. 48А</t>
      </is>
    </oc>
    <nc r="B688" t="inlineStr">
      <is>
        <t>г. Рубцовск, ул. Брусилова, д. 8Г</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88" start="0" length="0">
    <dxf>
      <font>
        <sz val="11"/>
        <name val="Times New Roman"/>
        <scheme val="none"/>
      </font>
      <numFmt numFmtId="3" formatCode="#,##0"/>
      <fill>
        <patternFill patternType="none">
          <bgColor indexed="65"/>
        </patternFill>
      </fill>
    </dxf>
  </rfmt>
  <rcc rId="17802" sId="1" odxf="1" dxf="1" numFmtId="4">
    <oc r="A689">
      <v>78</v>
    </oc>
    <nc r="A689">
      <v>35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03" sId="1" odxf="1" dxf="1">
    <oc r="B689" t="inlineStr">
      <is>
        <t>г. Рубцовск, ул. Тракторная, д. 52</t>
      </is>
    </oc>
    <nc r="B689" t="inlineStr">
      <is>
        <t>г. Рубцовск, ул. Гвардейская, д. 51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89" start="0" length="0">
    <dxf>
      <font>
        <sz val="11"/>
        <name val="Times New Roman"/>
        <scheme val="none"/>
      </font>
      <numFmt numFmtId="3" formatCode="#,##0"/>
      <fill>
        <patternFill patternType="none">
          <bgColor indexed="65"/>
        </patternFill>
      </fill>
    </dxf>
  </rfmt>
  <rcc rId="17804" sId="1" odxf="1" dxf="1" numFmtId="4">
    <oc r="A690">
      <v>79</v>
    </oc>
    <nc r="A690">
      <v>36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05" sId="1" odxf="1" dxf="1">
    <oc r="B690" t="inlineStr">
      <is>
        <t>г. Рубцовск, ул. Тракторная, д. 56А</t>
      </is>
    </oc>
    <nc r="B690" t="inlineStr">
      <is>
        <t>г. Рубцовск, ул. Жуковского, д. 01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90" start="0" length="0">
    <dxf>
      <font>
        <sz val="11"/>
        <name val="Times New Roman"/>
        <scheme val="none"/>
      </font>
      <numFmt numFmtId="3" formatCode="#,##0"/>
      <fill>
        <patternFill patternType="none">
          <bgColor indexed="65"/>
        </patternFill>
      </fill>
    </dxf>
  </rfmt>
  <rcc rId="17806" sId="1" odxf="1" dxf="1" numFmtId="4">
    <oc r="A691">
      <v>80</v>
    </oc>
    <nc r="A691">
      <v>37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07" sId="1" odxf="1" dxf="1">
    <oc r="B691" t="inlineStr">
      <is>
        <t>г. Рубцовск, ул. Тракторная, д. 66</t>
      </is>
    </oc>
    <nc r="B691" t="inlineStr">
      <is>
        <t>г. Рубцовск, ул. Калинина, д. 24</t>
      </is>
    </nc>
    <odxf>
      <font>
        <sz val="14"/>
        <name val="Times New Roman"/>
        <scheme val="none"/>
      </font>
      <fill>
        <patternFill patternType="solid">
          <bgColor theme="0"/>
        </patternFill>
      </fill>
      <alignment horizontal="left" vertical="center" wrapText="1" readingOrder="0"/>
    </odxf>
    <ndxf>
      <font>
        <sz val="11"/>
        <name val="Times New Roman"/>
        <scheme val="none"/>
      </font>
      <fill>
        <patternFill patternType="none">
          <bgColor indexed="65"/>
        </patternFill>
      </fill>
      <alignment horizontal="general" vertical="top" wrapText="0" readingOrder="0"/>
    </ndxf>
  </rcc>
  <rfmt sheetId="1" sqref="C691" start="0" length="0">
    <dxf>
      <font>
        <sz val="11"/>
        <name val="Times New Roman"/>
        <scheme val="none"/>
      </font>
      <numFmt numFmtId="3" formatCode="#,##0"/>
      <fill>
        <patternFill patternType="none">
          <bgColor indexed="65"/>
        </patternFill>
      </fill>
    </dxf>
  </rfmt>
  <rcc rId="17808" sId="1" odxf="1" dxf="1" numFmtId="4">
    <oc r="A692">
      <v>81</v>
    </oc>
    <nc r="A692">
      <v>38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09" sId="1" odxf="1" dxf="1">
    <oc r="B692" t="inlineStr">
      <is>
        <t>г. Рубцовск, ул. Тракторная, д. 68</t>
      </is>
    </oc>
    <nc r="B692" t="inlineStr">
      <is>
        <t>г. Рубцовск, ул. Калинина, д. 28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92" start="0" length="0">
    <dxf>
      <font>
        <sz val="11"/>
        <name val="Times New Roman"/>
        <scheme val="none"/>
      </font>
      <numFmt numFmtId="3" formatCode="#,##0"/>
      <fill>
        <patternFill patternType="none">
          <bgColor indexed="65"/>
        </patternFill>
      </fill>
    </dxf>
  </rfmt>
  <rcc rId="17810" sId="1" odxf="1" dxf="1" numFmtId="4">
    <oc r="A693">
      <v>82</v>
    </oc>
    <nc r="A693">
      <v>39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11" sId="1" odxf="1" dxf="1">
    <oc r="B693" t="inlineStr">
      <is>
        <t>г. Рубцовск, ул. Тракторная, д. 70</t>
      </is>
    </oc>
    <nc r="B693" t="inlineStr">
      <is>
        <t>г. Рубцовск, ул. Калинина, д. 36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93" start="0" length="0">
    <dxf>
      <font>
        <sz val="11"/>
        <name val="Times New Roman"/>
        <scheme val="none"/>
      </font>
      <numFmt numFmtId="3" formatCode="#,##0"/>
      <fill>
        <patternFill patternType="none">
          <bgColor indexed="65"/>
        </patternFill>
      </fill>
    </dxf>
  </rfmt>
  <rcc rId="17812" sId="1" odxf="1" dxf="1" numFmtId="4">
    <oc r="A694">
      <v>83</v>
    </oc>
    <nc r="A694">
      <v>40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13" sId="1" odxf="1" dxf="1">
    <oc r="B694" t="inlineStr">
      <is>
        <t>г. Рубцовск, ул. Федоренко, д. 14</t>
      </is>
    </oc>
    <nc r="B694" t="inlineStr">
      <is>
        <t>г. Рубцовск, ул. Калинина, д. 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94" start="0" length="0">
    <dxf>
      <font>
        <sz val="11"/>
        <name val="Times New Roman"/>
        <scheme val="none"/>
      </font>
      <numFmt numFmtId="3" formatCode="#,##0"/>
      <fill>
        <patternFill patternType="none">
          <bgColor indexed="65"/>
        </patternFill>
      </fill>
    </dxf>
  </rfmt>
  <rcc rId="17814" sId="1" odxf="1" dxf="1" numFmtId="4">
    <oc r="A695">
      <v>84</v>
    </oc>
    <nc r="A695">
      <v>41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15" sId="1" odxf="1" dxf="1">
    <oc r="B695" t="inlineStr">
      <is>
        <t>г. Рубцовск, ул. Федоренко, д. 18</t>
      </is>
    </oc>
    <nc r="B695" t="inlineStr">
      <is>
        <t>г. Рубцовск, ул. Карла Маркса, д. 235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695" start="0" length="0">
    <dxf>
      <font>
        <sz val="11"/>
        <name val="Times New Roman"/>
        <scheme val="none"/>
      </font>
      <numFmt numFmtId="3" formatCode="#,##0"/>
      <fill>
        <patternFill patternType="none">
          <bgColor indexed="65"/>
        </patternFill>
      </fill>
    </dxf>
  </rfmt>
  <rcc rId="17816" sId="1" odxf="1" dxf="1" numFmtId="4">
    <oc r="A696">
      <v>85</v>
    </oc>
    <nc r="A696">
      <v>42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17" sId="1" odxf="1" dxf="1">
    <oc r="B696" t="inlineStr">
      <is>
        <t>г. Рубцовск, ул. Федоренко, д. 22</t>
      </is>
    </oc>
    <nc r="B696" t="inlineStr">
      <is>
        <t>г. Рубцовск, ул. Комсомольская, д. 102</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696" start="0" length="0">
    <dxf>
      <font>
        <sz val="11"/>
        <name val="Times New Roman"/>
        <scheme val="none"/>
      </font>
      <numFmt numFmtId="3" formatCode="#,##0"/>
      <fill>
        <patternFill patternType="none">
          <bgColor indexed="65"/>
        </patternFill>
      </fill>
      <alignment vertical="top" readingOrder="0"/>
    </dxf>
  </rfmt>
  <rcc rId="17818" sId="1" odxf="1" dxf="1" numFmtId="4">
    <oc r="A697">
      <v>86</v>
    </oc>
    <nc r="A697">
      <v>43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19" sId="1" odxf="1" dxf="1">
    <oc r="B697" t="inlineStr">
      <is>
        <t>г. Рубцовск, ул. Федоренко, д. 24</t>
      </is>
    </oc>
    <nc r="B697" t="inlineStr">
      <is>
        <t>г. Рубцовск, ул. Комсомольская, д. 115</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697" start="0" length="0">
    <dxf>
      <font>
        <sz val="11"/>
        <name val="Times New Roman"/>
        <scheme val="none"/>
      </font>
      <numFmt numFmtId="3" formatCode="#,##0"/>
      <fill>
        <patternFill patternType="none">
          <bgColor indexed="65"/>
        </patternFill>
      </fill>
      <alignment vertical="top" readingOrder="0"/>
    </dxf>
  </rfmt>
  <rcc rId="17820" sId="1" odxf="1" dxf="1" numFmtId="4">
    <oc r="A698">
      <v>87</v>
    </oc>
    <nc r="A698">
      <v>44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21" sId="1" odxf="1" dxf="1">
    <oc r="B698" t="inlineStr">
      <is>
        <t>г. Рубцовск, ул. Юбилейная, д. 28</t>
      </is>
    </oc>
    <nc r="B698" t="inlineStr">
      <is>
        <t>г. Рубцовск, ул. Комсомольская, д. 121</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698" start="0" length="0">
    <dxf>
      <font>
        <sz val="11"/>
        <name val="Times New Roman"/>
        <scheme val="none"/>
      </font>
      <numFmt numFmtId="3" formatCode="#,##0"/>
      <fill>
        <patternFill patternType="none">
          <bgColor indexed="65"/>
        </patternFill>
      </fill>
      <alignment vertical="top" readingOrder="0"/>
    </dxf>
  </rfmt>
  <rcc rId="17822" sId="1" odxf="1" dxf="1" numFmtId="4">
    <oc r="A699" t="inlineStr">
      <is>
        <t>Итого по г. Рубцовску 2018 год</t>
      </is>
    </oc>
    <nc r="A699">
      <v>45</v>
    </nc>
    <odxf>
      <font>
        <b/>
        <sz val="14"/>
        <name val="Times New Roman"/>
        <scheme val="none"/>
      </font>
      <fill>
        <patternFill patternType="solid">
          <bgColor theme="0"/>
        </patternFill>
      </fill>
      <alignment horizontal="general" vertical="bottom" wrapText="0" readingOrder="0"/>
    </odxf>
    <ndxf>
      <font>
        <b val="0"/>
        <sz val="11"/>
        <color indexed="8"/>
        <name val="Times New Roman"/>
        <scheme val="none"/>
      </font>
      <fill>
        <patternFill patternType="none">
          <bgColor indexed="65"/>
        </patternFill>
      </fill>
      <alignment horizontal="center" vertical="center" wrapText="1" readingOrder="0"/>
    </ndxf>
  </rcc>
  <rcc rId="17823" sId="1" odxf="1" dxf="1">
    <nc r="B699" t="inlineStr">
      <is>
        <t>г. Рубцовск, ул. Комсомольская, д. 137</t>
      </is>
    </nc>
    <odxf>
      <font>
        <b/>
        <name val="Times New Roman"/>
        <scheme val="none"/>
      </font>
      <numFmt numFmtId="0" formatCode="General"/>
      <fill>
        <patternFill patternType="solid">
          <bgColor theme="0"/>
        </patternFill>
      </fill>
      <alignment horizontal="general" vertical="bottom" wrapText="0" readingOrder="0"/>
      <border outline="0">
        <left/>
        <right/>
        <top/>
        <bottom/>
      </border>
    </odxf>
    <ndxf>
      <font>
        <b val="0"/>
        <sz val="11"/>
        <name val="Times New Roman"/>
        <scheme val="none"/>
      </font>
      <numFmt numFmtId="1" formatCode="0"/>
      <fill>
        <patternFill patternType="none">
          <bgColor indexed="65"/>
        </patternFill>
      </fill>
      <alignment horizontal="left" vertical="top" wrapText="1" readingOrder="0"/>
      <border outline="0">
        <left style="thin">
          <color indexed="64"/>
        </left>
        <right style="thin">
          <color indexed="64"/>
        </right>
        <top style="thin">
          <color indexed="64"/>
        </top>
        <bottom style="thin">
          <color indexed="64"/>
        </bottom>
      </border>
    </ndxf>
  </rcc>
  <rfmt sheetId="1" sqref="C699" start="0" length="0">
    <dxf>
      <font>
        <b val="0"/>
        <sz val="11"/>
        <name val="Times New Roman"/>
        <scheme val="none"/>
      </font>
      <numFmt numFmtId="3" formatCode="#,##0"/>
      <fill>
        <patternFill patternType="none">
          <bgColor indexed="65"/>
        </patternFill>
      </fill>
      <alignment vertical="top" readingOrder="0"/>
    </dxf>
  </rfmt>
  <rcc rId="17824" sId="1" odxf="1" dxf="1" numFmtId="4">
    <oc r="A700">
      <v>1</v>
    </oc>
    <nc r="A700">
      <v>46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25" sId="1" odxf="1" dxf="1">
    <oc r="B700" t="inlineStr">
      <is>
        <t>г. Рубцовск, пер. Алейский, д. 35</t>
      </is>
    </oc>
    <nc r="B700" t="inlineStr">
      <is>
        <t>г. Рубцовск, ул. Комсомольская, д. 139</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0" start="0" length="0">
    <dxf>
      <font>
        <sz val="11"/>
        <name val="Times New Roman"/>
        <scheme val="none"/>
      </font>
      <numFmt numFmtId="3" formatCode="#,##0"/>
      <fill>
        <patternFill patternType="none">
          <bgColor indexed="65"/>
        </patternFill>
      </fill>
      <alignment vertical="top" readingOrder="0"/>
    </dxf>
  </rfmt>
  <rcc rId="17826" sId="1" odxf="1" dxf="1" numFmtId="4">
    <oc r="A701">
      <v>2</v>
    </oc>
    <nc r="A701">
      <v>47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27" sId="1" odxf="1" dxf="1">
    <oc r="B701" t="inlineStr">
      <is>
        <t>г. Рубцовск, пер. Алейский, д. 39</t>
      </is>
    </oc>
    <nc r="B701" t="inlineStr">
      <is>
        <t>г. Рубцовск, ул. Комсомольская, д. 143</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1" start="0" length="0">
    <dxf>
      <font>
        <sz val="11"/>
        <name val="Times New Roman"/>
        <scheme val="none"/>
      </font>
      <numFmt numFmtId="3" formatCode="#,##0"/>
      <fill>
        <patternFill patternType="none">
          <bgColor indexed="65"/>
        </patternFill>
      </fill>
      <alignment vertical="top" readingOrder="0"/>
    </dxf>
  </rfmt>
  <rcc rId="17828" sId="1" odxf="1" dxf="1" numFmtId="4">
    <oc r="A702">
      <v>3</v>
    </oc>
    <nc r="A702">
      <v>48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29" sId="1" odxf="1" dxf="1">
    <oc r="B702" t="inlineStr">
      <is>
        <t>г. Рубцовск, пер. Гоголевский, д. 37Б</t>
      </is>
    </oc>
    <nc r="B702" t="inlineStr">
      <is>
        <t>г. Рубцовск, ул. Комсомольская, д. 144</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2" start="0" length="0">
    <dxf>
      <font>
        <sz val="11"/>
        <name val="Times New Roman"/>
        <scheme val="none"/>
      </font>
      <numFmt numFmtId="3" formatCode="#,##0"/>
      <fill>
        <patternFill patternType="none">
          <bgColor indexed="65"/>
        </patternFill>
      </fill>
      <alignment vertical="top" readingOrder="0"/>
    </dxf>
  </rfmt>
  <rcc rId="17830" sId="1" odxf="1" dxf="1" numFmtId="4">
    <oc r="A703">
      <v>4</v>
    </oc>
    <nc r="A703">
      <v>49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31" sId="1" odxf="1" dxf="1">
    <oc r="B703" t="inlineStr">
      <is>
        <t>г. Рубцовск, пер. Гражданский, д. 30</t>
      </is>
    </oc>
    <nc r="B703" t="inlineStr">
      <is>
        <t>г. Рубцовск, ул. Комсомольская, д. 180</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3" start="0" length="0">
    <dxf>
      <font>
        <sz val="11"/>
        <name val="Times New Roman"/>
        <scheme val="none"/>
      </font>
      <numFmt numFmtId="3" formatCode="#,##0"/>
      <fill>
        <patternFill patternType="none">
          <bgColor indexed="65"/>
        </patternFill>
      </fill>
      <alignment vertical="top" readingOrder="0"/>
    </dxf>
  </rfmt>
  <rcc rId="17832" sId="1" odxf="1" dxf="1" numFmtId="4">
    <oc r="A704">
      <v>5</v>
    </oc>
    <nc r="A704">
      <v>50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33" sId="1" odxf="1" dxf="1">
    <oc r="B704" t="inlineStr">
      <is>
        <t>г. Рубцовск, пер. Гражданский, д. 38</t>
      </is>
    </oc>
    <nc r="B704" t="inlineStr">
      <is>
        <t>г. Рубцовск, ул. Комсомольская, д. 184</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4" start="0" length="0">
    <dxf>
      <font>
        <sz val="11"/>
        <name val="Times New Roman"/>
        <scheme val="none"/>
      </font>
      <numFmt numFmtId="3" formatCode="#,##0"/>
      <fill>
        <patternFill patternType="none">
          <bgColor indexed="65"/>
        </patternFill>
      </fill>
      <alignment vertical="top" readingOrder="0"/>
    </dxf>
  </rfmt>
  <rcc rId="17834" sId="1" odxf="1" dxf="1" numFmtId="4">
    <oc r="A705">
      <v>6</v>
    </oc>
    <nc r="A705">
      <v>51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35" sId="1" odxf="1" dxf="1">
    <oc r="B705" t="inlineStr">
      <is>
        <t>г. Рубцовск, пер. Гражданский, д. 50</t>
      </is>
    </oc>
    <nc r="B705" t="inlineStr">
      <is>
        <t>г. Рубцовск, ул. Комсомольская, д. 185</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5" start="0" length="0">
    <dxf>
      <font>
        <sz val="11"/>
        <name val="Times New Roman"/>
        <scheme val="none"/>
      </font>
      <numFmt numFmtId="3" formatCode="#,##0"/>
      <fill>
        <patternFill patternType="none">
          <bgColor indexed="65"/>
        </patternFill>
      </fill>
      <alignment vertical="top" readingOrder="0"/>
    </dxf>
  </rfmt>
  <rcc rId="17836" sId="1" odxf="1" dxf="1" numFmtId="4">
    <oc r="A706">
      <v>7</v>
    </oc>
    <nc r="A706">
      <v>52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37" sId="1" odxf="1" dxf="1">
    <oc r="B706" t="inlineStr">
      <is>
        <t>г. Рубцовск, пр-кт Ленина, д. 178</t>
      </is>
    </oc>
    <nc r="B706" t="inlineStr">
      <is>
        <t>г. Рубцовск, ул. Комсомольская, д. 188</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6" start="0" length="0">
    <dxf>
      <font>
        <sz val="11"/>
        <name val="Times New Roman"/>
        <scheme val="none"/>
      </font>
      <numFmt numFmtId="3" formatCode="#,##0"/>
      <fill>
        <patternFill patternType="none">
          <bgColor indexed="65"/>
        </patternFill>
      </fill>
      <alignment vertical="top" readingOrder="0"/>
    </dxf>
  </rfmt>
  <rcc rId="17838" sId="1" odxf="1" dxf="1" numFmtId="4">
    <oc r="A707">
      <v>8</v>
    </oc>
    <nc r="A707">
      <v>53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39" sId="1" odxf="1" dxf="1">
    <oc r="B707" t="inlineStr">
      <is>
        <t>г. Рубцовск, пр-кт Ленина, д. 179</t>
      </is>
    </oc>
    <nc r="B707" t="inlineStr">
      <is>
        <t>г. Рубцовск, ул. Комсомольская, д. 192</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7" start="0" length="0">
    <dxf>
      <font>
        <sz val="11"/>
        <name val="Times New Roman"/>
        <scheme val="none"/>
      </font>
      <numFmt numFmtId="3" formatCode="#,##0"/>
      <fill>
        <patternFill patternType="none">
          <bgColor indexed="65"/>
        </patternFill>
      </fill>
      <alignment vertical="top" readingOrder="0"/>
    </dxf>
  </rfmt>
  <rcc rId="17840" sId="1" odxf="1" dxf="1" numFmtId="4">
    <oc r="A708">
      <v>9</v>
    </oc>
    <nc r="A708">
      <v>54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41" sId="1" odxf="1" dxf="1">
    <oc r="B708" t="inlineStr">
      <is>
        <t>г. Рубцовск, пр-кт Ленина, д. 182</t>
      </is>
    </oc>
    <nc r="B708" t="inlineStr">
      <is>
        <t>г. Рубцовск, ул. Комсомольская, д. 206</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8" start="0" length="0">
    <dxf>
      <font>
        <sz val="11"/>
        <name val="Times New Roman"/>
        <scheme val="none"/>
      </font>
      <numFmt numFmtId="3" formatCode="#,##0"/>
      <fill>
        <patternFill patternType="none">
          <bgColor indexed="65"/>
        </patternFill>
      </fill>
      <alignment vertical="top" readingOrder="0"/>
    </dxf>
  </rfmt>
  <rcc rId="17842" sId="1" odxf="1" dxf="1" numFmtId="4">
    <oc r="A709">
      <v>10</v>
    </oc>
    <nc r="A709">
      <v>55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43" sId="1" odxf="1" dxf="1">
    <oc r="B709" t="inlineStr">
      <is>
        <t>г. Рубцовск, пр-кт Ленина, д. 183</t>
      </is>
    </oc>
    <nc r="B709" t="inlineStr">
      <is>
        <t>г. Рубцовск, ул. Комсомольская, д. 208</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09" start="0" length="0">
    <dxf>
      <font>
        <sz val="11"/>
        <name val="Times New Roman"/>
        <scheme val="none"/>
      </font>
      <numFmt numFmtId="3" formatCode="#,##0"/>
      <fill>
        <patternFill patternType="none">
          <bgColor indexed="65"/>
        </patternFill>
      </fill>
      <alignment vertical="top" readingOrder="0"/>
    </dxf>
  </rfmt>
  <rcc rId="17844" sId="1" odxf="1" dxf="1" numFmtId="4">
    <oc r="A710">
      <v>11</v>
    </oc>
    <nc r="A710">
      <v>56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45" sId="1" odxf="1" dxf="1">
    <oc r="B710" t="inlineStr">
      <is>
        <t>г. Рубцовск, пр-кт Ленина, д. 189</t>
      </is>
    </oc>
    <nc r="B710" t="inlineStr">
      <is>
        <t>г. Рубцовск, ул. Комсомольская, д. 210</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10" start="0" length="0">
    <dxf>
      <font>
        <sz val="11"/>
        <name val="Times New Roman"/>
        <scheme val="none"/>
      </font>
      <numFmt numFmtId="3" formatCode="#,##0"/>
      <fill>
        <patternFill patternType="none">
          <bgColor indexed="65"/>
        </patternFill>
      </fill>
      <alignment vertical="top" readingOrder="0"/>
    </dxf>
  </rfmt>
  <rcc rId="17846" sId="1" odxf="1" dxf="1" numFmtId="4">
    <oc r="A711">
      <v>12</v>
    </oc>
    <nc r="A711">
      <v>57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47" sId="1" odxf="1" dxf="1">
    <oc r="B711" t="inlineStr">
      <is>
        <t>г. Рубцовск, пр-кт Ленина, д. 191</t>
      </is>
    </oc>
    <nc r="B711" t="inlineStr">
      <is>
        <t>г. Рубцовск, ул. Комсомольская, д. 212</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11" start="0" length="0">
    <dxf>
      <font>
        <sz val="11"/>
        <name val="Times New Roman"/>
        <scheme val="none"/>
      </font>
      <numFmt numFmtId="3" formatCode="#,##0"/>
      <fill>
        <patternFill patternType="none">
          <bgColor indexed="65"/>
        </patternFill>
      </fill>
      <alignment vertical="top" readingOrder="0"/>
    </dxf>
  </rfmt>
  <rcc rId="17848" sId="1" odxf="1" dxf="1" numFmtId="4">
    <oc r="A712">
      <v>13</v>
    </oc>
    <nc r="A712">
      <v>58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49" sId="1" odxf="1" dxf="1">
    <oc r="B712" t="inlineStr">
      <is>
        <t>г. Рубцовск, пр-кт Ленина, д. 192</t>
      </is>
    </oc>
    <nc r="B712" t="inlineStr">
      <is>
        <t>г. Рубцовск, ул. Комсомольская, д. 71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12" start="0" length="0">
    <dxf>
      <font>
        <sz val="11"/>
        <name val="Times New Roman"/>
        <scheme val="none"/>
      </font>
      <numFmt numFmtId="3" formatCode="#,##0"/>
      <fill>
        <patternFill patternType="none">
          <bgColor indexed="65"/>
        </patternFill>
      </fill>
    </dxf>
  </rfmt>
  <rcc rId="17850" sId="1" odxf="1" dxf="1" numFmtId="4">
    <oc r="A713">
      <v>14</v>
    </oc>
    <nc r="A713">
      <v>59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51" sId="1" odxf="1" dxf="1">
    <oc r="B713" t="inlineStr">
      <is>
        <t>г. Рубцовск, пр-кт Ленина, д. 193</t>
      </is>
    </oc>
    <nc r="B713" t="inlineStr">
      <is>
        <t>г. Рубцовск, ул. Комсомольская, д. 72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13" start="0" length="0">
    <dxf>
      <font>
        <sz val="11"/>
        <name val="Times New Roman"/>
        <scheme val="none"/>
      </font>
      <numFmt numFmtId="3" formatCode="#,##0"/>
      <fill>
        <patternFill patternType="none">
          <bgColor indexed="65"/>
        </patternFill>
      </fill>
    </dxf>
  </rfmt>
  <rcc rId="17852" sId="1" odxf="1" dxf="1" numFmtId="4">
    <oc r="A714">
      <v>15</v>
    </oc>
    <nc r="A714">
      <v>60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53" sId="1" odxf="1" dxf="1">
    <oc r="B714" t="inlineStr">
      <is>
        <t>г. Рубцовск, пр-кт Ленина, д. 194</t>
      </is>
    </oc>
    <nc r="B714" t="inlineStr">
      <is>
        <t>г. Рубцовск, ул. Комсомольская, д. 82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14" start="0" length="0">
    <dxf>
      <font>
        <sz val="11"/>
        <name val="Times New Roman"/>
        <scheme val="none"/>
      </font>
      <numFmt numFmtId="3" formatCode="#,##0"/>
      <fill>
        <patternFill patternType="none">
          <bgColor indexed="65"/>
        </patternFill>
      </fill>
    </dxf>
  </rfmt>
  <rcc rId="17854" sId="1" odxf="1" dxf="1" numFmtId="4">
    <oc r="A715">
      <v>16</v>
    </oc>
    <nc r="A715">
      <v>61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55" sId="1" odxf="1" dxf="1">
    <oc r="B715" t="inlineStr">
      <is>
        <t>г. Рубцовск, пр-кт Ленина, д. 195</t>
      </is>
    </oc>
    <nc r="B715" t="inlineStr">
      <is>
        <t>г. Рубцовск, ул. Комсомольская, д. 84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15" start="0" length="0">
    <dxf>
      <font>
        <sz val="11"/>
        <name val="Times New Roman"/>
        <scheme val="none"/>
      </font>
      <numFmt numFmtId="3" formatCode="#,##0"/>
      <fill>
        <patternFill patternType="none">
          <bgColor indexed="65"/>
        </patternFill>
      </fill>
    </dxf>
  </rfmt>
  <rcc rId="17856" sId="1" odxf="1" dxf="1" numFmtId="4">
    <oc r="A716">
      <v>17</v>
    </oc>
    <nc r="A716">
      <v>62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57" sId="1" odxf="1" dxf="1">
    <oc r="B716" t="inlineStr">
      <is>
        <t>г. Рубцовск, пр-кт Ленина, д. 23</t>
      </is>
    </oc>
    <nc r="B716" t="inlineStr">
      <is>
        <t>г. Рубцовск, ул. Комсомольская, д. 94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16" start="0" length="0">
    <dxf>
      <font>
        <sz val="11"/>
        <name val="Times New Roman"/>
        <scheme val="none"/>
      </font>
      <numFmt numFmtId="3" formatCode="#,##0"/>
      <fill>
        <patternFill patternType="none">
          <bgColor indexed="65"/>
        </patternFill>
      </fill>
    </dxf>
  </rfmt>
  <rcc rId="17858" sId="1" odxf="1" dxf="1" numFmtId="4">
    <oc r="A717">
      <v>18</v>
    </oc>
    <nc r="A717">
      <v>63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59" sId="1" odxf="1" dxf="1">
    <oc r="B717" t="inlineStr">
      <is>
        <t>г. Рубцовск, пр-кт Ленина, д. 40</t>
      </is>
    </oc>
    <nc r="B717" t="inlineStr">
      <is>
        <t>г. Рубцовск, ул. Комсомольская, д. 96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17" start="0" length="0">
    <dxf>
      <font>
        <sz val="11"/>
        <name val="Times New Roman"/>
        <scheme val="none"/>
      </font>
      <numFmt numFmtId="3" formatCode="#,##0"/>
      <fill>
        <patternFill patternType="none">
          <bgColor indexed="65"/>
        </patternFill>
      </fill>
    </dxf>
  </rfmt>
  <rcc rId="17860" sId="1" odxf="1" dxf="1" numFmtId="4">
    <oc r="A718">
      <v>19</v>
    </oc>
    <nc r="A718">
      <v>64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61" sId="1" odxf="1" dxf="1">
    <oc r="B718" t="inlineStr">
      <is>
        <t>г. Рубцовск, пр-кт Ленина, д. 46</t>
      </is>
    </oc>
    <nc r="B718" t="inlineStr">
      <is>
        <t>г. Рубцовск, ул. Комсомольская, д. 98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18" start="0" length="0">
    <dxf>
      <font>
        <sz val="11"/>
        <name val="Times New Roman"/>
        <scheme val="none"/>
      </font>
      <numFmt numFmtId="3" formatCode="#,##0"/>
      <fill>
        <patternFill patternType="none">
          <bgColor indexed="65"/>
        </patternFill>
      </fill>
    </dxf>
  </rfmt>
  <rcc rId="17862" sId="1" odxf="1" dxf="1" numFmtId="4">
    <oc r="A719">
      <v>20</v>
    </oc>
    <nc r="A719">
      <v>65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63" sId="1" odxf="1" dxf="1">
    <oc r="B719" t="inlineStr">
      <is>
        <t>г. Рубцовск, пр-кт Рубцовский, д. 17</t>
      </is>
    </oc>
    <nc r="B719" t="inlineStr">
      <is>
        <t>г. Рубцовск, ул. Короленко, д. 140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19" start="0" length="0">
    <dxf>
      <font>
        <sz val="11"/>
        <name val="Times New Roman"/>
        <scheme val="none"/>
      </font>
      <numFmt numFmtId="3" formatCode="#,##0"/>
      <fill>
        <patternFill patternType="none">
          <bgColor indexed="65"/>
        </patternFill>
      </fill>
      <alignment horizontal="general" vertical="bottom" wrapText="0" readingOrder="0"/>
    </dxf>
  </rfmt>
  <rcc rId="17864" sId="1" odxf="1" dxf="1" numFmtId="4">
    <oc r="A720">
      <v>21</v>
    </oc>
    <nc r="A720">
      <v>66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65" sId="1" odxf="1" dxf="1">
    <oc r="B720" t="inlineStr">
      <is>
        <t>г. Рубцовск, пр-кт Рубцовский, д. 30</t>
      </is>
    </oc>
    <nc r="B720" t="inlineStr">
      <is>
        <t>г. Рубцовск, ул. Красная, д. 66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20" start="0" length="0">
    <dxf>
      <font>
        <sz val="11"/>
        <name val="Times New Roman"/>
        <scheme val="none"/>
      </font>
      <numFmt numFmtId="3" formatCode="#,##0"/>
      <fill>
        <patternFill patternType="none">
          <bgColor indexed="65"/>
        </patternFill>
      </fill>
      <alignment horizontal="general" vertical="bottom" wrapText="0" readingOrder="0"/>
    </dxf>
  </rfmt>
  <rcc rId="17866" sId="1" odxf="1" dxf="1" numFmtId="4">
    <oc r="A721">
      <v>22</v>
    </oc>
    <nc r="A721">
      <v>67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67" sId="1" odxf="1" dxf="1">
    <oc r="B721" t="inlineStr">
      <is>
        <t>г. Рубцовск, пр-кт Рубцовский, д. 33</t>
      </is>
    </oc>
    <nc r="B721" t="inlineStr">
      <is>
        <t>г. Рубцовск, ул. Краснознаменская, д. 114</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21" start="0" length="0">
    <dxf>
      <font>
        <sz val="11"/>
        <name val="Times New Roman"/>
        <scheme val="none"/>
      </font>
      <numFmt numFmtId="3" formatCode="#,##0"/>
      <fill>
        <patternFill patternType="none">
          <bgColor indexed="65"/>
        </patternFill>
      </fill>
      <alignment vertical="top" readingOrder="0"/>
    </dxf>
  </rfmt>
  <rcc rId="17868" sId="1" odxf="1" dxf="1" numFmtId="4">
    <oc r="A722">
      <v>23</v>
    </oc>
    <nc r="A722">
      <v>68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69" sId="1" odxf="1" dxf="1">
    <oc r="B722" t="inlineStr">
      <is>
        <t>г. Рубцовск, пр-кт Рубцовский, д. 38</t>
      </is>
    </oc>
    <nc r="B722" t="inlineStr">
      <is>
        <t>г. Рубцовск, ул. Краснознаменская, д. 82</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22" start="0" length="0">
    <dxf>
      <font>
        <sz val="11"/>
        <name val="Times New Roman"/>
        <scheme val="none"/>
      </font>
      <numFmt numFmtId="3" formatCode="#,##0"/>
      <fill>
        <patternFill patternType="none">
          <bgColor indexed="65"/>
        </patternFill>
      </fill>
      <alignment vertical="top" readingOrder="0"/>
    </dxf>
  </rfmt>
  <rcc rId="17870" sId="1" odxf="1" dxf="1" numFmtId="4">
    <oc r="A723">
      <v>24</v>
    </oc>
    <nc r="A723">
      <v>69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71" sId="1" odxf="1" dxf="1">
    <oc r="B723" t="inlineStr">
      <is>
        <t>г. Рубцовск, пр-кт Рубцовский, д. 51</t>
      </is>
    </oc>
    <nc r="B723" t="inlineStr">
      <is>
        <t>г. Рубцовск, ул. Краснознаменская, д. 98</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23" start="0" length="0">
    <dxf>
      <font>
        <sz val="11"/>
        <name val="Times New Roman"/>
        <scheme val="none"/>
      </font>
      <numFmt numFmtId="3" formatCode="#,##0"/>
      <fill>
        <patternFill patternType="none">
          <bgColor indexed="65"/>
        </patternFill>
      </fill>
      <alignment vertical="top" readingOrder="0"/>
    </dxf>
  </rfmt>
  <rcc rId="17872" sId="1" odxf="1" dxf="1" numFmtId="4">
    <oc r="A724">
      <v>25</v>
    </oc>
    <nc r="A724">
      <v>70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73" sId="1" odxf="1" dxf="1">
    <oc r="B724" t="inlineStr">
      <is>
        <t>г. Рубцовск, пр-кт Рубцовский, д. 53</t>
      </is>
    </oc>
    <nc r="B724" t="inlineStr">
      <is>
        <t>г. Рубцовск, ул. Куйбышева, д. 127А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24" start="0" length="0">
    <dxf>
      <font>
        <sz val="11"/>
        <name val="Times New Roman"/>
        <scheme val="none"/>
      </font>
      <numFmt numFmtId="3" formatCode="#,##0"/>
      <fill>
        <patternFill patternType="none">
          <bgColor indexed="65"/>
        </patternFill>
      </fill>
    </dxf>
  </rfmt>
  <rcc rId="17874" sId="1" odxf="1" dxf="1" numFmtId="4">
    <oc r="A725">
      <v>26</v>
    </oc>
    <nc r="A725">
      <v>71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75" sId="1" odxf="1" dxf="1">
    <oc r="B725" t="inlineStr">
      <is>
        <t>г. Рубцовск, пр-кт Рубцовский, д. 7</t>
      </is>
    </oc>
    <nc r="B725" t="inlineStr">
      <is>
        <t>г. Рубцовск, ул. Октябрьская, д. 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25" start="0" length="0">
    <dxf>
      <font>
        <sz val="11"/>
        <name val="Times New Roman"/>
        <scheme val="none"/>
      </font>
      <numFmt numFmtId="3" formatCode="#,##0"/>
      <fill>
        <patternFill patternType="none">
          <bgColor indexed="65"/>
        </patternFill>
      </fill>
    </dxf>
  </rfmt>
  <rcc rId="17876" sId="1" odxf="1" dxf="1" numFmtId="4">
    <oc r="A726">
      <v>27</v>
    </oc>
    <nc r="A726">
      <v>72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77" sId="1" odxf="1" dxf="1">
    <oc r="B726" t="inlineStr">
      <is>
        <t>г. Рубцовск, ул. Алтайская, д. 108</t>
      </is>
    </oc>
    <nc r="B726" t="inlineStr">
      <is>
        <t>г. Рубцовск, ул. Октябрьская, д. 106А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26" start="0" length="0">
    <dxf>
      <font>
        <sz val="11"/>
        <name val="Times New Roman"/>
        <scheme val="none"/>
      </font>
      <numFmt numFmtId="3" formatCode="#,##0"/>
      <fill>
        <patternFill patternType="none">
          <bgColor indexed="65"/>
        </patternFill>
      </fill>
    </dxf>
  </rfmt>
  <rcc rId="17878" sId="1" odxf="1" dxf="1" numFmtId="4">
    <oc r="A727">
      <v>28</v>
    </oc>
    <nc r="A727">
      <v>73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79" sId="1" odxf="1" dxf="1">
    <oc r="B727" t="inlineStr">
      <is>
        <t>г. Рубцовск, ул. Алтайская, д. 112</t>
      </is>
    </oc>
    <nc r="B727" t="inlineStr">
      <is>
        <t>г. Рубцовск, ул. Октябрьская, д. 115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27" start="0" length="0">
    <dxf>
      <font>
        <sz val="11"/>
        <name val="Times New Roman"/>
        <scheme val="none"/>
      </font>
      <numFmt numFmtId="3" formatCode="#,##0"/>
      <fill>
        <patternFill patternType="none">
          <bgColor indexed="65"/>
        </patternFill>
      </fill>
    </dxf>
  </rfmt>
  <rcc rId="17880" sId="1" odxf="1" dxf="1" numFmtId="4">
    <oc r="A728">
      <v>29</v>
    </oc>
    <nc r="A728">
      <v>74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81" sId="1" odxf="1" dxf="1">
    <oc r="B728" t="inlineStr">
      <is>
        <t>г. Рубцовск, ул. Алтайская, д. 94</t>
      </is>
    </oc>
    <nc r="B728" t="inlineStr">
      <is>
        <t>г. Рубцовск, ул. Октябрьская, д. 119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28" start="0" length="0">
    <dxf>
      <font>
        <sz val="11"/>
        <name val="Times New Roman"/>
        <scheme val="none"/>
      </font>
      <numFmt numFmtId="3" formatCode="#,##0"/>
      <fill>
        <patternFill patternType="none">
          <bgColor indexed="65"/>
        </patternFill>
      </fill>
    </dxf>
  </rfmt>
  <rcc rId="17882" sId="1" odxf="1" dxf="1" numFmtId="4">
    <oc r="A729">
      <v>30</v>
    </oc>
    <nc r="A729">
      <v>75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83" sId="1" odxf="1" dxf="1">
    <oc r="B729" t="inlineStr">
      <is>
        <t>г. Рубцовск, ул. Алтайская, д. 96</t>
      </is>
    </oc>
    <nc r="B729" t="inlineStr">
      <is>
        <t>г. Рубцовск, ул. Октябрьская, д. 157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29" start="0" length="0">
    <dxf>
      <font>
        <sz val="11"/>
        <name val="Times New Roman"/>
        <scheme val="none"/>
      </font>
      <numFmt numFmtId="3" formatCode="#,##0"/>
      <fill>
        <patternFill patternType="none">
          <bgColor indexed="65"/>
        </patternFill>
      </fill>
    </dxf>
  </rfmt>
  <rcc rId="17884" sId="1" odxf="1" dxf="1" numFmtId="4">
    <oc r="A730">
      <v>31</v>
    </oc>
    <nc r="A730">
      <v>76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85" sId="1" odxf="1" dxf="1">
    <oc r="B730" t="inlineStr">
      <is>
        <t>г. Рубцовск, ул. Брусилова, д. 8Г</t>
      </is>
    </oc>
    <nc r="B730" t="inlineStr">
      <is>
        <t>г. Рубцовск, ул. Октябрьская, д. 29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30" start="0" length="0">
    <dxf>
      <font>
        <sz val="11"/>
        <name val="Times New Roman"/>
        <scheme val="none"/>
      </font>
      <numFmt numFmtId="3" formatCode="#,##0"/>
      <fill>
        <patternFill patternType="none">
          <bgColor indexed="65"/>
        </patternFill>
      </fill>
    </dxf>
  </rfmt>
  <rcc rId="17886" sId="1" odxf="1" dxf="1" numFmtId="4">
    <oc r="A731">
      <v>32</v>
    </oc>
    <nc r="A731">
      <v>77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87" sId="1" odxf="1" dxf="1">
    <oc r="B731" t="inlineStr">
      <is>
        <t>г. Рубцовск, ул. Гвардейская, д. 51</t>
      </is>
    </oc>
    <nc r="B731" t="inlineStr">
      <is>
        <t>г. Рубцовск, ул. Октябрьская, д. 3А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31" start="0" length="0">
    <dxf>
      <font>
        <sz val="11"/>
        <name val="Times New Roman"/>
        <scheme val="none"/>
      </font>
      <numFmt numFmtId="3" formatCode="#,##0"/>
      <fill>
        <patternFill patternType="none">
          <bgColor indexed="65"/>
        </patternFill>
      </fill>
    </dxf>
  </rfmt>
  <rcc rId="17888" sId="1" odxf="1" dxf="1" numFmtId="4">
    <oc r="A732">
      <v>33</v>
    </oc>
    <nc r="A732">
      <v>78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89" sId="1" odxf="1" dxf="1">
    <oc r="B732" t="inlineStr">
      <is>
        <t>г. Рубцовск, ул. Жуковского, д. 01</t>
      </is>
    </oc>
    <nc r="B732" t="inlineStr">
      <is>
        <t>г. Рубцовск, ул. Октябрьская, д. 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32" start="0" length="0">
    <dxf>
      <font>
        <sz val="11"/>
        <name val="Times New Roman"/>
        <scheme val="none"/>
      </font>
      <numFmt numFmtId="3" formatCode="#,##0"/>
      <fill>
        <patternFill patternType="none">
          <bgColor indexed="65"/>
        </patternFill>
      </fill>
    </dxf>
  </rfmt>
  <rcc rId="17890" sId="1" odxf="1" dxf="1" numFmtId="4">
    <oc r="A733">
      <v>34</v>
    </oc>
    <nc r="A733">
      <v>79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91" sId="1" odxf="1" dxf="1">
    <oc r="B733" t="inlineStr">
      <is>
        <t>г. Рубцовск, ул. Калинина, д. 24</t>
      </is>
    </oc>
    <nc r="B733" t="inlineStr">
      <is>
        <t>г. Рубцовск, ул. Октябрьская, д. 80</t>
      </is>
    </nc>
    <odxf>
      <font>
        <sz val="14"/>
        <name val="Times New Roman"/>
        <scheme val="none"/>
      </font>
      <fill>
        <patternFill patternType="solid">
          <bgColor theme="0"/>
        </patternFill>
      </fill>
      <alignment horizontal="general" vertical="top" wrapText="0" readingOrder="0"/>
    </odxf>
    <ndxf>
      <font>
        <sz val="11"/>
        <name val="Times New Roman"/>
        <scheme val="none"/>
      </font>
      <fill>
        <patternFill patternType="none">
          <bgColor indexed="65"/>
        </patternFill>
      </fill>
      <alignment horizontal="left" vertical="center" wrapText="1" readingOrder="0"/>
    </ndxf>
  </rcc>
  <rfmt sheetId="1" sqref="C733" start="0" length="0">
    <dxf>
      <font>
        <sz val="11"/>
        <name val="Times New Roman"/>
        <scheme val="none"/>
      </font>
      <numFmt numFmtId="3" formatCode="#,##0"/>
      <fill>
        <patternFill patternType="none">
          <bgColor indexed="65"/>
        </patternFill>
      </fill>
    </dxf>
  </rfmt>
  <rcc rId="17892" sId="1" odxf="1" dxf="1" numFmtId="4">
    <oc r="A734">
      <v>35</v>
    </oc>
    <nc r="A734">
      <v>80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93" sId="1" odxf="1" dxf="1">
    <oc r="B734" t="inlineStr">
      <is>
        <t>г. Рубцовск, ул. Калинина, д. 28</t>
      </is>
    </oc>
    <nc r="B734" t="inlineStr">
      <is>
        <t>г. Рубцовск, ул. Октябрьская, д. 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34" start="0" length="0">
    <dxf>
      <font>
        <sz val="11"/>
        <name val="Times New Roman"/>
        <scheme val="none"/>
      </font>
      <numFmt numFmtId="3" formatCode="#,##0"/>
      <fill>
        <patternFill patternType="none">
          <bgColor indexed="65"/>
        </patternFill>
      </fill>
    </dxf>
  </rfmt>
  <rcc rId="17894" sId="1" odxf="1" dxf="1" numFmtId="4">
    <oc r="A735">
      <v>36</v>
    </oc>
    <nc r="A735">
      <v>81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95" sId="1" odxf="1" dxf="1">
    <oc r="B735" t="inlineStr">
      <is>
        <t>г. Рубцовск, ул. Калинина, д. 36</t>
      </is>
    </oc>
    <nc r="B735" t="inlineStr">
      <is>
        <t>г. Рубцовск, ул. Октябрьская, д. 98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35" start="0" length="0">
    <dxf>
      <font>
        <sz val="11"/>
        <name val="Times New Roman"/>
        <scheme val="none"/>
      </font>
      <numFmt numFmtId="3" formatCode="#,##0"/>
      <fill>
        <patternFill patternType="none">
          <bgColor indexed="65"/>
        </patternFill>
      </fill>
    </dxf>
  </rfmt>
  <rcc rId="17896" sId="1" odxf="1" dxf="1" numFmtId="4">
    <oc r="A736">
      <v>37</v>
    </oc>
    <nc r="A736">
      <v>82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97" sId="1" odxf="1" dxf="1">
    <oc r="B736" t="inlineStr">
      <is>
        <t>г. Рубцовск, ул. Калинина, д. 9</t>
      </is>
    </oc>
    <nc r="B736" t="inlineStr">
      <is>
        <t>г. Рубцовск, ул. Осипенко, д. 140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36" start="0" length="0">
    <dxf>
      <font>
        <sz val="11"/>
        <name val="Times New Roman"/>
        <scheme val="none"/>
      </font>
      <numFmt numFmtId="3" formatCode="#,##0"/>
      <fill>
        <patternFill patternType="none">
          <bgColor indexed="65"/>
        </patternFill>
      </fill>
    </dxf>
  </rfmt>
  <rcc rId="17898" sId="1" odxf="1" dxf="1" numFmtId="4">
    <oc r="A737">
      <v>38</v>
    </oc>
    <nc r="A737">
      <v>83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899" sId="1" odxf="1" dxf="1">
    <oc r="B737" t="inlineStr">
      <is>
        <t>г. Рубцовск, ул. Карла Маркса, д. 235</t>
      </is>
    </oc>
    <nc r="B737" t="inlineStr">
      <is>
        <t>г. Рубцовск, ул. Осипенко, д. 142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37" start="0" length="0">
    <dxf>
      <font>
        <sz val="11"/>
        <name val="Times New Roman"/>
        <scheme val="none"/>
      </font>
      <numFmt numFmtId="3" formatCode="#,##0"/>
      <fill>
        <patternFill patternType="none">
          <bgColor indexed="65"/>
        </patternFill>
      </fill>
    </dxf>
  </rfmt>
  <rcc rId="17900" sId="1" odxf="1" dxf="1" numFmtId="4">
    <oc r="A738">
      <v>39</v>
    </oc>
    <nc r="A738">
      <v>84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01" sId="1" odxf="1" dxf="1">
    <oc r="B738" t="inlineStr">
      <is>
        <t>г. Рубцовск, ул. Комсомольская, д. 102</t>
      </is>
    </oc>
    <nc r="B738" t="inlineStr">
      <is>
        <t>г. Рубцовск, ул. Путевая, д. 31</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38" start="0" length="0">
    <dxf>
      <font>
        <sz val="11"/>
        <name val="Times New Roman"/>
        <scheme val="none"/>
      </font>
      <numFmt numFmtId="3" formatCode="#,##0"/>
      <fill>
        <patternFill patternType="none">
          <bgColor indexed="65"/>
        </patternFill>
      </fill>
      <alignment vertical="center" readingOrder="0"/>
    </dxf>
  </rfmt>
  <rcc rId="17902" sId="1" odxf="1" dxf="1" numFmtId="4">
    <oc r="A739">
      <v>40</v>
    </oc>
    <nc r="A739">
      <v>85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03" sId="1" odxf="1" dxf="1">
    <oc r="B739" t="inlineStr">
      <is>
        <t>г. Рубцовск, ул. Комсомольская, д. 115</t>
      </is>
    </oc>
    <nc r="B739" t="inlineStr">
      <is>
        <t>г. Рубцовск, ул. Путевая, д. 33</t>
      </is>
    </nc>
    <odxf>
      <font>
        <sz val="14"/>
        <name val="Times New Roman"/>
        <scheme val="none"/>
      </font>
      <fill>
        <patternFill patternType="solid">
          <bgColor theme="0"/>
        </patternFill>
      </fill>
      <alignment horizontal="left" wrapText="1" readingOrder="0"/>
    </odxf>
    <ndxf>
      <font>
        <sz val="11"/>
        <name val="Times New Roman"/>
        <scheme val="none"/>
      </font>
      <fill>
        <patternFill patternType="none">
          <bgColor indexed="65"/>
        </patternFill>
      </fill>
      <alignment horizontal="general" wrapText="0" readingOrder="0"/>
    </ndxf>
  </rcc>
  <rfmt sheetId="1" sqref="C739" start="0" length="0">
    <dxf>
      <font>
        <sz val="11"/>
        <name val="Times New Roman"/>
        <scheme val="none"/>
      </font>
      <numFmt numFmtId="3" formatCode="#,##0"/>
      <fill>
        <patternFill patternType="none">
          <bgColor indexed="65"/>
        </patternFill>
      </fill>
      <alignment vertical="center" readingOrder="0"/>
    </dxf>
  </rfmt>
  <rcc rId="17904" sId="1" odxf="1" dxf="1" numFmtId="4">
    <oc r="A740">
      <v>41</v>
    </oc>
    <nc r="A740">
      <v>86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05" sId="1" odxf="1" dxf="1">
    <oc r="B740" t="inlineStr">
      <is>
        <t>г. Рубцовск, ул. Комсомольская, д. 121</t>
      </is>
    </oc>
    <nc r="B740" t="inlineStr">
      <is>
        <t>г. Рубцовск, ул. Путевая, д. 35</t>
      </is>
    </nc>
    <odxf>
      <font>
        <sz val="14"/>
        <name val="Times New Roman"/>
        <scheme val="none"/>
      </font>
      <fill>
        <patternFill patternType="solid">
          <bgColor theme="0"/>
        </patternFill>
      </fill>
      <alignment horizontal="left" wrapText="1" readingOrder="0"/>
    </odxf>
    <ndxf>
      <font>
        <sz val="11"/>
        <name val="Times New Roman"/>
        <scheme val="none"/>
      </font>
      <fill>
        <patternFill patternType="none">
          <bgColor indexed="65"/>
        </patternFill>
      </fill>
      <alignment horizontal="general" wrapText="0" readingOrder="0"/>
    </ndxf>
  </rcc>
  <rfmt sheetId="1" sqref="C740" start="0" length="0">
    <dxf>
      <font>
        <sz val="11"/>
        <name val="Times New Roman"/>
        <scheme val="none"/>
      </font>
      <numFmt numFmtId="3" formatCode="#,##0"/>
      <fill>
        <patternFill patternType="none">
          <bgColor indexed="65"/>
        </patternFill>
      </fill>
      <alignment vertical="center" readingOrder="0"/>
    </dxf>
  </rfmt>
  <rcc rId="17906" sId="1" odxf="1" dxf="1" numFmtId="4">
    <oc r="A741">
      <v>42</v>
    </oc>
    <nc r="A741">
      <v>87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07" sId="1" odxf="1" dxf="1">
    <oc r="B741" t="inlineStr">
      <is>
        <t>г. Рубцовск, ул. Комсомольская, д. 137</t>
      </is>
    </oc>
    <nc r="B741" t="inlineStr">
      <is>
        <t>г. Рубцовск, ул. Пушкина, д. 2</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41" start="0" length="0">
    <dxf>
      <font>
        <sz val="11"/>
        <name val="Times New Roman"/>
        <scheme val="none"/>
      </font>
      <numFmt numFmtId="3" formatCode="#,##0"/>
      <fill>
        <patternFill patternType="none">
          <bgColor indexed="65"/>
        </patternFill>
      </fill>
      <alignment vertical="center" readingOrder="0"/>
    </dxf>
  </rfmt>
  <rcc rId="17908" sId="1" odxf="1" dxf="1" numFmtId="4">
    <oc r="A742">
      <v>43</v>
    </oc>
    <nc r="A742"/>
    <odxf>
      <font>
        <b val="0"/>
        <sz val="14"/>
        <color indexed="8"/>
        <name val="Times New Roman"/>
        <scheme val="none"/>
      </font>
      <fill>
        <patternFill patternType="solid">
          <bgColor theme="0"/>
        </patternFill>
      </fill>
    </odxf>
    <ndxf>
      <font>
        <b/>
        <sz val="11"/>
        <color indexed="8"/>
        <name val="Times New Roman"/>
        <scheme val="none"/>
      </font>
      <fill>
        <patternFill patternType="none">
          <bgColor indexed="65"/>
        </patternFill>
      </fill>
    </ndxf>
  </rcc>
  <rcc rId="17909" sId="1" odxf="1" dxf="1">
    <oc r="B742" t="inlineStr">
      <is>
        <t>г. Рубцовск, ул. Комсомольская, д. 139</t>
      </is>
    </oc>
    <nc r="B742" t="inlineStr">
      <is>
        <t>Итого по г. Рубцовску-2019 год</t>
      </is>
    </nc>
    <odxf>
      <font>
        <b val="0"/>
        <sz val="14"/>
        <name val="Times New Roman"/>
        <scheme val="none"/>
      </font>
      <fill>
        <patternFill patternType="solid">
          <bgColor theme="0"/>
        </patternFill>
      </fill>
      <alignment horizontal="left" vertical="top" wrapText="1" readingOrder="0"/>
    </odxf>
    <ndxf>
      <font>
        <b/>
        <sz val="11"/>
        <name val="Times New Roman"/>
        <scheme val="none"/>
      </font>
      <fill>
        <patternFill patternType="none">
          <bgColor indexed="65"/>
        </patternFill>
      </fill>
      <alignment horizontal="general" vertical="bottom" wrapText="0" readingOrder="0"/>
    </ndxf>
  </rcc>
  <rfmt sheetId="1" sqref="C742" start="0" length="0">
    <dxf>
      <font>
        <b/>
        <sz val="11"/>
        <name val="Times New Roman"/>
        <scheme val="none"/>
      </font>
      <numFmt numFmtId="3" formatCode="#,##0"/>
      <fill>
        <patternFill patternType="none">
          <bgColor indexed="65"/>
        </patternFill>
      </fill>
      <alignment vertical="center" readingOrder="0"/>
    </dxf>
  </rfmt>
  <rcc rId="17910" sId="1" odxf="1" dxf="1" numFmtId="4">
    <oc r="A743">
      <v>44</v>
    </oc>
    <nc r="A743">
      <v>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11" sId="1" odxf="1" dxf="1">
    <oc r="B743" t="inlineStr">
      <is>
        <t>г. Рубцовск, ул. Комсомольская, д. 143</t>
      </is>
    </oc>
    <nc r="B743" t="inlineStr">
      <is>
        <t>г. Рубцовск, Новоегорьевский тракт, д. 10</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43" start="0" length="0">
    <dxf>
      <font>
        <sz val="11"/>
        <name val="Times New Roman"/>
        <scheme val="none"/>
      </font>
      <numFmt numFmtId="3" formatCode="#,##0"/>
      <fill>
        <patternFill patternType="none">
          <bgColor indexed="65"/>
        </patternFill>
      </fill>
      <alignment vertical="center" readingOrder="0"/>
    </dxf>
  </rfmt>
  <rcc rId="17912" sId="1" odxf="1" dxf="1" numFmtId="4">
    <oc r="A744">
      <v>45</v>
    </oc>
    <nc r="A744">
      <v>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13" sId="1" odxf="1" dxf="1">
    <oc r="B744" t="inlineStr">
      <is>
        <t>г. Рубцовск, ул. Комсомольская, д. 144</t>
      </is>
    </oc>
    <nc r="B744" t="inlineStr">
      <is>
        <t>г. Рубцовск, Новоегорьевский тракт, д. 10А</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44" start="0" length="0">
    <dxf>
      <font>
        <sz val="11"/>
        <name val="Times New Roman"/>
        <scheme val="none"/>
      </font>
      <numFmt numFmtId="3" formatCode="#,##0"/>
      <fill>
        <patternFill patternType="none">
          <bgColor indexed="65"/>
        </patternFill>
      </fill>
      <alignment vertical="center" readingOrder="0"/>
    </dxf>
  </rfmt>
  <rcc rId="17914" sId="1" odxf="1" dxf="1" numFmtId="4">
    <oc r="A745">
      <v>46</v>
    </oc>
    <nc r="A745">
      <v>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15" sId="1" odxf="1" dxf="1">
    <oc r="B745" t="inlineStr">
      <is>
        <t>г. Рубцовск, ул. Комсомольская, д. 180</t>
      </is>
    </oc>
    <nc r="B745" t="inlineStr">
      <is>
        <t>г. Рубцовск, пр-кт Ленина, д. 127</t>
      </is>
    </nc>
    <odxf>
      <font>
        <sz val="14"/>
        <name val="Times New Roman"/>
        <scheme val="none"/>
      </font>
      <numFmt numFmtId="1" formatCode="0"/>
      <fill>
        <patternFill patternType="solid">
          <bgColor theme="0"/>
        </patternFill>
      </fill>
    </odxf>
    <ndxf>
      <font>
        <sz val="11"/>
        <color indexed="8"/>
        <name val="Times New Roman"/>
        <scheme val="none"/>
      </font>
      <numFmt numFmtId="0" formatCode="General"/>
      <fill>
        <patternFill patternType="none">
          <bgColor indexed="65"/>
        </patternFill>
      </fill>
    </ndxf>
  </rcc>
  <rfmt sheetId="1" s="1" sqref="C745" start="0" length="0">
    <dxf>
      <font>
        <sz val="11"/>
        <color auto="1"/>
        <name val="Times New Roman"/>
        <scheme val="none"/>
      </font>
      <numFmt numFmtId="3" formatCode="#,##0"/>
      <fill>
        <patternFill patternType="none">
          <bgColor indexed="65"/>
        </patternFill>
      </fill>
      <alignment horizontal="general" vertical="center" wrapText="0" readingOrder="0"/>
    </dxf>
  </rfmt>
  <rcc rId="17916" sId="1" odxf="1" dxf="1" numFmtId="4">
    <oc r="A746">
      <v>47</v>
    </oc>
    <nc r="A746">
      <v>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17" sId="1" odxf="1" dxf="1">
    <oc r="B746" t="inlineStr">
      <is>
        <t>г. Рубцовск, ул. Комсомольская, д. 184</t>
      </is>
    </oc>
    <nc r="B746" t="inlineStr">
      <is>
        <t>г. Рубцовск, Новоегорьевский тракт, д. 12</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46" start="0" length="0">
    <dxf>
      <font>
        <sz val="11"/>
        <name val="Times New Roman"/>
        <scheme val="none"/>
      </font>
      <numFmt numFmtId="3" formatCode="#,##0"/>
      <fill>
        <patternFill patternType="none">
          <bgColor indexed="65"/>
        </patternFill>
      </fill>
      <alignment vertical="center" readingOrder="0"/>
    </dxf>
  </rfmt>
  <rcc rId="17918" sId="1" odxf="1" dxf="1" numFmtId="4">
    <oc r="A747">
      <v>48</v>
    </oc>
    <nc r="A747">
      <v>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19" sId="1" odxf="1" dxf="1">
    <oc r="B747" t="inlineStr">
      <is>
        <t>г. Рубцовск, ул. Комсомольская, д. 185</t>
      </is>
    </oc>
    <nc r="B747" t="inlineStr">
      <is>
        <t>г. Рубцовск, пер. Базарный, д. 131</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47" start="0" length="0">
    <dxf>
      <font>
        <sz val="11"/>
        <name val="Times New Roman"/>
        <scheme val="none"/>
      </font>
      <numFmt numFmtId="3" formatCode="#,##0"/>
      <fill>
        <patternFill patternType="none">
          <bgColor indexed="65"/>
        </patternFill>
      </fill>
      <alignment vertical="center" readingOrder="0"/>
    </dxf>
  </rfmt>
  <rcc rId="17920" sId="1" odxf="1" dxf="1" numFmtId="4">
    <oc r="A748">
      <v>49</v>
    </oc>
    <nc r="A748">
      <v>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21" sId="1" odxf="1" dxf="1">
    <oc r="B748" t="inlineStr">
      <is>
        <t>г. Рубцовск, ул. Комсомольская, д. 188</t>
      </is>
    </oc>
    <nc r="B748" t="inlineStr">
      <is>
        <t>г. Рубцовск, пер. Базарный, д. 3</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48" start="0" length="0">
    <dxf>
      <font>
        <sz val="11"/>
        <name val="Times New Roman"/>
        <scheme val="none"/>
      </font>
      <numFmt numFmtId="3" formatCode="#,##0"/>
      <fill>
        <patternFill patternType="none">
          <bgColor indexed="65"/>
        </patternFill>
      </fill>
      <alignment vertical="center" readingOrder="0"/>
    </dxf>
  </rfmt>
  <rcc rId="17922" sId="1" odxf="1" dxf="1" numFmtId="4">
    <oc r="A749">
      <v>50</v>
    </oc>
    <nc r="A749">
      <v>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23" sId="1" odxf="1" dxf="1">
    <oc r="B749" t="inlineStr">
      <is>
        <t>г. Рубцовск, ул. Комсомольская, д. 192</t>
      </is>
    </oc>
    <nc r="B749" t="inlineStr">
      <is>
        <t>г. Рубцовск, пер. Мельничный, д. 117</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49" start="0" length="0">
    <dxf>
      <font>
        <sz val="11"/>
        <name val="Times New Roman"/>
        <scheme val="none"/>
      </font>
      <numFmt numFmtId="3" formatCode="#,##0"/>
      <fill>
        <patternFill patternType="none">
          <bgColor indexed="65"/>
        </patternFill>
      </fill>
      <alignment vertical="center" readingOrder="0"/>
    </dxf>
  </rfmt>
  <rcc rId="17924" sId="1" odxf="1" dxf="1" numFmtId="4">
    <oc r="A750">
      <v>51</v>
    </oc>
    <nc r="A750">
      <v>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25" sId="1" odxf="1" dxf="1">
    <oc r="B750" t="inlineStr">
      <is>
        <t>г. Рубцовск, ул. Комсомольская, д. 206</t>
      </is>
    </oc>
    <nc r="B750" t="inlineStr">
      <is>
        <t>г. Рубцовск, пер. Фруктовый, д. 9</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50" start="0" length="0">
    <dxf>
      <font>
        <sz val="11"/>
        <name val="Times New Roman"/>
        <scheme val="none"/>
      </font>
      <numFmt numFmtId="3" formatCode="#,##0"/>
      <fill>
        <patternFill patternType="none">
          <bgColor indexed="65"/>
        </patternFill>
      </fill>
      <alignment vertical="center" readingOrder="0"/>
    </dxf>
  </rfmt>
  <rcc rId="17926" sId="1" odxf="1" dxf="1" numFmtId="4">
    <oc r="A751">
      <v>52</v>
    </oc>
    <nc r="A751">
      <v>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27" sId="1" odxf="1" dxf="1">
    <oc r="B751" t="inlineStr">
      <is>
        <t>г. Рубцовск, ул. Комсомольская, д. 208</t>
      </is>
    </oc>
    <nc r="B751" t="inlineStr">
      <is>
        <t>г. Рубцовск, пер. Школьный, д. 3</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51" start="0" length="0">
    <dxf>
      <font>
        <sz val="11"/>
        <name val="Times New Roman"/>
        <scheme val="none"/>
      </font>
      <numFmt numFmtId="3" formatCode="#,##0"/>
      <fill>
        <patternFill patternType="none">
          <bgColor indexed="65"/>
        </patternFill>
      </fill>
      <alignment vertical="center" readingOrder="0"/>
    </dxf>
  </rfmt>
  <rcc rId="17928" sId="1" odxf="1" dxf="1" numFmtId="4">
    <oc r="A752">
      <v>53</v>
    </oc>
    <nc r="A752">
      <v>10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52" start="0" length="0">
    <dxf>
      <font>
        <sz val="11"/>
        <name val="Times New Roman"/>
        <scheme val="none"/>
      </font>
      <fill>
        <patternFill patternType="none">
          <bgColor indexed="65"/>
        </patternFill>
      </fill>
      <alignment vertical="center" readingOrder="0"/>
    </dxf>
  </rfmt>
  <rfmt sheetId="1" sqref="C752" start="0" length="0">
    <dxf>
      <font>
        <sz val="11"/>
        <name val="Times New Roman"/>
        <scheme val="none"/>
      </font>
      <numFmt numFmtId="3" formatCode="#,##0"/>
      <fill>
        <patternFill patternType="none">
          <bgColor indexed="65"/>
        </patternFill>
      </fill>
      <alignment vertical="center" readingOrder="0"/>
    </dxf>
  </rfmt>
  <rcc rId="17929" sId="1" odxf="1" dxf="1" numFmtId="4">
    <oc r="A753">
      <v>54</v>
    </oc>
    <nc r="A753">
      <v>11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53" start="0" length="0">
    <dxf>
      <font>
        <sz val="11"/>
        <name val="Times New Roman"/>
        <scheme val="none"/>
      </font>
      <fill>
        <patternFill patternType="none">
          <bgColor indexed="65"/>
        </patternFill>
      </fill>
      <alignment vertical="center" readingOrder="0"/>
    </dxf>
  </rfmt>
  <rfmt sheetId="1" sqref="C753" start="0" length="0">
    <dxf>
      <font>
        <sz val="11"/>
        <name val="Times New Roman"/>
        <scheme val="none"/>
      </font>
      <numFmt numFmtId="3" formatCode="#,##0"/>
      <fill>
        <patternFill patternType="none">
          <bgColor indexed="65"/>
        </patternFill>
      </fill>
      <alignment vertical="center" readingOrder="0"/>
    </dxf>
  </rfmt>
  <rcc rId="17930" sId="1" odxf="1" dxf="1" numFmtId="4">
    <oc r="A754">
      <v>55</v>
    </oc>
    <nc r="A754">
      <v>12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54" start="0" length="0">
    <dxf>
      <font>
        <sz val="11"/>
        <name val="Times New Roman"/>
        <scheme val="none"/>
      </font>
      <fill>
        <patternFill patternType="none">
          <bgColor indexed="65"/>
        </patternFill>
      </fill>
    </dxf>
  </rfmt>
  <rfmt sheetId="1" sqref="C754" start="0" length="0">
    <dxf>
      <font>
        <sz val="11"/>
        <name val="Times New Roman"/>
        <scheme val="none"/>
      </font>
      <numFmt numFmtId="3" formatCode="#,##0"/>
      <fill>
        <patternFill patternType="none">
          <bgColor indexed="65"/>
        </patternFill>
      </fill>
    </dxf>
  </rfmt>
  <rcc rId="17931" sId="1" odxf="1" dxf="1" numFmtId="4">
    <oc r="A755">
      <v>56</v>
    </oc>
    <nc r="A755">
      <v>13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55" start="0" length="0">
    <dxf>
      <font>
        <sz val="11"/>
        <name val="Times New Roman"/>
        <scheme val="none"/>
      </font>
      <fill>
        <patternFill patternType="none">
          <bgColor indexed="65"/>
        </patternFill>
      </fill>
    </dxf>
  </rfmt>
  <rfmt sheetId="1" sqref="C755" start="0" length="0">
    <dxf>
      <font>
        <sz val="11"/>
        <name val="Times New Roman"/>
        <scheme val="none"/>
      </font>
      <numFmt numFmtId="3" formatCode="#,##0"/>
      <fill>
        <patternFill patternType="none">
          <bgColor indexed="65"/>
        </patternFill>
      </fill>
    </dxf>
  </rfmt>
  <rcc rId="17932" sId="1" odxf="1" dxf="1" numFmtId="4">
    <oc r="A756">
      <v>57</v>
    </oc>
    <nc r="A756">
      <v>14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56" start="0" length="0">
    <dxf>
      <font>
        <sz val="11"/>
        <name val="Times New Roman"/>
        <scheme val="none"/>
      </font>
      <fill>
        <patternFill patternType="none">
          <bgColor indexed="65"/>
        </patternFill>
      </fill>
    </dxf>
  </rfmt>
  <rfmt sheetId="1" sqref="C756" start="0" length="0">
    <dxf>
      <font>
        <sz val="11"/>
        <name val="Times New Roman"/>
        <scheme val="none"/>
      </font>
      <numFmt numFmtId="3" formatCode="#,##0"/>
      <fill>
        <patternFill patternType="none">
          <bgColor indexed="65"/>
        </patternFill>
      </fill>
    </dxf>
  </rfmt>
  <rcc rId="17933" sId="1" odxf="1" dxf="1" numFmtId="4">
    <oc r="A757">
      <v>58</v>
    </oc>
    <nc r="A757">
      <v>15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57" start="0" length="0">
    <dxf>
      <font>
        <sz val="11"/>
        <name val="Times New Roman"/>
        <scheme val="none"/>
      </font>
      <fill>
        <patternFill patternType="none">
          <bgColor indexed="65"/>
        </patternFill>
      </fill>
    </dxf>
  </rfmt>
  <rfmt sheetId="1" sqref="C757" start="0" length="0">
    <dxf>
      <font>
        <sz val="11"/>
        <name val="Times New Roman"/>
        <scheme val="none"/>
      </font>
      <numFmt numFmtId="3" formatCode="#,##0"/>
      <fill>
        <patternFill patternType="none">
          <bgColor indexed="65"/>
        </patternFill>
      </fill>
    </dxf>
  </rfmt>
  <rcc rId="17934" sId="1" odxf="1" dxf="1" numFmtId="4">
    <oc r="A758">
      <v>59</v>
    </oc>
    <nc r="A758">
      <v>16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58" start="0" length="0">
    <dxf>
      <font>
        <sz val="11"/>
        <name val="Times New Roman"/>
        <scheme val="none"/>
      </font>
      <fill>
        <patternFill patternType="none">
          <bgColor indexed="65"/>
        </patternFill>
      </fill>
    </dxf>
  </rfmt>
  <rfmt sheetId="1" sqref="C758" start="0" length="0">
    <dxf>
      <font>
        <sz val="11"/>
        <name val="Times New Roman"/>
        <scheme val="none"/>
      </font>
      <numFmt numFmtId="3" formatCode="#,##0"/>
      <fill>
        <patternFill patternType="none">
          <bgColor indexed="65"/>
        </patternFill>
      </fill>
    </dxf>
  </rfmt>
  <rcc rId="17935" sId="1" odxf="1" dxf="1" numFmtId="4">
    <oc r="A759">
      <v>60</v>
    </oc>
    <nc r="A759">
      <v>17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59" start="0" length="0">
    <dxf>
      <font>
        <sz val="11"/>
        <name val="Times New Roman"/>
        <scheme val="none"/>
      </font>
      <fill>
        <patternFill patternType="none">
          <bgColor indexed="65"/>
        </patternFill>
      </fill>
    </dxf>
  </rfmt>
  <rfmt sheetId="1" sqref="C759" start="0" length="0">
    <dxf>
      <font>
        <sz val="11"/>
        <name val="Times New Roman"/>
        <scheme val="none"/>
      </font>
      <numFmt numFmtId="3" formatCode="#,##0"/>
      <fill>
        <patternFill patternType="none">
          <bgColor indexed="65"/>
        </patternFill>
      </fill>
    </dxf>
  </rfmt>
  <rcc rId="17936" sId="1" odxf="1" dxf="1" numFmtId="4">
    <oc r="A760">
      <v>61</v>
    </oc>
    <nc r="A760">
      <v>18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60" start="0" length="0">
    <dxf>
      <font>
        <sz val="11"/>
        <name val="Times New Roman"/>
        <scheme val="none"/>
      </font>
      <fill>
        <patternFill patternType="none">
          <bgColor indexed="65"/>
        </patternFill>
      </fill>
    </dxf>
  </rfmt>
  <rfmt sheetId="1" sqref="C760" start="0" length="0">
    <dxf>
      <font>
        <sz val="11"/>
        <name val="Times New Roman"/>
        <scheme val="none"/>
      </font>
      <numFmt numFmtId="3" formatCode="#,##0"/>
      <fill>
        <patternFill patternType="none">
          <bgColor indexed="65"/>
        </patternFill>
      </fill>
    </dxf>
  </rfmt>
  <rcc rId="17937" sId="1" odxf="1" dxf="1" numFmtId="4">
    <oc r="A761">
      <v>62</v>
    </oc>
    <nc r="A761">
      <v>19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61" start="0" length="0">
    <dxf>
      <font>
        <sz val="11"/>
        <name val="Times New Roman"/>
        <scheme val="none"/>
      </font>
      <fill>
        <patternFill patternType="none">
          <bgColor indexed="65"/>
        </patternFill>
      </fill>
    </dxf>
  </rfmt>
  <rfmt sheetId="1" sqref="C761" start="0" length="0">
    <dxf>
      <font>
        <sz val="11"/>
        <name val="Times New Roman"/>
        <scheme val="none"/>
      </font>
      <numFmt numFmtId="3" formatCode="#,##0"/>
      <fill>
        <patternFill patternType="none">
          <bgColor indexed="65"/>
        </patternFill>
      </fill>
      <alignment horizontal="right" vertical="center" wrapText="1" readingOrder="0"/>
    </dxf>
  </rfmt>
  <rcc rId="17938" sId="1" odxf="1" dxf="1" numFmtId="4">
    <oc r="A762">
      <v>63</v>
    </oc>
    <nc r="A762">
      <v>20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62" start="0" length="0">
    <dxf>
      <font>
        <sz val="11"/>
        <color indexed="9"/>
        <name val="Times New Roman"/>
        <scheme val="none"/>
      </font>
      <numFmt numFmtId="0" formatCode="General"/>
      <fill>
        <patternFill patternType="none">
          <bgColor indexed="65"/>
        </patternFill>
      </fill>
    </dxf>
  </rfmt>
  <rfmt sheetId="1" sqref="C762" start="0" length="0">
    <dxf>
      <font>
        <sz val="11"/>
        <name val="Times New Roman"/>
        <scheme val="none"/>
      </font>
      <numFmt numFmtId="3" formatCode="#,##0"/>
      <fill>
        <patternFill patternType="none">
          <bgColor indexed="65"/>
        </patternFill>
      </fill>
      <alignment horizontal="right" vertical="center" wrapText="1" readingOrder="0"/>
    </dxf>
  </rfmt>
  <rcc rId="17939" sId="1" odxf="1" dxf="1" numFmtId="4">
    <oc r="A763">
      <v>64</v>
    </oc>
    <nc r="A763">
      <v>21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B763" start="0" length="0">
    <dxf>
      <font>
        <sz val="11"/>
        <name val="Times New Roman"/>
        <scheme val="none"/>
      </font>
      <fill>
        <patternFill patternType="none">
          <bgColor indexed="65"/>
        </patternFill>
      </fill>
      <alignment vertical="center" readingOrder="0"/>
    </dxf>
  </rfmt>
  <rfmt sheetId="1" sqref="C763" start="0" length="0">
    <dxf>
      <font>
        <sz val="11"/>
        <name val="Times New Roman"/>
        <scheme val="none"/>
      </font>
      <numFmt numFmtId="3" formatCode="#,##0"/>
      <fill>
        <patternFill patternType="none">
          <bgColor indexed="65"/>
        </patternFill>
      </fill>
      <alignment vertical="center" readingOrder="0"/>
    </dxf>
  </rfmt>
  <rcc rId="17940" sId="1" odxf="1" dxf="1" numFmtId="4">
    <oc r="A764">
      <v>65</v>
    </oc>
    <nc r="A764">
      <v>22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41" sId="1" odxf="1" dxf="1">
    <oc r="B764" t="inlineStr">
      <is>
        <t>г. Рубцовск, ул. Краснознаменская, д. 82</t>
      </is>
    </oc>
    <nc r="B764" t="inlineStr">
      <is>
        <t>г. Рубцовск, Угловский тракт, д. 55</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64" start="0" length="0">
    <dxf>
      <font>
        <sz val="11"/>
        <name val="Times New Roman"/>
        <scheme val="none"/>
      </font>
      <numFmt numFmtId="3" formatCode="#,##0"/>
      <fill>
        <patternFill patternType="none">
          <bgColor indexed="65"/>
        </patternFill>
      </fill>
      <alignment vertical="center" readingOrder="0"/>
    </dxf>
  </rfmt>
  <rcc rId="17942" sId="1" odxf="1" dxf="1" numFmtId="4">
    <oc r="A765">
      <v>66</v>
    </oc>
    <nc r="A765">
      <v>23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43" sId="1" odxf="1" dxf="1">
    <oc r="B765" t="inlineStr">
      <is>
        <t>г. Рубцовск, ул. Краснознаменская, д. 98</t>
      </is>
    </oc>
    <nc r="B765" t="inlineStr">
      <is>
        <t>г. Рубцовск, ул. Азовская, д. 4</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765" start="0" length="0">
    <dxf>
      <font>
        <sz val="11"/>
        <name val="Times New Roman"/>
        <scheme val="none"/>
      </font>
      <numFmt numFmtId="3" formatCode="#,##0"/>
      <fill>
        <patternFill patternType="none">
          <bgColor indexed="65"/>
        </patternFill>
      </fill>
      <alignment vertical="center" readingOrder="0"/>
    </dxf>
  </rfmt>
  <rcc rId="17944" sId="1" odxf="1" dxf="1" numFmtId="4">
    <oc r="A766">
      <v>67</v>
    </oc>
    <nc r="A766">
      <v>24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45" sId="1" odxf="1" dxf="1">
    <oc r="B766" t="inlineStr">
      <is>
        <t>г. Рубцовск, ул. Куйбышева, д. 127А</t>
      </is>
    </oc>
    <nc r="B766" t="inlineStr">
      <is>
        <t>г. Рубцовск, ул. Азовская, д. 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66" start="0" length="0">
    <dxf>
      <font>
        <sz val="11"/>
        <name val="Times New Roman"/>
        <scheme val="none"/>
      </font>
      <numFmt numFmtId="3" formatCode="#,##0"/>
      <fill>
        <patternFill patternType="none">
          <bgColor indexed="65"/>
        </patternFill>
      </fill>
    </dxf>
  </rfmt>
  <rcc rId="17946" sId="1" odxf="1" dxf="1" numFmtId="4">
    <oc r="A767">
      <v>68</v>
    </oc>
    <nc r="A767">
      <v>25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47" sId="1" odxf="1" dxf="1">
    <oc r="B767" t="inlineStr">
      <is>
        <t>г. Рубцовск, ул. Октябрьская, д. 1</t>
      </is>
    </oc>
    <nc r="B767" t="inlineStr">
      <is>
        <t>г. Рубцовск, ул. Азовская, д. 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67" start="0" length="0">
    <dxf>
      <font>
        <sz val="11"/>
        <name val="Times New Roman"/>
        <scheme val="none"/>
      </font>
      <numFmt numFmtId="3" formatCode="#,##0"/>
      <fill>
        <patternFill patternType="none">
          <bgColor indexed="65"/>
        </patternFill>
      </fill>
    </dxf>
  </rfmt>
  <rcc rId="17948" sId="1" odxf="1" dxf="1" numFmtId="4">
    <oc r="A768">
      <v>69</v>
    </oc>
    <nc r="A768">
      <v>26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49" sId="1" odxf="1" dxf="1">
    <oc r="B768" t="inlineStr">
      <is>
        <t>г. Рубцовск, ул. Октябрьская, д. 106А</t>
      </is>
    </oc>
    <nc r="B768" t="inlineStr">
      <is>
        <t>г. Рубцовск, ул. Алтайская, д. 189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68" start="0" length="0">
    <dxf>
      <font>
        <sz val="11"/>
        <name val="Times New Roman"/>
        <scheme val="none"/>
      </font>
      <numFmt numFmtId="3" formatCode="#,##0"/>
      <fill>
        <patternFill patternType="none">
          <bgColor indexed="65"/>
        </patternFill>
      </fill>
    </dxf>
  </rfmt>
  <rcc rId="17950" sId="1" odxf="1" dxf="1" numFmtId="4">
    <oc r="A769">
      <v>70</v>
    </oc>
    <nc r="A769">
      <v>27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51" sId="1" odxf="1" dxf="1">
    <oc r="B769" t="inlineStr">
      <is>
        <t>г. Рубцовск, ул. Октябрьская, д. 115</t>
      </is>
    </oc>
    <nc r="B769" t="inlineStr">
      <is>
        <t>г. Рубцовск, ул. Алтайская, д. 84А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69" start="0" length="0">
    <dxf>
      <font>
        <sz val="11"/>
        <name val="Times New Roman"/>
        <scheme val="none"/>
      </font>
      <numFmt numFmtId="3" formatCode="#,##0"/>
      <fill>
        <patternFill patternType="none">
          <bgColor indexed="65"/>
        </patternFill>
      </fill>
    </dxf>
  </rfmt>
  <rcc rId="17952" sId="1" odxf="1" dxf="1" numFmtId="4">
    <oc r="A770">
      <v>71</v>
    </oc>
    <nc r="A770">
      <v>28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53" sId="1" odxf="1" dxf="1">
    <oc r="B770" t="inlineStr">
      <is>
        <t>г. Рубцовск, ул. Октябрьская, д. 119</t>
      </is>
    </oc>
    <nc r="B770" t="inlineStr">
      <is>
        <t>г. Рубцовск, ул. Арычная, д. 29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0" start="0" length="0">
    <dxf>
      <font>
        <sz val="11"/>
        <name val="Times New Roman"/>
        <scheme val="none"/>
      </font>
      <numFmt numFmtId="3" formatCode="#,##0"/>
      <fill>
        <patternFill patternType="none">
          <bgColor indexed="65"/>
        </patternFill>
      </fill>
    </dxf>
  </rfmt>
  <rcc rId="17954" sId="1" odxf="1" dxf="1" numFmtId="4">
    <oc r="A771">
      <v>72</v>
    </oc>
    <nc r="A771">
      <v>29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55" sId="1" odxf="1" dxf="1">
    <oc r="B771" t="inlineStr">
      <is>
        <t>г. Рубцовск, ул. Октябрьская, д. 157</t>
      </is>
    </oc>
    <nc r="B771" t="inlineStr">
      <is>
        <t>г. Рубцовск, ул. Арычная, д. 33</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1" start="0" length="0">
    <dxf>
      <font>
        <sz val="11"/>
        <name val="Times New Roman"/>
        <scheme val="none"/>
      </font>
      <numFmt numFmtId="3" formatCode="#,##0"/>
      <fill>
        <patternFill patternType="none">
          <bgColor indexed="65"/>
        </patternFill>
      </fill>
    </dxf>
  </rfmt>
  <rcc rId="17956" sId="1" odxf="1" dxf="1" numFmtId="4">
    <oc r="A772">
      <v>73</v>
    </oc>
    <nc r="A772">
      <v>30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57" sId="1" odxf="1" dxf="1">
    <oc r="B772" t="inlineStr">
      <is>
        <t>г. Рубцовск, ул. Октябрьская, д. 29</t>
      </is>
    </oc>
    <nc r="B772" t="inlineStr">
      <is>
        <t>г. Рубцовск, ул. Брусилова, д. 45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2" start="0" length="0">
    <dxf>
      <font>
        <sz val="11"/>
        <name val="Times New Roman"/>
        <scheme val="none"/>
      </font>
      <numFmt numFmtId="3" formatCode="#,##0"/>
      <fill>
        <patternFill patternType="none">
          <bgColor indexed="65"/>
        </patternFill>
      </fill>
    </dxf>
  </rfmt>
  <rcc rId="17958" sId="1" odxf="1" dxf="1" numFmtId="4">
    <oc r="A773">
      <v>74</v>
    </oc>
    <nc r="A773">
      <v>31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59" sId="1" odxf="1" dxf="1">
    <oc r="B773" t="inlineStr">
      <is>
        <t>г. Рубцовск, ул. Октябрьская, д. 3А</t>
      </is>
    </oc>
    <nc r="B773" t="inlineStr">
      <is>
        <t>г. Рубцовск, ул. Брусилова, д. 47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3" start="0" length="0">
    <dxf>
      <font>
        <sz val="11"/>
        <name val="Times New Roman"/>
        <scheme val="none"/>
      </font>
      <numFmt numFmtId="3" formatCode="#,##0"/>
      <fill>
        <patternFill patternType="none">
          <bgColor indexed="65"/>
        </patternFill>
      </fill>
    </dxf>
  </rfmt>
  <rcc rId="17960" sId="1" odxf="1" dxf="1" numFmtId="4">
    <oc r="A774">
      <v>75</v>
    </oc>
    <nc r="A774">
      <v>32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61" sId="1" odxf="1" dxf="1">
    <oc r="B774" t="inlineStr">
      <is>
        <t>г. Рубцовск, ул. Октябрьская, д. 5</t>
      </is>
    </oc>
    <nc r="B774" t="inlineStr">
      <is>
        <t>г. Рубцовск, ул. Брусилова, д. 8В</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4" start="0" length="0">
    <dxf>
      <font>
        <sz val="11"/>
        <name val="Times New Roman"/>
        <scheme val="none"/>
      </font>
      <numFmt numFmtId="3" formatCode="#,##0"/>
      <fill>
        <patternFill patternType="none">
          <bgColor indexed="65"/>
        </patternFill>
      </fill>
    </dxf>
  </rfmt>
  <rcc rId="17962" sId="1" odxf="1" dxf="1" numFmtId="4">
    <oc r="A775">
      <v>76</v>
    </oc>
    <nc r="A775">
      <v>33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63" sId="1" odxf="1" dxf="1">
    <oc r="B775" t="inlineStr">
      <is>
        <t>г. Рубцовск, ул. Октябрьская, д. 80</t>
      </is>
    </oc>
    <nc r="B775" t="inlineStr">
      <is>
        <t>г. Рубцовск, ул. Громова, д. 20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5" start="0" length="0">
    <dxf>
      <font>
        <sz val="11"/>
        <name val="Times New Roman"/>
        <scheme val="none"/>
      </font>
      <numFmt numFmtId="3" formatCode="#,##0"/>
      <fill>
        <patternFill patternType="none">
          <bgColor indexed="65"/>
        </patternFill>
      </fill>
    </dxf>
  </rfmt>
  <rcc rId="17964" sId="1" odxf="1" dxf="1" numFmtId="4">
    <oc r="A776">
      <v>77</v>
    </oc>
    <nc r="A776">
      <v>34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65" sId="1" odxf="1" dxf="1">
    <oc r="B776" t="inlineStr">
      <is>
        <t>г. Рубцовск, ул. Октябрьская, д. 9</t>
      </is>
    </oc>
    <nc r="B776" t="inlineStr">
      <is>
        <t>г. Рубцовск, ул. Громова, д. 30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6" start="0" length="0">
    <dxf>
      <font>
        <sz val="11"/>
        <name val="Times New Roman"/>
        <scheme val="none"/>
      </font>
      <numFmt numFmtId="3" formatCode="#,##0"/>
      <fill>
        <patternFill patternType="none">
          <bgColor indexed="65"/>
        </patternFill>
      </fill>
    </dxf>
  </rfmt>
  <rcc rId="17966" sId="1" odxf="1" dxf="1" numFmtId="4">
    <oc r="A777">
      <v>78</v>
    </oc>
    <nc r="A777">
      <v>35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67" sId="1" odxf="1" dxf="1">
    <oc r="B777" t="inlineStr">
      <is>
        <t>г. Рубцовск, ул. Октябрьская, д. 98</t>
      </is>
    </oc>
    <nc r="B777" t="inlineStr">
      <is>
        <t>г. Рубцовск, ул. Дзержинского, д. 25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7" start="0" length="0">
    <dxf>
      <font>
        <sz val="11"/>
        <name val="Times New Roman"/>
        <scheme val="none"/>
      </font>
      <numFmt numFmtId="3" formatCode="#,##0"/>
      <fill>
        <patternFill patternType="none">
          <bgColor indexed="65"/>
        </patternFill>
      </fill>
    </dxf>
  </rfmt>
  <rcc rId="17968" sId="1" odxf="1" dxf="1" numFmtId="4">
    <oc r="A778">
      <v>79</v>
    </oc>
    <nc r="A778">
      <v>36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69" sId="1" odxf="1" dxf="1">
    <oc r="B778" t="inlineStr">
      <is>
        <t>г. Рубцовск, ул. Осипенко, д. 140</t>
      </is>
    </oc>
    <nc r="B778" t="inlineStr">
      <is>
        <t>г. Рубцовск, ул. Калинина, д. 15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8" start="0" length="0">
    <dxf>
      <font>
        <sz val="11"/>
        <name val="Times New Roman"/>
        <scheme val="none"/>
      </font>
      <numFmt numFmtId="3" formatCode="#,##0"/>
      <fill>
        <patternFill patternType="none">
          <bgColor indexed="65"/>
        </patternFill>
      </fill>
    </dxf>
  </rfmt>
  <rcc rId="17970" sId="1" odxf="1" dxf="1" numFmtId="4">
    <oc r="A779">
      <v>80</v>
    </oc>
    <nc r="A779">
      <v>37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71" sId="1" odxf="1" dxf="1">
    <oc r="B779" t="inlineStr">
      <is>
        <t>г. Рубцовск, ул. Осипенко, д. 142</t>
      </is>
    </oc>
    <nc r="B779" t="inlineStr">
      <is>
        <t>г. Рубцовск, ул. Калинина, д. 3</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79" start="0" length="0">
    <dxf>
      <font>
        <sz val="11"/>
        <name val="Times New Roman"/>
        <scheme val="none"/>
      </font>
      <numFmt numFmtId="3" formatCode="#,##0"/>
      <fill>
        <patternFill patternType="none">
          <bgColor indexed="65"/>
        </patternFill>
      </fill>
    </dxf>
  </rfmt>
  <rcc rId="17972" sId="1" odxf="1" dxf="1" numFmtId="4">
    <oc r="A780">
      <v>81</v>
    </oc>
    <nc r="A780">
      <v>38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73" sId="1" odxf="1" dxf="1">
    <oc r="B780" t="inlineStr">
      <is>
        <t>г. Рубцовск, ул. Путевая, д. 31</t>
      </is>
    </oc>
    <nc r="B780" t="inlineStr">
      <is>
        <t>г. Рубцовск, ул. Калинина, д. 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80" start="0" length="0">
    <dxf>
      <font>
        <sz val="11"/>
        <name val="Times New Roman"/>
        <scheme val="none"/>
      </font>
      <numFmt numFmtId="3" formatCode="#,##0"/>
      <fill>
        <patternFill patternType="none">
          <bgColor indexed="65"/>
        </patternFill>
      </fill>
    </dxf>
  </rfmt>
  <rcc rId="17974" sId="1" odxf="1" dxf="1" numFmtId="4">
    <oc r="A781">
      <v>82</v>
    </oc>
    <nc r="A781">
      <v>39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75" sId="1" odxf="1" dxf="1">
    <oc r="B781" t="inlineStr">
      <is>
        <t>г. Рубцовск, ул. Путевая, д. 33</t>
      </is>
    </oc>
    <nc r="B781" t="inlineStr">
      <is>
        <t>г. Рубцовск, ул. Комсомольская, д. 126</t>
      </is>
    </nc>
    <odxf>
      <font>
        <sz val="14"/>
        <name val="Times New Roman"/>
        <scheme val="none"/>
      </font>
      <fill>
        <patternFill patternType="solid">
          <bgColor theme="0"/>
        </patternFill>
      </fill>
      <alignment horizontal="general" wrapText="0" readingOrder="0"/>
    </odxf>
    <ndxf>
      <font>
        <sz val="11"/>
        <name val="Times New Roman"/>
        <scheme val="none"/>
      </font>
      <fill>
        <patternFill patternType="none">
          <bgColor indexed="65"/>
        </patternFill>
      </fill>
      <alignment horizontal="left" wrapText="1" readingOrder="0"/>
    </ndxf>
  </rcc>
  <rfmt sheetId="1" sqref="C781" start="0" length="0">
    <dxf>
      <font>
        <sz val="11"/>
        <name val="Times New Roman"/>
        <scheme val="none"/>
      </font>
      <numFmt numFmtId="3" formatCode="#,##0"/>
      <fill>
        <patternFill patternType="none">
          <bgColor indexed="65"/>
        </patternFill>
      </fill>
      <alignment vertical="top" readingOrder="0"/>
    </dxf>
  </rfmt>
  <rcc rId="17976" sId="1" odxf="1" dxf="1" numFmtId="4">
    <oc r="A782">
      <v>83</v>
    </oc>
    <nc r="A782">
      <v>40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77" sId="1" odxf="1" dxf="1">
    <oc r="B782" t="inlineStr">
      <is>
        <t>г. Рубцовск, ул. Путевая, д. 35</t>
      </is>
    </oc>
    <nc r="B782" t="inlineStr">
      <is>
        <t>г. Рубцовск, ул. Комсомольская, д. 128</t>
      </is>
    </nc>
    <odxf>
      <font>
        <sz val="14"/>
        <name val="Times New Roman"/>
        <scheme val="none"/>
      </font>
      <fill>
        <patternFill patternType="solid">
          <bgColor theme="0"/>
        </patternFill>
      </fill>
      <alignment horizontal="general" wrapText="0" readingOrder="0"/>
    </odxf>
    <ndxf>
      <font>
        <sz val="11"/>
        <name val="Times New Roman"/>
        <scheme val="none"/>
      </font>
      <fill>
        <patternFill patternType="none">
          <bgColor indexed="65"/>
        </patternFill>
      </fill>
      <alignment horizontal="left" wrapText="1" readingOrder="0"/>
    </ndxf>
  </rcc>
  <rfmt sheetId="1" sqref="C782" start="0" length="0">
    <dxf>
      <font>
        <sz val="11"/>
        <name val="Times New Roman"/>
        <scheme val="none"/>
      </font>
      <numFmt numFmtId="3" formatCode="#,##0"/>
      <fill>
        <patternFill patternType="none">
          <bgColor indexed="65"/>
        </patternFill>
      </fill>
      <alignment vertical="top" readingOrder="0"/>
    </dxf>
  </rfmt>
  <rcc rId="17978" sId="1" odxf="1" dxf="1" numFmtId="4">
    <oc r="A783">
      <v>84</v>
    </oc>
    <nc r="A783">
      <v>41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79" sId="1" odxf="1" dxf="1">
    <oc r="B783" t="inlineStr">
      <is>
        <t>г. Рубцовск, ул. Пушкина, д. 2</t>
      </is>
    </oc>
    <nc r="B783" t="inlineStr">
      <is>
        <t>г. Рубцовск, ул. Комсомольская, д. 130</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83" start="0" length="0">
    <dxf>
      <font>
        <sz val="11"/>
        <name val="Times New Roman"/>
        <scheme val="none"/>
      </font>
      <numFmt numFmtId="3" formatCode="#,##0"/>
      <fill>
        <patternFill patternType="none">
          <bgColor indexed="65"/>
        </patternFill>
      </fill>
      <alignment vertical="top" readingOrder="0"/>
    </dxf>
  </rfmt>
  <rcc rId="17980" sId="1" odxf="1" dxf="1" numFmtId="4">
    <oc r="A784" t="inlineStr">
      <is>
        <t>Итого по г. Рубцовску 2019 год</t>
      </is>
    </oc>
    <nc r="A784">
      <v>42</v>
    </nc>
    <odxf>
      <font>
        <b/>
        <sz val="14"/>
        <name val="Times New Roman"/>
        <scheme val="none"/>
      </font>
      <fill>
        <patternFill patternType="solid">
          <bgColor theme="0"/>
        </patternFill>
      </fill>
      <alignment horizontal="general" vertical="bottom" wrapText="0" readingOrder="0"/>
    </odxf>
    <ndxf>
      <font>
        <b val="0"/>
        <sz val="11"/>
        <color indexed="8"/>
        <name val="Times New Roman"/>
        <scheme val="none"/>
      </font>
      <fill>
        <patternFill patternType="none">
          <bgColor indexed="65"/>
        </patternFill>
      </fill>
      <alignment horizontal="center" vertical="center" wrapText="1" readingOrder="0"/>
    </ndxf>
  </rcc>
  <rcc rId="17981" sId="1" odxf="1" dxf="1">
    <nc r="B784" t="inlineStr">
      <is>
        <t>г. Рубцовск, ул. Комсомольская, д. 182</t>
      </is>
    </nc>
    <odxf>
      <font>
        <b/>
        <name val="Times New Roman"/>
        <scheme val="none"/>
      </font>
      <numFmt numFmtId="0" formatCode="General"/>
      <fill>
        <patternFill patternType="solid">
          <bgColor theme="0"/>
        </patternFill>
      </fill>
      <alignment horizontal="general" vertical="bottom" wrapText="0" readingOrder="0"/>
      <border outline="0">
        <left/>
        <right/>
        <top/>
        <bottom/>
      </border>
    </odxf>
    <ndxf>
      <font>
        <b val="0"/>
        <sz val="11"/>
        <name val="Times New Roman"/>
        <scheme val="none"/>
      </font>
      <numFmt numFmtId="1" formatCode="0"/>
      <fill>
        <patternFill patternType="none">
          <bgColor indexed="65"/>
        </patternFill>
      </fill>
      <alignment horizontal="left" vertical="top" wrapText="1" readingOrder="0"/>
      <border outline="0">
        <left style="thin">
          <color indexed="64"/>
        </left>
        <right style="thin">
          <color indexed="64"/>
        </right>
        <top style="thin">
          <color indexed="64"/>
        </top>
        <bottom style="thin">
          <color indexed="64"/>
        </bottom>
      </border>
    </ndxf>
  </rcc>
  <rfmt sheetId="1" sqref="C784" start="0" length="0">
    <dxf>
      <font>
        <b val="0"/>
        <sz val="11"/>
        <name val="Times New Roman"/>
        <scheme val="none"/>
      </font>
      <numFmt numFmtId="3" formatCode="#,##0"/>
      <fill>
        <patternFill patternType="none">
          <bgColor indexed="65"/>
        </patternFill>
      </fill>
      <alignment vertical="top" readingOrder="0"/>
    </dxf>
  </rfmt>
  <rcc rId="17982" sId="1" odxf="1" dxf="1" numFmtId="4">
    <oc r="A785">
      <v>1</v>
    </oc>
    <nc r="A785">
      <v>43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83" sId="1" odxf="1" dxf="1">
    <oc r="B785" t="inlineStr">
      <is>
        <t>г. Рубцовск, Новоегорьевский тракт, д. 10</t>
      </is>
    </oc>
    <nc r="B785" t="inlineStr">
      <is>
        <t>г. Рубцовск, ул. Комсомольская, д. 230</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85" start="0" length="0">
    <dxf>
      <font>
        <sz val="11"/>
        <name val="Times New Roman"/>
        <scheme val="none"/>
      </font>
      <numFmt numFmtId="3" formatCode="#,##0"/>
      <fill>
        <patternFill patternType="none">
          <bgColor indexed="65"/>
        </patternFill>
      </fill>
      <alignment vertical="top" readingOrder="0"/>
    </dxf>
  </rfmt>
  <rcc rId="17984" sId="1" odxf="1" dxf="1" numFmtId="4">
    <oc r="A786">
      <v>2</v>
    </oc>
    <nc r="A786">
      <v>44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85" sId="1" odxf="1" dxf="1">
    <oc r="B786" t="inlineStr">
      <is>
        <t>г. Рубцовск, Новоегорьевский тракт, д. 10А</t>
      </is>
    </oc>
    <nc r="B786" t="inlineStr">
      <is>
        <t>г. Рубцовск, ул. Комсомольская, д. 240</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86" start="0" length="0">
    <dxf>
      <font>
        <sz val="11"/>
        <name val="Times New Roman"/>
        <scheme val="none"/>
      </font>
      <numFmt numFmtId="3" formatCode="#,##0"/>
      <fill>
        <patternFill patternType="none">
          <bgColor indexed="65"/>
        </patternFill>
      </fill>
      <alignment vertical="top" readingOrder="0"/>
    </dxf>
  </rfmt>
  <rcc rId="17986" sId="1" odxf="1" dxf="1" numFmtId="4">
    <oc r="A787">
      <v>3</v>
    </oc>
    <nc r="A787">
      <v>45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87" sId="1" odxf="1" dxf="1">
    <oc r="B787" t="inlineStr">
      <is>
        <t>г. Рубцовск, Новоегорьевский тракт, д. 12</t>
      </is>
    </oc>
    <nc r="B787" t="inlineStr">
      <is>
        <t>г. Рубцовск, ул. Комсомольская, д. 244</t>
      </is>
    </nc>
    <odxf>
      <font>
        <sz val="14"/>
        <name val="Times New Roman"/>
        <scheme val="none"/>
      </font>
      <fill>
        <patternFill patternType="solid">
          <bgColor theme="0"/>
        </patternFill>
      </fill>
      <alignment vertical="center" readingOrder="0"/>
    </odxf>
    <ndxf>
      <font>
        <sz val="11"/>
        <name val="Times New Roman"/>
        <scheme val="none"/>
      </font>
      <fill>
        <patternFill patternType="none">
          <bgColor indexed="65"/>
        </patternFill>
      </fill>
      <alignment vertical="top" readingOrder="0"/>
    </ndxf>
  </rcc>
  <rfmt sheetId="1" sqref="C787" start="0" length="0">
    <dxf>
      <font>
        <sz val="11"/>
        <name val="Times New Roman"/>
        <scheme val="none"/>
      </font>
      <numFmt numFmtId="3" formatCode="#,##0"/>
      <fill>
        <patternFill patternType="none">
          <bgColor indexed="65"/>
        </patternFill>
      </fill>
      <alignment vertical="top" readingOrder="0"/>
    </dxf>
  </rfmt>
  <rcc rId="17988" sId="1" odxf="1" dxf="1" numFmtId="4">
    <oc r="A788">
      <v>4</v>
    </oc>
    <nc r="A788">
      <v>46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89" sId="1" odxf="1" dxf="1">
    <oc r="B788" t="inlineStr">
      <is>
        <t>г. Рубцовск, пер. Базарный, д. 131</t>
      </is>
    </oc>
    <nc r="B788" t="inlineStr">
      <is>
        <t>г. Рубцовск, ул. Комсомольская, д. 53</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88" start="0" length="0">
    <dxf>
      <font>
        <sz val="11"/>
        <name val="Times New Roman"/>
        <scheme val="none"/>
      </font>
      <numFmt numFmtId="3" formatCode="#,##0"/>
      <fill>
        <patternFill patternType="none">
          <bgColor indexed="65"/>
        </patternFill>
      </fill>
    </dxf>
  </rfmt>
  <rcc rId="17990" sId="1" odxf="1" dxf="1" numFmtId="4">
    <oc r="A789">
      <v>5</v>
    </oc>
    <nc r="A789">
      <v>47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91" sId="1" odxf="1" dxf="1">
    <oc r="B789" t="inlineStr">
      <is>
        <t>г. Рубцовск, пер. Базарный, д. 3</t>
      </is>
    </oc>
    <nc r="B789" t="inlineStr">
      <is>
        <t>г. Рубцовск, ул. Комсомольская, д. 62</t>
      </is>
    </nc>
    <odxf>
      <font>
        <sz val="14"/>
        <name val="Times New Roman"/>
        <scheme val="none"/>
      </font>
      <fill>
        <patternFill patternType="solid">
          <bgColor theme="0"/>
        </patternFill>
      </fill>
      <alignment horizontal="left" vertical="center" wrapText="1" readingOrder="0"/>
    </odxf>
    <ndxf>
      <font>
        <sz val="11"/>
        <name val="Times New Roman"/>
        <scheme val="none"/>
      </font>
      <fill>
        <patternFill patternType="none">
          <bgColor indexed="65"/>
        </patternFill>
      </fill>
      <alignment horizontal="general" vertical="top" wrapText="0" readingOrder="0"/>
    </ndxf>
  </rcc>
  <rfmt sheetId="1" sqref="C789" start="0" length="0">
    <dxf>
      <font>
        <sz val="11"/>
        <name val="Times New Roman"/>
        <scheme val="none"/>
      </font>
      <numFmt numFmtId="3" formatCode="#,##0"/>
      <fill>
        <patternFill patternType="none">
          <bgColor indexed="65"/>
        </patternFill>
      </fill>
    </dxf>
  </rfmt>
  <rcc rId="17992" sId="1" odxf="1" dxf="1" numFmtId="4">
    <oc r="A790">
      <v>6</v>
    </oc>
    <nc r="A790">
      <v>48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93" sId="1" odxf="1" dxf="1">
    <oc r="B790" t="inlineStr">
      <is>
        <t>г. Рубцовск, пер. Мельничный, д. 117</t>
      </is>
    </oc>
    <nc r="B790" t="inlineStr">
      <is>
        <t>г. Рубцовск, ул. Комсомольская, д. 64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90" start="0" length="0">
    <dxf>
      <font>
        <sz val="11"/>
        <name val="Times New Roman"/>
        <scheme val="none"/>
      </font>
      <numFmt numFmtId="3" formatCode="#,##0"/>
      <fill>
        <patternFill patternType="none">
          <bgColor indexed="65"/>
        </patternFill>
      </fill>
    </dxf>
  </rfmt>
  <rcc rId="17994" sId="1" odxf="1" dxf="1" numFmtId="4">
    <oc r="A791">
      <v>7</v>
    </oc>
    <nc r="A791">
      <v>49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95" sId="1" odxf="1" dxf="1">
    <oc r="B791" t="inlineStr">
      <is>
        <t>г. Рубцовск, пер. Фруктовый, д. 9</t>
      </is>
    </oc>
    <nc r="B791" t="inlineStr">
      <is>
        <t>г. Рубцовск, ул. Кондратюка, д. 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91" start="0" length="0">
    <dxf>
      <font>
        <sz val="11"/>
        <name val="Times New Roman"/>
        <scheme val="none"/>
      </font>
      <numFmt numFmtId="3" formatCode="#,##0"/>
      <fill>
        <patternFill patternType="none">
          <bgColor indexed="65"/>
        </patternFill>
      </fill>
      <alignment horizontal="general" vertical="bottom" wrapText="0" readingOrder="0"/>
    </dxf>
  </rfmt>
  <rcc rId="17996" sId="1" odxf="1" dxf="1" numFmtId="4">
    <oc r="A792">
      <v>8</v>
    </oc>
    <nc r="A792">
      <v>50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97" sId="1" odxf="1" dxf="1">
    <oc r="B792" t="inlineStr">
      <is>
        <t>г. Рубцовск, пер. Школьный, д. 3</t>
      </is>
    </oc>
    <nc r="B792" t="inlineStr">
      <is>
        <t>г. Рубцовск, ул. Красная, д. 86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92" start="0" length="0">
    <dxf>
      <font>
        <sz val="11"/>
        <name val="Times New Roman"/>
        <scheme val="none"/>
      </font>
      <numFmt numFmtId="3" formatCode="#,##0"/>
      <fill>
        <patternFill patternType="none">
          <bgColor indexed="65"/>
        </patternFill>
      </fill>
    </dxf>
  </rfmt>
  <rcc rId="17998" sId="1" odxf="1" dxf="1" numFmtId="4">
    <oc r="A793">
      <v>9</v>
    </oc>
    <nc r="A793">
      <v>51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7999" sId="1" odxf="1" dxf="1">
    <oc r="B793" t="inlineStr">
      <is>
        <t>г. Рубцовск, пр-кт Ленина, д. 16</t>
      </is>
    </oc>
    <nc r="B793" t="inlineStr">
      <is>
        <t>г. Рубцовск, ул. Красная, д. 88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93" start="0" length="0">
    <dxf>
      <font>
        <sz val="11"/>
        <name val="Times New Roman"/>
        <scheme val="none"/>
      </font>
      <numFmt numFmtId="3" formatCode="#,##0"/>
      <fill>
        <patternFill patternType="none">
          <bgColor indexed="65"/>
        </patternFill>
      </fill>
    </dxf>
  </rfmt>
  <rcc rId="18000" sId="1" odxf="1" dxf="1" numFmtId="4">
    <oc r="A794">
      <v>10</v>
    </oc>
    <nc r="A794">
      <v>52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01" sId="1" odxf="1" dxf="1">
    <oc r="B794" t="inlineStr">
      <is>
        <t>г. Рубцовск, пр-кт Ленина, д. 59</t>
      </is>
    </oc>
    <nc r="B794" t="inlineStr">
      <is>
        <t>г. Рубцовск, ул. Локомотивная, д. 03</t>
      </is>
    </nc>
    <odxf>
      <font>
        <sz val="14"/>
        <name val="Times New Roman"/>
        <scheme val="none"/>
      </font>
      <numFmt numFmtId="0" formatCode="General"/>
      <fill>
        <patternFill patternType="solid">
          <bgColor theme="0"/>
        </patternFill>
      </fill>
      <alignment vertical="top" readingOrder="0"/>
    </odxf>
    <ndxf>
      <font>
        <sz val="11"/>
        <name val="Times New Roman"/>
        <scheme val="none"/>
      </font>
      <numFmt numFmtId="1" formatCode="0"/>
      <fill>
        <patternFill patternType="none">
          <bgColor indexed="65"/>
        </patternFill>
      </fill>
      <alignment vertical="center" readingOrder="0"/>
    </ndxf>
  </rcc>
  <rfmt sheetId="1" sqref="C794" start="0" length="0">
    <dxf>
      <font>
        <sz val="11"/>
        <name val="Times New Roman"/>
        <scheme val="none"/>
      </font>
      <numFmt numFmtId="3" formatCode="#,##0"/>
      <fill>
        <patternFill patternType="none">
          <bgColor indexed="65"/>
        </patternFill>
      </fill>
    </dxf>
  </rfmt>
  <rcc rId="18002" sId="1" odxf="1" dxf="1" numFmtId="4">
    <oc r="A795">
      <v>11</v>
    </oc>
    <nc r="A795">
      <v>53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03" sId="1" odxf="1" dxf="1">
    <oc r="B795" t="inlineStr">
      <is>
        <t>г. Рубцовск, пр-кт Рубцовский, д. 31</t>
      </is>
    </oc>
    <nc r="B795" t="inlineStr">
      <is>
        <t>г. Рубцовск, ул. Локомотивная, д. 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95" start="0" length="0">
    <dxf>
      <font>
        <sz val="11"/>
        <name val="Times New Roman"/>
        <scheme val="none"/>
      </font>
      <numFmt numFmtId="3" formatCode="#,##0"/>
      <fill>
        <patternFill patternType="none">
          <bgColor indexed="65"/>
        </patternFill>
      </fill>
    </dxf>
  </rfmt>
  <rcc rId="18004" sId="1" odxf="1" dxf="1" numFmtId="4">
    <oc r="A796">
      <v>12</v>
    </oc>
    <nc r="A796">
      <v>54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05" sId="1" odxf="1" dxf="1">
    <oc r="B796" t="inlineStr">
      <is>
        <t>г. Рубцовск, Угловский тракт, д. 55</t>
      </is>
    </oc>
    <nc r="B796" t="inlineStr">
      <is>
        <t>г. Рубцовск, ул. Локомотивная, д. 18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96" start="0" length="0">
    <dxf>
      <font>
        <sz val="11"/>
        <name val="Times New Roman"/>
        <scheme val="none"/>
      </font>
      <numFmt numFmtId="3" formatCode="#,##0"/>
      <fill>
        <patternFill patternType="none">
          <bgColor indexed="65"/>
        </patternFill>
      </fill>
    </dxf>
  </rfmt>
  <rcc rId="18006" sId="1" odxf="1" dxf="1" numFmtId="4">
    <oc r="A797">
      <v>13</v>
    </oc>
    <nc r="A797">
      <v>55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07" sId="1" odxf="1" dxf="1">
    <oc r="B797" t="inlineStr">
      <is>
        <t>г. Рубцовск, ул. Азовская, д. 4</t>
      </is>
    </oc>
    <nc r="B797" t="inlineStr">
      <is>
        <t>г. Рубцовск, ул. Локомотивная, д. 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97" start="0" length="0">
    <dxf>
      <font>
        <sz val="11"/>
        <name val="Times New Roman"/>
        <scheme val="none"/>
      </font>
      <numFmt numFmtId="3" formatCode="#,##0"/>
      <fill>
        <patternFill patternType="none">
          <bgColor indexed="65"/>
        </patternFill>
      </fill>
    </dxf>
  </rfmt>
  <rcc rId="18008" sId="1" odxf="1" dxf="1" numFmtId="4">
    <oc r="A798">
      <v>14</v>
    </oc>
    <nc r="A798">
      <v>56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09" sId="1" odxf="1" dxf="1">
    <oc r="B798" t="inlineStr">
      <is>
        <t>г. Рубцовск, ул. Азовская, д. 6</t>
      </is>
    </oc>
    <nc r="B798" t="inlineStr">
      <is>
        <t>г. Рубцовск, ул. Локомотивная, д. 20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98" start="0" length="0">
    <dxf>
      <font>
        <sz val="11"/>
        <name val="Times New Roman"/>
        <scheme val="none"/>
      </font>
      <numFmt numFmtId="3" formatCode="#,##0"/>
      <fill>
        <patternFill patternType="none">
          <bgColor indexed="65"/>
        </patternFill>
      </fill>
    </dxf>
  </rfmt>
  <rcc rId="18010" sId="1" odxf="1" dxf="1" numFmtId="4">
    <oc r="A799">
      <v>15</v>
    </oc>
    <nc r="A799">
      <v>57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11" sId="1" odxf="1" dxf="1">
    <oc r="B799" t="inlineStr">
      <is>
        <t>г. Рубцовск, ул. Азовская, д. 8</t>
      </is>
    </oc>
    <nc r="B799" t="inlineStr">
      <is>
        <t>г. Рубцовск, ул. Локомотивная, д. 25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799" start="0" length="0">
    <dxf>
      <font>
        <sz val="11"/>
        <name val="Times New Roman"/>
        <scheme val="none"/>
      </font>
      <numFmt numFmtId="3" formatCode="#,##0"/>
      <fill>
        <patternFill patternType="none">
          <bgColor indexed="65"/>
        </patternFill>
      </fill>
    </dxf>
  </rfmt>
  <rcc rId="18012" sId="1" odxf="1" dxf="1" numFmtId="4">
    <oc r="A800">
      <v>16</v>
    </oc>
    <nc r="A800">
      <v>58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13" sId="1" odxf="1" dxf="1">
    <oc r="B800" t="inlineStr">
      <is>
        <t>г. Рубцовск, ул. Арычная, д. 29</t>
      </is>
    </oc>
    <nc r="B800" t="inlineStr">
      <is>
        <t>г. Рубцовск, ул. Локомотивная, д. 27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00" start="0" length="0">
    <dxf>
      <font>
        <sz val="11"/>
        <name val="Times New Roman"/>
        <scheme val="none"/>
      </font>
      <numFmt numFmtId="3" formatCode="#,##0"/>
      <fill>
        <patternFill patternType="none">
          <bgColor indexed="65"/>
        </patternFill>
      </fill>
    </dxf>
  </rfmt>
  <rcc rId="18014" sId="1" odxf="1" dxf="1" numFmtId="4">
    <oc r="A801">
      <v>17</v>
    </oc>
    <nc r="A801">
      <v>59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15" sId="1" odxf="1" dxf="1">
    <oc r="B801" t="inlineStr">
      <is>
        <t>г. Рубцовск, ул. Арычная, д. 33</t>
      </is>
    </oc>
    <nc r="B801" t="inlineStr">
      <is>
        <t>г. Рубцовск, ул. Локомотивная, д. 33</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01" start="0" length="0">
    <dxf>
      <font>
        <sz val="11"/>
        <name val="Times New Roman"/>
        <scheme val="none"/>
      </font>
      <numFmt numFmtId="3" formatCode="#,##0"/>
      <fill>
        <patternFill patternType="none">
          <bgColor indexed="65"/>
        </patternFill>
      </fill>
    </dxf>
  </rfmt>
  <rcc rId="18016" sId="1" odxf="1" dxf="1" numFmtId="4">
    <oc r="A802">
      <v>18</v>
    </oc>
    <nc r="A802">
      <v>60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17" sId="1" odxf="1" dxf="1">
    <oc r="B802" t="inlineStr">
      <is>
        <t>г. Рубцовск, ул. Брусилова, д. 45</t>
      </is>
    </oc>
    <nc r="B802" t="inlineStr">
      <is>
        <t>г. Рубцовск, ул. Локомотивная, д. 35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02" start="0" length="0">
    <dxf>
      <font>
        <sz val="11"/>
        <name val="Times New Roman"/>
        <scheme val="none"/>
      </font>
      <numFmt numFmtId="3" formatCode="#,##0"/>
      <fill>
        <patternFill patternType="none">
          <bgColor indexed="65"/>
        </patternFill>
      </fill>
    </dxf>
  </rfmt>
  <rcc rId="18018" sId="1" odxf="1" dxf="1" numFmtId="4">
    <oc r="A803">
      <v>19</v>
    </oc>
    <nc r="A803">
      <v>61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19" sId="1" odxf="1" dxf="1">
    <oc r="B803" t="inlineStr">
      <is>
        <t>г. Рубцовск, ул. Брусилова, д. 47</t>
      </is>
    </oc>
    <nc r="B803" t="inlineStr">
      <is>
        <t>г. Рубцовск, ул. Локомотивная, д. 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03" start="0" length="0">
    <dxf>
      <font>
        <sz val="11"/>
        <name val="Times New Roman"/>
        <scheme val="none"/>
      </font>
      <numFmt numFmtId="3" formatCode="#,##0"/>
      <fill>
        <patternFill patternType="none">
          <bgColor indexed="65"/>
        </patternFill>
      </fill>
    </dxf>
  </rfmt>
  <rcc rId="18020" sId="1" odxf="1" dxf="1" numFmtId="4">
    <oc r="A804">
      <v>20</v>
    </oc>
    <nc r="A804">
      <v>62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21" sId="1" odxf="1" dxf="1">
    <oc r="B804" t="inlineStr">
      <is>
        <t>г. Рубцовск, ул. Брусилова, д. 8В</t>
      </is>
    </oc>
    <nc r="B804" t="inlineStr">
      <is>
        <t>г. Рубцовск, ул. Ломоносова, д. 48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04" start="0" length="0">
    <dxf>
      <font>
        <sz val="11"/>
        <name val="Times New Roman"/>
        <scheme val="none"/>
      </font>
      <numFmt numFmtId="3" formatCode="#,##0"/>
      <fill>
        <patternFill patternType="none">
          <bgColor indexed="65"/>
        </patternFill>
      </fill>
    </dxf>
  </rfmt>
  <rcc rId="18022" sId="1" odxf="1" dxf="1" numFmtId="4">
    <oc r="A805">
      <v>21</v>
    </oc>
    <nc r="A805">
      <v>63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23" sId="1" odxf="1" dxf="1">
    <oc r="B805" t="inlineStr">
      <is>
        <t>г. Рубцовск, ул. Комсомольская, д. 240</t>
      </is>
    </oc>
    <nc r="B805" t="inlineStr">
      <is>
        <t>г. Рубцовск, ул. Ломоносова, д. 52</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805" start="0" length="0">
    <dxf>
      <font>
        <sz val="11"/>
        <name val="Times New Roman"/>
        <scheme val="none"/>
      </font>
      <numFmt numFmtId="3" formatCode="#,##0"/>
      <fill>
        <patternFill patternType="none">
          <bgColor indexed="65"/>
        </patternFill>
      </fill>
      <alignment vertical="center" readingOrder="0"/>
    </dxf>
  </rfmt>
  <rcc rId="18024" sId="1" odxf="1" dxf="1" numFmtId="4">
    <oc r="A806">
      <v>22</v>
    </oc>
    <nc r="A806">
      <v>64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25" sId="1" odxf="1" dxf="1">
    <oc r="B806" t="inlineStr">
      <is>
        <t>г. Рубцовск, ул. Комсомольская, д. 244</t>
      </is>
    </oc>
    <nc r="B806" t="inlineStr">
      <is>
        <t>г. Рубцовск, ул. Ломоносова, д. 54</t>
      </is>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C806" start="0" length="0">
    <dxf>
      <font>
        <sz val="11"/>
        <name val="Times New Roman"/>
        <scheme val="none"/>
      </font>
      <numFmt numFmtId="3" formatCode="#,##0"/>
      <fill>
        <patternFill patternType="none">
          <bgColor indexed="65"/>
        </patternFill>
      </fill>
      <alignment vertical="center" readingOrder="0"/>
    </dxf>
  </rfmt>
  <rcc rId="18026" sId="1" odxf="1" dxf="1" numFmtId="4">
    <oc r="A807">
      <v>23</v>
    </oc>
    <nc r="A807">
      <v>65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27" sId="1" odxf="1" dxf="1">
    <oc r="B807" t="inlineStr">
      <is>
        <t>г. Рубцовск, ул. Комсомольская, д. 53</t>
      </is>
    </oc>
    <nc r="B807" t="inlineStr">
      <is>
        <t>г. Рубцовск, ул. Ломоносова, д. 58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07" start="0" length="0">
    <dxf>
      <font>
        <sz val="11"/>
        <name val="Times New Roman"/>
        <scheme val="none"/>
      </font>
      <numFmt numFmtId="3" formatCode="#,##0"/>
      <fill>
        <patternFill patternType="none">
          <bgColor indexed="65"/>
        </patternFill>
      </fill>
    </dxf>
  </rfmt>
  <rcc rId="18028" sId="1" odxf="1" dxf="1" numFmtId="4">
    <oc r="A808">
      <v>24</v>
    </oc>
    <nc r="A808">
      <v>66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29" sId="1" odxf="1" dxf="1">
    <oc r="B808" t="inlineStr">
      <is>
        <t>г. Рубцовск, ул. Комсомольская, д. 62</t>
      </is>
    </oc>
    <nc r="B808" t="inlineStr">
      <is>
        <t>г. Рубцовск, ул. Ломоносова, д. 62</t>
      </is>
    </nc>
    <odxf>
      <font>
        <sz val="14"/>
        <name val="Times New Roman"/>
        <scheme val="none"/>
      </font>
      <fill>
        <patternFill patternType="solid">
          <bgColor theme="0"/>
        </patternFill>
      </fill>
      <alignment horizontal="general" vertical="top" wrapText="0" readingOrder="0"/>
    </odxf>
    <ndxf>
      <font>
        <sz val="11"/>
        <name val="Times New Roman"/>
        <scheme val="none"/>
      </font>
      <fill>
        <patternFill patternType="none">
          <bgColor indexed="65"/>
        </patternFill>
      </fill>
      <alignment horizontal="left" vertical="center" wrapText="1" readingOrder="0"/>
    </ndxf>
  </rcc>
  <rfmt sheetId="1" sqref="C808" start="0" length="0">
    <dxf>
      <font>
        <sz val="11"/>
        <name val="Times New Roman"/>
        <scheme val="none"/>
      </font>
      <numFmt numFmtId="3" formatCode="#,##0"/>
      <fill>
        <patternFill patternType="none">
          <bgColor indexed="65"/>
        </patternFill>
      </fill>
    </dxf>
  </rfmt>
  <rcc rId="18030" sId="1" odxf="1" dxf="1" numFmtId="4">
    <oc r="A809">
      <v>25</v>
    </oc>
    <nc r="A809">
      <v>67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31" sId="1" odxf="1" dxf="1">
    <oc r="B809" t="inlineStr">
      <is>
        <t>г. Рубцовск, ул. Комсомольская, д. 64</t>
      </is>
    </oc>
    <nc r="B809" t="inlineStr">
      <is>
        <t>г. Рубцовск, ул. Ломоносова, д. 68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09" start="0" length="0">
    <dxf>
      <font>
        <sz val="11"/>
        <name val="Times New Roman"/>
        <scheme val="none"/>
      </font>
      <numFmt numFmtId="3" formatCode="#,##0"/>
      <fill>
        <patternFill patternType="none">
          <bgColor indexed="65"/>
        </patternFill>
      </fill>
    </dxf>
  </rfmt>
  <rcc rId="18032" sId="1" odxf="1" dxf="1" numFmtId="4">
    <oc r="A810">
      <v>26</v>
    </oc>
    <nc r="A810">
      <v>68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33" sId="1" odxf="1" dxf="1">
    <oc r="B810" t="inlineStr">
      <is>
        <t>г. Рубцовск, ул. Кондратюка, д. 7</t>
      </is>
    </oc>
    <nc r="B810" t="inlineStr">
      <is>
        <t>г. Рубцовск, ул. Ломоносова, д. 72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0" start="0" length="0">
    <dxf>
      <font>
        <sz val="11"/>
        <name val="Times New Roman"/>
        <scheme val="none"/>
      </font>
      <numFmt numFmtId="3" formatCode="#,##0"/>
      <fill>
        <patternFill patternType="none">
          <bgColor indexed="65"/>
        </patternFill>
      </fill>
      <alignment horizontal="right" vertical="center" wrapText="1" readingOrder="0"/>
    </dxf>
  </rfmt>
  <rcc rId="18034" sId="1" odxf="1" dxf="1" numFmtId="4">
    <oc r="A811">
      <v>27</v>
    </oc>
    <nc r="A811">
      <v>69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35" sId="1" odxf="1" dxf="1">
    <oc r="B811" t="inlineStr">
      <is>
        <t>г. Рубцовск, ул. Красная, д. 86</t>
      </is>
    </oc>
    <nc r="B811" t="inlineStr">
      <is>
        <t>г. Рубцовск, ул. Ломоносова, д. 74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1" start="0" length="0">
    <dxf>
      <font>
        <sz val="11"/>
        <name val="Times New Roman"/>
        <scheme val="none"/>
      </font>
      <numFmt numFmtId="3" formatCode="#,##0"/>
      <fill>
        <patternFill patternType="none">
          <bgColor indexed="65"/>
        </patternFill>
      </fill>
    </dxf>
  </rfmt>
  <rcc rId="18036" sId="1" odxf="1" dxf="1" numFmtId="4">
    <oc r="A812">
      <v>28</v>
    </oc>
    <nc r="A812">
      <v>70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37" sId="1" odxf="1" dxf="1">
    <oc r="B812" t="inlineStr">
      <is>
        <t>г. Рубцовск, ул. Красная, д. 88</t>
      </is>
    </oc>
    <nc r="B812" t="inlineStr">
      <is>
        <t>г. Рубцовск, ул. Ломоносова, д. 76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2" start="0" length="0">
    <dxf>
      <font>
        <sz val="11"/>
        <name val="Times New Roman"/>
        <scheme val="none"/>
      </font>
      <numFmt numFmtId="3" formatCode="#,##0"/>
      <fill>
        <patternFill patternType="none">
          <bgColor indexed="65"/>
        </patternFill>
      </fill>
    </dxf>
  </rfmt>
  <rcc rId="18038" sId="1" odxf="1" dxf="1" numFmtId="4">
    <oc r="A813">
      <v>29</v>
    </oc>
    <nc r="A813">
      <v>71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39" sId="1" odxf="1" dxf="1">
    <oc r="B813" t="inlineStr">
      <is>
        <t>г. Рубцовск, ул. Локомотивная, д. 03</t>
      </is>
    </oc>
    <nc r="B813" t="inlineStr">
      <is>
        <t>г. Рубцовск, ул. Ломоносова, д. 78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3" start="0" length="0">
    <dxf>
      <font>
        <sz val="11"/>
        <name val="Times New Roman"/>
        <scheme val="none"/>
      </font>
      <numFmt numFmtId="3" formatCode="#,##0"/>
      <fill>
        <patternFill patternType="none">
          <bgColor indexed="65"/>
        </patternFill>
      </fill>
    </dxf>
  </rfmt>
  <rcc rId="18040" sId="1" odxf="1" dxf="1" numFmtId="4">
    <oc r="A814">
      <v>30</v>
    </oc>
    <nc r="A814">
      <v>72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41" sId="1" odxf="1" dxf="1">
    <oc r="B814" t="inlineStr">
      <is>
        <t>г. Рубцовск, ул. Локомотивная, д. 1</t>
      </is>
    </oc>
    <nc r="B814" t="inlineStr">
      <is>
        <t>г. Рубцовск, ул. Мелиоративная, д. 11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4" start="0" length="0">
    <dxf>
      <font>
        <sz val="11"/>
        <name val="Times New Roman"/>
        <scheme val="none"/>
      </font>
      <numFmt numFmtId="3" formatCode="#,##0"/>
      <fill>
        <patternFill patternType="none">
          <bgColor indexed="65"/>
        </patternFill>
      </fill>
    </dxf>
  </rfmt>
  <rcc rId="18042" sId="1" odxf="1" dxf="1" numFmtId="4">
    <oc r="A815">
      <v>31</v>
    </oc>
    <nc r="A815">
      <v>73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43" sId="1" odxf="1" dxf="1">
    <oc r="B815" t="inlineStr">
      <is>
        <t>г. Рубцовск, ул. Локомотивная, д. 18</t>
      </is>
    </oc>
    <nc r="B815" t="inlineStr">
      <is>
        <t>г. Рубцовск, ул. Мелиоративная, д. 13</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5" start="0" length="0">
    <dxf>
      <font>
        <sz val="11"/>
        <name val="Times New Roman"/>
        <scheme val="none"/>
      </font>
      <numFmt numFmtId="3" formatCode="#,##0"/>
      <fill>
        <patternFill patternType="none">
          <bgColor indexed="65"/>
        </patternFill>
      </fill>
    </dxf>
  </rfmt>
  <rcc rId="18044" sId="1" odxf="1" dxf="1" numFmtId="4">
    <oc r="A816">
      <v>32</v>
    </oc>
    <nc r="A816">
      <v>74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45" sId="1" odxf="1" dxf="1">
    <oc r="B816" t="inlineStr">
      <is>
        <t>г. Рубцовск, ул. Локомотивная, д. 2</t>
      </is>
    </oc>
    <nc r="B816" t="inlineStr">
      <is>
        <t>г. Рубцовск, ул. Мелиоративная, д. 15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6" start="0" length="0">
    <dxf>
      <font>
        <sz val="11"/>
        <name val="Times New Roman"/>
        <scheme val="none"/>
      </font>
      <numFmt numFmtId="3" formatCode="#,##0"/>
      <fill>
        <patternFill patternType="none">
          <bgColor indexed="65"/>
        </patternFill>
      </fill>
    </dxf>
  </rfmt>
  <rcc rId="18046" sId="1" odxf="1" dxf="1" numFmtId="4">
    <oc r="A817">
      <v>33</v>
    </oc>
    <nc r="A817">
      <v>75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47" sId="1" odxf="1" dxf="1">
    <oc r="B817" t="inlineStr">
      <is>
        <t>г. Рубцовск, ул. Локомотивная, д. 20</t>
      </is>
    </oc>
    <nc r="B817" t="inlineStr">
      <is>
        <t>г. Рубцовск, ул. Мелиоративная, д. 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7" start="0" length="0">
    <dxf>
      <font>
        <sz val="11"/>
        <name val="Times New Roman"/>
        <scheme val="none"/>
      </font>
      <numFmt numFmtId="3" formatCode="#,##0"/>
      <fill>
        <patternFill patternType="none">
          <bgColor indexed="65"/>
        </patternFill>
      </fill>
    </dxf>
  </rfmt>
  <rcc rId="18048" sId="1" odxf="1" dxf="1" numFmtId="4">
    <oc r="A818">
      <v>34</v>
    </oc>
    <nc r="A818">
      <v>76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49" sId="1" odxf="1" dxf="1">
    <oc r="B818" t="inlineStr">
      <is>
        <t>г. Рубцовск, ул. Локомотивная, д. 25</t>
      </is>
    </oc>
    <nc r="B818" t="inlineStr">
      <is>
        <t>г. Рубцовск, ул. Мира, д. 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8" start="0" length="0">
    <dxf>
      <font>
        <sz val="11"/>
        <name val="Times New Roman"/>
        <scheme val="none"/>
      </font>
      <numFmt numFmtId="3" formatCode="#,##0"/>
      <fill>
        <patternFill patternType="none">
          <bgColor indexed="65"/>
        </patternFill>
      </fill>
    </dxf>
  </rfmt>
  <rcc rId="18050" sId="1" odxf="1" dxf="1" numFmtId="4">
    <oc r="A819">
      <v>35</v>
    </oc>
    <nc r="A819">
      <v>77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51" sId="1" odxf="1" dxf="1">
    <oc r="B819" t="inlineStr">
      <is>
        <t>г. Рубцовск, ул. Локомотивная, д. 27</t>
      </is>
    </oc>
    <nc r="B819" t="inlineStr">
      <is>
        <t>г. Рубцовск, ул. Мира, д. 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19" start="0" length="0">
    <dxf>
      <font>
        <sz val="11"/>
        <name val="Times New Roman"/>
        <scheme val="none"/>
      </font>
      <numFmt numFmtId="3" formatCode="#,##0"/>
      <fill>
        <patternFill patternType="none">
          <bgColor indexed="65"/>
        </patternFill>
      </fill>
    </dxf>
  </rfmt>
  <rcc rId="18052" sId="1" odxf="1" dxf="1" numFmtId="4">
    <oc r="A820">
      <v>36</v>
    </oc>
    <nc r="A820">
      <v>78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53" sId="1" odxf="1" dxf="1">
    <oc r="B820" t="inlineStr">
      <is>
        <t>г. Рубцовск, ул. Локомотивная, д. 33</t>
      </is>
    </oc>
    <nc r="B820" t="inlineStr">
      <is>
        <t>г. Рубцовск, ул. Московская, д. 10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0" start="0" length="0">
    <dxf>
      <font>
        <sz val="11"/>
        <name val="Times New Roman"/>
        <scheme val="none"/>
      </font>
      <numFmt numFmtId="3" formatCode="#,##0"/>
      <fill>
        <patternFill patternType="none">
          <bgColor indexed="65"/>
        </patternFill>
      </fill>
    </dxf>
  </rfmt>
  <rcc rId="18054" sId="1" odxf="1" dxf="1" numFmtId="4">
    <oc r="A821">
      <v>37</v>
    </oc>
    <nc r="A821">
      <v>79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55" sId="1" odxf="1" dxf="1">
    <oc r="B821" t="inlineStr">
      <is>
        <t>г. Рубцовск, ул. Локомотивная, д. 35</t>
      </is>
    </oc>
    <nc r="B821" t="inlineStr">
      <is>
        <t>г. Рубцовск, ул. Московская, д. 3А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1" start="0" length="0">
    <dxf>
      <font>
        <sz val="11"/>
        <name val="Times New Roman"/>
        <scheme val="none"/>
      </font>
      <numFmt numFmtId="3" formatCode="#,##0"/>
      <fill>
        <patternFill patternType="none">
          <bgColor indexed="65"/>
        </patternFill>
      </fill>
    </dxf>
  </rfmt>
  <rcc rId="18056" sId="1" odxf="1" dxf="1" numFmtId="4">
    <oc r="A822">
      <v>38</v>
    </oc>
    <nc r="A822">
      <v>80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57" sId="1" odxf="1" dxf="1">
    <oc r="B822" t="inlineStr">
      <is>
        <t>г. Рубцовск, ул. Локомотивная, д. 4</t>
      </is>
    </oc>
    <nc r="B822" t="inlineStr">
      <is>
        <t>г. Рубцовск, ул. Одесская, д. 5А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2" start="0" length="0">
    <dxf>
      <font>
        <sz val="11"/>
        <name val="Times New Roman"/>
        <scheme val="none"/>
      </font>
      <numFmt numFmtId="3" formatCode="#,##0"/>
      <fill>
        <patternFill patternType="none">
          <bgColor indexed="65"/>
        </patternFill>
      </fill>
    </dxf>
  </rfmt>
  <rcc rId="18058" sId="1" odxf="1" dxf="1" numFmtId="4">
    <oc r="A823">
      <v>39</v>
    </oc>
    <nc r="A823">
      <v>81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59" sId="1" odxf="1" dxf="1">
    <oc r="B823" t="inlineStr">
      <is>
        <t>г. Рубцовск, ул. Ломоносова, д. 48</t>
      </is>
    </oc>
    <nc r="B823" t="inlineStr">
      <is>
        <t>г. Рубцовск, ул. Октябрьская, д. 107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3" start="0" length="0">
    <dxf>
      <font>
        <sz val="11"/>
        <name val="Times New Roman"/>
        <scheme val="none"/>
      </font>
      <numFmt numFmtId="3" formatCode="#,##0"/>
      <fill>
        <patternFill patternType="none">
          <bgColor indexed="65"/>
        </patternFill>
      </fill>
    </dxf>
  </rfmt>
  <rcc rId="18060" sId="1" odxf="1" dxf="1" numFmtId="4">
    <oc r="A824">
      <v>40</v>
    </oc>
    <nc r="A824">
      <v>82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61" sId="1" odxf="1" dxf="1">
    <oc r="B824" t="inlineStr">
      <is>
        <t>г. Рубцовск, ул. Ломоносова, д. 52</t>
      </is>
    </oc>
    <nc r="B824" t="inlineStr">
      <is>
        <t>г. Рубцовск, ул. Октябрьская, д. 109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4" start="0" length="0">
    <dxf>
      <font>
        <sz val="11"/>
        <name val="Times New Roman"/>
        <scheme val="none"/>
      </font>
      <numFmt numFmtId="3" formatCode="#,##0"/>
      <fill>
        <patternFill patternType="none">
          <bgColor indexed="65"/>
        </patternFill>
      </fill>
    </dxf>
  </rfmt>
  <rcc rId="18062" sId="1" odxf="1" dxf="1" numFmtId="4">
    <oc r="A825">
      <v>41</v>
    </oc>
    <nc r="A825">
      <v>83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63" sId="1" odxf="1" dxf="1">
    <oc r="B825" t="inlineStr">
      <is>
        <t>г. Рубцовск, ул. Ломоносова, д. 54</t>
      </is>
    </oc>
    <nc r="B825" t="inlineStr">
      <is>
        <t>г. Рубцовск, ул. Октябрьская, д. 11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5" start="0" length="0">
    <dxf>
      <font>
        <sz val="11"/>
        <name val="Times New Roman"/>
        <scheme val="none"/>
      </font>
      <numFmt numFmtId="3" formatCode="#,##0"/>
      <fill>
        <patternFill patternType="none">
          <bgColor indexed="65"/>
        </patternFill>
      </fill>
    </dxf>
  </rfmt>
  <rcc rId="18064" sId="1" odxf="1" dxf="1" numFmtId="4">
    <oc r="A826">
      <v>42</v>
    </oc>
    <nc r="A826">
      <v>84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65" sId="1" odxf="1" dxf="1">
    <oc r="B826" t="inlineStr">
      <is>
        <t>г. Рубцовск, ул. Ломоносова, д. 58</t>
      </is>
    </oc>
    <nc r="B826" t="inlineStr">
      <is>
        <t>г. Рубцовск, ул. Октябрьская, д. 112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6" start="0" length="0">
    <dxf>
      <font>
        <sz val="11"/>
        <name val="Times New Roman"/>
        <scheme val="none"/>
      </font>
      <numFmt numFmtId="3" formatCode="#,##0"/>
      <fill>
        <patternFill patternType="none">
          <bgColor indexed="65"/>
        </patternFill>
      </fill>
    </dxf>
  </rfmt>
  <rcc rId="18066" sId="1" odxf="1" dxf="1" numFmtId="4">
    <oc r="A827">
      <v>43</v>
    </oc>
    <nc r="A827">
      <v>85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67" sId="1" odxf="1" dxf="1">
    <oc r="B827" t="inlineStr">
      <is>
        <t>г. Рубцовск, ул. Ломоносова, д. 64</t>
      </is>
    </oc>
    <nc r="B827" t="inlineStr">
      <is>
        <t>г. Рубцовск, ул. Октябрьская, д. 113</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7" start="0" length="0">
    <dxf>
      <font>
        <sz val="11"/>
        <name val="Times New Roman"/>
        <scheme val="none"/>
      </font>
      <numFmt numFmtId="3" formatCode="#,##0"/>
      <fill>
        <patternFill patternType="none">
          <bgColor indexed="65"/>
        </patternFill>
      </fill>
    </dxf>
  </rfmt>
  <rcc rId="18068" sId="1" odxf="1" dxf="1" numFmtId="4">
    <oc r="A828">
      <v>44</v>
    </oc>
    <nc r="A828">
      <v>86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69" sId="1" odxf="1" dxf="1">
    <oc r="B828" t="inlineStr">
      <is>
        <t>г. Рубцовск, ул. Ломоносова, д. 68</t>
      </is>
    </oc>
    <nc r="B828" t="inlineStr">
      <is>
        <t>г. Рубцовск, ул. Октябрьская, д. 121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8" start="0" length="0">
    <dxf>
      <font>
        <sz val="11"/>
        <name val="Times New Roman"/>
        <scheme val="none"/>
      </font>
      <numFmt numFmtId="3" formatCode="#,##0"/>
      <fill>
        <patternFill patternType="none">
          <bgColor indexed="65"/>
        </patternFill>
      </fill>
    </dxf>
  </rfmt>
  <rcc rId="18070" sId="1" odxf="1" dxf="1" numFmtId="4">
    <oc r="A829">
      <v>45</v>
    </oc>
    <nc r="A829">
      <v>87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71" sId="1" odxf="1" dxf="1">
    <oc r="B829" t="inlineStr">
      <is>
        <t>г. Рубцовск, ул. Ломоносова, д. 72</t>
      </is>
    </oc>
    <nc r="B829" t="inlineStr">
      <is>
        <t>г. Рубцовск, ул. Октябрьская, д. 147</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29" start="0" length="0">
    <dxf>
      <font>
        <sz val="11"/>
        <name val="Times New Roman"/>
        <scheme val="none"/>
      </font>
      <numFmt numFmtId="3" formatCode="#,##0"/>
      <fill>
        <patternFill patternType="none">
          <bgColor indexed="65"/>
        </patternFill>
      </fill>
    </dxf>
  </rfmt>
  <rcc rId="18072" sId="1" odxf="1" dxf="1" numFmtId="4">
    <oc r="A830">
      <v>46</v>
    </oc>
    <nc r="A830">
      <v>88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73" sId="1" odxf="1" dxf="1">
    <oc r="B830" t="inlineStr">
      <is>
        <t>г. Рубцовск, ул. Ломоносова, д. 74</t>
      </is>
    </oc>
    <nc r="B830" t="inlineStr">
      <is>
        <t>г. Рубцовск, ул. Октябрьская, д. 149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0" start="0" length="0">
    <dxf>
      <font>
        <sz val="11"/>
        <name val="Times New Roman"/>
        <scheme val="none"/>
      </font>
      <numFmt numFmtId="3" formatCode="#,##0"/>
      <fill>
        <patternFill patternType="none">
          <bgColor indexed="65"/>
        </patternFill>
      </fill>
    </dxf>
  </rfmt>
  <rcc rId="18074" sId="1" odxf="1" dxf="1" numFmtId="4">
    <oc r="A831">
      <v>47</v>
    </oc>
    <nc r="A831">
      <v>89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75" sId="1" odxf="1" dxf="1">
    <oc r="B831" t="inlineStr">
      <is>
        <t>г. Рубцовск, ул. Ломоносова, д. 76</t>
      </is>
    </oc>
    <nc r="B831" t="inlineStr">
      <is>
        <t>г. Рубцовск, ул. Октябрьская, д. 91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1" start="0" length="0">
    <dxf>
      <font>
        <sz val="11"/>
        <name val="Times New Roman"/>
        <scheme val="none"/>
      </font>
      <numFmt numFmtId="3" formatCode="#,##0"/>
      <fill>
        <patternFill patternType="none">
          <bgColor indexed="65"/>
        </patternFill>
      </fill>
    </dxf>
  </rfmt>
  <rcc rId="18076" sId="1" odxf="1" dxf="1" numFmtId="4">
    <oc r="A832">
      <v>48</v>
    </oc>
    <nc r="A832">
      <v>90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77" sId="1" odxf="1" dxf="1">
    <oc r="B832" t="inlineStr">
      <is>
        <t>г. Рубцовск, ул. Ломоносова, д. 78</t>
      </is>
    </oc>
    <nc r="B832" t="inlineStr">
      <is>
        <t>г. Рубцовск, ул. Павлова, д. 50А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2" start="0" length="0">
    <dxf>
      <font>
        <sz val="11"/>
        <name val="Times New Roman"/>
        <scheme val="none"/>
      </font>
      <numFmt numFmtId="3" formatCode="#,##0"/>
      <fill>
        <patternFill patternType="none">
          <bgColor indexed="65"/>
        </patternFill>
      </fill>
    </dxf>
  </rfmt>
  <rcc rId="18078" sId="1" odxf="1" dxf="1" numFmtId="4">
    <oc r="A833">
      <v>49</v>
    </oc>
    <nc r="A833">
      <v>91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79" sId="1" odxf="1" dxf="1">
    <oc r="B833" t="inlineStr">
      <is>
        <t>г. Рубцовск, ул. Мелиоративная, д. 11</t>
      </is>
    </oc>
    <nc r="B833" t="inlineStr">
      <is>
        <t>г. Рубцовск, ул. Павлова, д. 50Б</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3" start="0" length="0">
    <dxf>
      <font>
        <sz val="11"/>
        <name val="Times New Roman"/>
        <scheme val="none"/>
      </font>
      <numFmt numFmtId="3" formatCode="#,##0"/>
      <fill>
        <patternFill patternType="none">
          <bgColor indexed="65"/>
        </patternFill>
      </fill>
    </dxf>
  </rfmt>
  <rcc rId="18080" sId="1" odxf="1" dxf="1" numFmtId="4">
    <oc r="A834">
      <v>50</v>
    </oc>
    <nc r="A834">
      <v>92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81" sId="1" odxf="1" dxf="1">
    <oc r="B834" t="inlineStr">
      <is>
        <t>г. Рубцовск, ул. Мелиоративная, д. 13</t>
      </is>
    </oc>
    <nc r="B834" t="inlineStr">
      <is>
        <t>г. Рубцовск, ул. Платова, д. 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4" start="0" length="0">
    <dxf>
      <font>
        <sz val="11"/>
        <name val="Times New Roman"/>
        <scheme val="none"/>
      </font>
      <numFmt numFmtId="3" formatCode="#,##0"/>
      <fill>
        <patternFill patternType="none">
          <bgColor indexed="65"/>
        </patternFill>
      </fill>
    </dxf>
  </rfmt>
  <rcc rId="18082" sId="1" odxf="1" dxf="1" numFmtId="4">
    <oc r="A835">
      <v>51</v>
    </oc>
    <nc r="A835">
      <v>93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83" sId="1" odxf="1" dxf="1">
    <oc r="B835" t="inlineStr">
      <is>
        <t>г. Рубцовск, ул. Мелиоративная, д. 15</t>
      </is>
    </oc>
    <nc r="B835" t="inlineStr">
      <is>
        <t>г. Рубцовск, ул. Промывочный, д. 12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5" start="0" length="0">
    <dxf>
      <font>
        <sz val="11"/>
        <name val="Times New Roman"/>
        <scheme val="none"/>
      </font>
      <numFmt numFmtId="3" formatCode="#,##0"/>
      <fill>
        <patternFill patternType="none">
          <bgColor indexed="65"/>
        </patternFill>
      </fill>
    </dxf>
  </rfmt>
  <rcc rId="18084" sId="1" odxf="1" dxf="1" numFmtId="4">
    <oc r="A836">
      <v>52</v>
    </oc>
    <nc r="A836">
      <v>94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85" sId="1" odxf="1" dxf="1">
    <oc r="B836" t="inlineStr">
      <is>
        <t>г. Рубцовск, ул. Мелиоративная, д. 9</t>
      </is>
    </oc>
    <nc r="B836" t="inlineStr">
      <is>
        <t>г. Рубцовск, ул. Путевая, д. 29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6" start="0" length="0">
    <dxf>
      <font>
        <sz val="11"/>
        <name val="Times New Roman"/>
        <scheme val="none"/>
      </font>
      <numFmt numFmtId="3" formatCode="#,##0"/>
      <fill>
        <patternFill patternType="none">
          <bgColor indexed="65"/>
        </patternFill>
      </fill>
    </dxf>
  </rfmt>
  <rcc rId="18086" sId="1" odxf="1" dxf="1" numFmtId="4">
    <oc r="A837">
      <v>53</v>
    </oc>
    <nc r="A837">
      <v>95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87" sId="1" odxf="1" dxf="1">
    <oc r="B837" t="inlineStr">
      <is>
        <t>г. Рубцовск, ул. Мира, д. 2</t>
      </is>
    </oc>
    <nc r="B837" t="inlineStr">
      <is>
        <t>г. Рубцовск, ул. Путевая, д. 29А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7" start="0" length="0">
    <dxf>
      <font>
        <sz val="11"/>
        <name val="Times New Roman"/>
        <scheme val="none"/>
      </font>
      <numFmt numFmtId="3" formatCode="#,##0"/>
      <fill>
        <patternFill patternType="none">
          <bgColor indexed="65"/>
        </patternFill>
      </fill>
    </dxf>
  </rfmt>
  <rcc rId="18088" sId="1" odxf="1" dxf="1" numFmtId="4">
    <oc r="A838">
      <v>54</v>
    </oc>
    <nc r="A838">
      <v>96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89" sId="1" odxf="1" dxf="1">
    <oc r="B838" t="inlineStr">
      <is>
        <t>г. Рубцовск, ул. Мира, д. 8</t>
      </is>
    </oc>
    <nc r="B838" t="inlineStr">
      <is>
        <t>г. Рубцовск, ул. Районная, д. 23</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8" start="0" length="0">
    <dxf>
      <font>
        <sz val="11"/>
        <name val="Times New Roman"/>
        <scheme val="none"/>
      </font>
      <numFmt numFmtId="3" formatCode="#,##0"/>
      <fill>
        <patternFill patternType="none">
          <bgColor indexed="65"/>
        </patternFill>
      </fill>
    </dxf>
  </rfmt>
  <rcc rId="18090" sId="1" odxf="1" dxf="1" numFmtId="4">
    <oc r="A839">
      <v>55</v>
    </oc>
    <nc r="A839">
      <v>97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91" sId="1" odxf="1" dxf="1">
    <oc r="B839" t="inlineStr">
      <is>
        <t>г. Рубцовск, ул. Московская, д. 10</t>
      </is>
    </oc>
    <nc r="B839" t="inlineStr">
      <is>
        <t>г. Рубцовск, ул. Районная, д. 31Б</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39" start="0" length="0">
    <dxf>
      <font>
        <sz val="11"/>
        <name val="Times New Roman"/>
        <scheme val="none"/>
      </font>
      <numFmt numFmtId="3" formatCode="#,##0"/>
      <fill>
        <patternFill patternType="none">
          <bgColor indexed="65"/>
        </patternFill>
      </fill>
    </dxf>
  </rfmt>
  <rcc rId="18092" sId="1" odxf="1" dxf="1" numFmtId="4">
    <oc r="A840">
      <v>56</v>
    </oc>
    <nc r="A840">
      <v>98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93" sId="1" odxf="1" dxf="1">
    <oc r="B840" t="inlineStr">
      <is>
        <t>г. Рубцовск, ул. Московская, д. 3А</t>
      </is>
    </oc>
    <nc r="B840" t="inlineStr">
      <is>
        <t>г. Рубцовск, ул. Рихарда Зорге, д. 161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0" start="0" length="0">
    <dxf>
      <font>
        <sz val="11"/>
        <name val="Times New Roman"/>
        <scheme val="none"/>
      </font>
      <numFmt numFmtId="3" formatCode="#,##0"/>
      <fill>
        <patternFill patternType="none">
          <bgColor indexed="65"/>
        </patternFill>
      </fill>
    </dxf>
  </rfmt>
  <rcc rId="18094" sId="1" odxf="1" dxf="1" numFmtId="4">
    <oc r="A841">
      <v>57</v>
    </oc>
    <nc r="A841">
      <v>99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95" sId="1" odxf="1" dxf="1">
    <oc r="B841" t="inlineStr">
      <is>
        <t>г. Рубцовск, ул. Одесская, д. 5А</t>
      </is>
    </oc>
    <nc r="B841" t="inlineStr">
      <is>
        <t>г. Рубцовск, ул. Рихарда Зорге, д. 41</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1" start="0" length="0">
    <dxf>
      <font>
        <sz val="11"/>
        <name val="Times New Roman"/>
        <scheme val="none"/>
      </font>
      <numFmt numFmtId="3" formatCode="#,##0"/>
      <fill>
        <patternFill patternType="none">
          <bgColor indexed="65"/>
        </patternFill>
      </fill>
    </dxf>
  </rfmt>
  <rcc rId="18096" sId="1" odxf="1" dxf="1" numFmtId="4">
    <oc r="A842">
      <v>58</v>
    </oc>
    <nc r="A842">
      <v>100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97" sId="1" odxf="1" dxf="1">
    <oc r="B842" t="inlineStr">
      <is>
        <t>г. Рубцовск, ул. Октябрьская, д. 112</t>
      </is>
    </oc>
    <nc r="B842" t="inlineStr">
      <is>
        <t>г. Рубцовск, ул. Светлова, д. 25</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2" start="0" length="0">
    <dxf>
      <font>
        <sz val="11"/>
        <name val="Times New Roman"/>
        <scheme val="none"/>
      </font>
      <numFmt numFmtId="3" formatCode="#,##0"/>
      <fill>
        <patternFill patternType="none">
          <bgColor indexed="65"/>
        </patternFill>
      </fill>
    </dxf>
  </rfmt>
  <rcc rId="18098" sId="1" odxf="1" dxf="1" numFmtId="4">
    <oc r="A843">
      <v>59</v>
    </oc>
    <nc r="A843">
      <v>101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099" sId="1" odxf="1" dxf="1">
    <oc r="B843" t="inlineStr">
      <is>
        <t>г. Рубцовск, ул. Октябрьская, д. 121</t>
      </is>
    </oc>
    <nc r="B843" t="inlineStr">
      <is>
        <t>г. Рубцовск, ул. Светлова, д. 92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3" start="0" length="0">
    <dxf>
      <font>
        <sz val="11"/>
        <name val="Times New Roman"/>
        <scheme val="none"/>
      </font>
      <numFmt numFmtId="3" formatCode="#,##0"/>
      <fill>
        <patternFill patternType="none">
          <bgColor indexed="65"/>
        </patternFill>
      </fill>
    </dxf>
  </rfmt>
  <rcc rId="18100" sId="1" odxf="1" dxf="1" numFmtId="4">
    <oc r="A844">
      <v>60</v>
    </oc>
    <nc r="A844">
      <v>102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01" sId="1" odxf="1" dxf="1">
    <oc r="B844" t="inlineStr">
      <is>
        <t>г. Рубцовск, ул. Октябрьская, д. 147</t>
      </is>
    </oc>
    <nc r="B844" t="inlineStr">
      <is>
        <t>г. Рубцовск, ул. Северная, д. 12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4" start="0" length="0">
    <dxf>
      <font>
        <sz val="11"/>
        <name val="Times New Roman"/>
        <scheme val="none"/>
      </font>
      <numFmt numFmtId="3" formatCode="#,##0"/>
      <fill>
        <patternFill patternType="none">
          <bgColor indexed="65"/>
        </patternFill>
      </fill>
    </dxf>
  </rfmt>
  <rcc rId="18102" sId="1" odxf="1" dxf="1" numFmtId="4">
    <oc r="A845">
      <v>61</v>
    </oc>
    <nc r="A845">
      <v>103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03" sId="1" odxf="1" dxf="1">
    <oc r="B845" t="inlineStr">
      <is>
        <t>г. Рубцовск, ул. Октябрьская, д. 91</t>
      </is>
    </oc>
    <nc r="B845" t="inlineStr">
      <is>
        <t>г. Рубцовск, ул. Северная, д. 14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5" start="0" length="0">
    <dxf>
      <font>
        <sz val="11"/>
        <name val="Times New Roman"/>
        <scheme val="none"/>
      </font>
      <numFmt numFmtId="3" formatCode="#,##0"/>
      <fill>
        <patternFill patternType="none">
          <bgColor indexed="65"/>
        </patternFill>
      </fill>
    </dxf>
  </rfmt>
  <rcc rId="18104" sId="1" odxf="1" dxf="1" numFmtId="4">
    <oc r="A846">
      <v>62</v>
    </oc>
    <nc r="A846">
      <v>104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05" sId="1" odxf="1" dxf="1">
    <oc r="B846" t="inlineStr">
      <is>
        <t>г. Рубцовск, ул. Павлова, д. 50А</t>
      </is>
    </oc>
    <nc r="B846" t="inlineStr">
      <is>
        <t>г. Рубцовск, ул. Северная, д. 28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6" start="0" length="0">
    <dxf>
      <font>
        <sz val="11"/>
        <name val="Times New Roman"/>
        <scheme val="none"/>
      </font>
      <numFmt numFmtId="3" formatCode="#,##0"/>
      <fill>
        <patternFill patternType="none">
          <bgColor indexed="65"/>
        </patternFill>
      </fill>
    </dxf>
  </rfmt>
  <rcc rId="18106" sId="1" odxf="1" dxf="1" numFmtId="4">
    <oc r="A847">
      <v>63</v>
    </oc>
    <nc r="A847">
      <v>105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07" sId="1" odxf="1" dxf="1">
    <oc r="B847" t="inlineStr">
      <is>
        <t>г. Рубцовск, ул. Павлова, д. 50Б</t>
      </is>
    </oc>
    <nc r="B847" t="inlineStr">
      <is>
        <t>г. Рубцовск, ул. Сельмашская, д. 26А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7" start="0" length="0">
    <dxf>
      <font>
        <sz val="11"/>
        <name val="Times New Roman"/>
        <scheme val="none"/>
      </font>
      <numFmt numFmtId="3" formatCode="#,##0"/>
      <fill>
        <patternFill patternType="none">
          <bgColor indexed="65"/>
        </patternFill>
      </fill>
    </dxf>
  </rfmt>
  <rcc rId="18108" sId="1" odxf="1" dxf="1" numFmtId="4">
    <oc r="A848">
      <v>64</v>
    </oc>
    <nc r="A848">
      <v>106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09" sId="1" odxf="1" dxf="1">
    <oc r="B848" t="inlineStr">
      <is>
        <t>г. Рубцовск, ул. Платова, д. 5</t>
      </is>
    </oc>
    <nc r="B848" t="inlineStr">
      <is>
        <t>г. Рубцовск, ул. Сельмашская, д. 28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8" start="0" length="0">
    <dxf>
      <font>
        <sz val="11"/>
        <name val="Times New Roman"/>
        <scheme val="none"/>
      </font>
      <numFmt numFmtId="3" formatCode="#,##0"/>
      <fill>
        <patternFill patternType="none">
          <bgColor indexed="65"/>
        </patternFill>
      </fill>
    </dxf>
  </rfmt>
  <rcc rId="18110" sId="1" odxf="1" dxf="1" numFmtId="4">
    <oc r="A849">
      <v>65</v>
    </oc>
    <nc r="A849">
      <v>107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11" sId="1" odxf="1" dxf="1">
    <oc r="B849" t="inlineStr">
      <is>
        <t>г. Рубцовск, ул. Промывочный, д. 12</t>
      </is>
    </oc>
    <nc r="B849" t="inlineStr">
      <is>
        <t>г. Рубцовск, ул. Сельмашская, д. 33</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49" start="0" length="0">
    <dxf>
      <font>
        <sz val="11"/>
        <name val="Times New Roman"/>
        <scheme val="none"/>
      </font>
      <numFmt numFmtId="3" formatCode="#,##0"/>
      <fill>
        <patternFill patternType="none">
          <bgColor indexed="65"/>
        </patternFill>
      </fill>
    </dxf>
  </rfmt>
  <rcc rId="18112" sId="1" odxf="1" dxf="1" numFmtId="4">
    <oc r="A850">
      <v>66</v>
    </oc>
    <nc r="A850">
      <v>108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13" sId="1" odxf="1" dxf="1">
    <oc r="B850" t="inlineStr">
      <is>
        <t>г. Рубцовск, ул. Путевая, д. 29</t>
      </is>
    </oc>
    <nc r="B850" t="inlineStr">
      <is>
        <t>г. Рубцовск, ул. Сельмашская, д. 33А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0" start="0" length="0">
    <dxf>
      <font>
        <sz val="11"/>
        <name val="Times New Roman"/>
        <scheme val="none"/>
      </font>
      <numFmt numFmtId="3" formatCode="#,##0"/>
      <fill>
        <patternFill patternType="none">
          <bgColor indexed="65"/>
        </patternFill>
      </fill>
    </dxf>
  </rfmt>
  <rcc rId="18114" sId="1" odxf="1" dxf="1" numFmtId="4">
    <oc r="A851">
      <v>67</v>
    </oc>
    <nc r="A851">
      <v>109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15" sId="1" odxf="1" dxf="1">
    <oc r="B851" t="inlineStr">
      <is>
        <t>г. Рубцовск, ул. Путевая, д. 29А</t>
      </is>
    </oc>
    <nc r="B851" t="inlineStr">
      <is>
        <t>г. Рубцовск, ул. Сельмашская, д. 39</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1" start="0" length="0">
    <dxf>
      <font>
        <sz val="11"/>
        <name val="Times New Roman"/>
        <scheme val="none"/>
      </font>
      <numFmt numFmtId="3" formatCode="#,##0"/>
      <fill>
        <patternFill patternType="none">
          <bgColor indexed="65"/>
        </patternFill>
      </fill>
    </dxf>
  </rfmt>
  <rcc rId="18116" sId="1" odxf="1" dxf="1" numFmtId="4">
    <oc r="A852">
      <v>68</v>
    </oc>
    <nc r="A852">
      <v>110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17" sId="1" odxf="1" dxf="1">
    <oc r="B852" t="inlineStr">
      <is>
        <t>г. Рубцовск, ул. Районная, д. 23</t>
      </is>
    </oc>
    <nc r="B852" t="inlineStr">
      <is>
        <t>г. Рубцовск, ул. Спортивная, д. 22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2" start="0" length="0">
    <dxf>
      <font>
        <sz val="11"/>
        <name val="Times New Roman"/>
        <scheme val="none"/>
      </font>
      <numFmt numFmtId="3" formatCode="#,##0"/>
      <fill>
        <patternFill patternType="none">
          <bgColor indexed="65"/>
        </patternFill>
      </fill>
    </dxf>
  </rfmt>
  <rcc rId="18118" sId="1" odxf="1" dxf="1" numFmtId="4">
    <oc r="A853">
      <v>69</v>
    </oc>
    <nc r="A853">
      <v>111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19" sId="1" odxf="1" dxf="1">
    <oc r="B853" t="inlineStr">
      <is>
        <t>г. Рубцовск, ул. Районная, д. 31Б</t>
      </is>
    </oc>
    <nc r="B853" t="inlineStr">
      <is>
        <t>г. Рубцовск, ул. Спортивная, д. 24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3" start="0" length="0">
    <dxf>
      <font>
        <sz val="11"/>
        <name val="Times New Roman"/>
        <scheme val="none"/>
      </font>
      <numFmt numFmtId="3" formatCode="#,##0"/>
      <fill>
        <patternFill patternType="none">
          <bgColor indexed="65"/>
        </patternFill>
      </fill>
    </dxf>
  </rfmt>
  <rcc rId="18120" sId="1" odxf="1" dxf="1" numFmtId="4">
    <oc r="A854">
      <v>70</v>
    </oc>
    <nc r="A854">
      <v>112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21" sId="1" odxf="1" dxf="1">
    <oc r="B854" t="inlineStr">
      <is>
        <t>г. Рубцовск, ул. Рихарда Зорге, д. 161</t>
      </is>
    </oc>
    <nc r="B854" t="inlineStr">
      <is>
        <t>г. Рубцовск, ул. Тихвинская, д. 10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4" start="0" length="0">
    <dxf>
      <font>
        <sz val="11"/>
        <name val="Times New Roman"/>
        <scheme val="none"/>
      </font>
      <numFmt numFmtId="3" formatCode="#,##0"/>
      <fill>
        <patternFill patternType="none">
          <bgColor indexed="65"/>
        </patternFill>
      </fill>
    </dxf>
  </rfmt>
  <rcc rId="18122" sId="1" odxf="1" dxf="1" numFmtId="4">
    <oc r="A855">
      <v>71</v>
    </oc>
    <nc r="A855">
      <v>113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23" sId="1" odxf="1" dxf="1">
    <oc r="B855" t="inlineStr">
      <is>
        <t>г. Рубцовск, ул. Рихарда Зорге, д. 41</t>
      </is>
    </oc>
    <nc r="B855" t="inlineStr">
      <is>
        <t>г. Рубцовск, ул. Тихвинская, д. 12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5" start="0" length="0">
    <dxf>
      <font>
        <sz val="11"/>
        <name val="Times New Roman"/>
        <scheme val="none"/>
      </font>
      <numFmt numFmtId="3" formatCode="#,##0"/>
      <fill>
        <patternFill patternType="none">
          <bgColor indexed="65"/>
        </patternFill>
      </fill>
    </dxf>
  </rfmt>
  <rcc rId="18124" sId="1" odxf="1" dxf="1" numFmtId="4">
    <oc r="A856">
      <v>72</v>
    </oc>
    <nc r="A856">
      <v>114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25" sId="1" odxf="1" dxf="1">
    <oc r="B856" t="inlineStr">
      <is>
        <t>г. Рубцовск, ул. Сельмашская, д. 26А</t>
      </is>
    </oc>
    <nc r="B856" t="inlineStr">
      <is>
        <t>г. Рубцовск, ул. Тракторная, д. 22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6" start="0" length="0">
    <dxf>
      <font>
        <sz val="11"/>
        <name val="Times New Roman"/>
        <scheme val="none"/>
      </font>
      <numFmt numFmtId="3" formatCode="#,##0"/>
      <fill>
        <patternFill patternType="none">
          <bgColor indexed="65"/>
        </patternFill>
      </fill>
    </dxf>
  </rfmt>
  <rcc rId="18126" sId="1" odxf="1" dxf="1" numFmtId="4">
    <oc r="A857">
      <v>73</v>
    </oc>
    <nc r="A857">
      <v>115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27" sId="1" odxf="1" dxf="1">
    <oc r="B857" t="inlineStr">
      <is>
        <t>г. Рубцовск, ул. Сельмашская, д. 33</t>
      </is>
    </oc>
    <nc r="B857" t="inlineStr">
      <is>
        <t>г. Рубцовск, ул. Тракторная, д. 26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7" start="0" length="0">
    <dxf>
      <font>
        <sz val="11"/>
        <name val="Times New Roman"/>
        <scheme val="none"/>
      </font>
      <numFmt numFmtId="3" formatCode="#,##0"/>
      <fill>
        <patternFill patternType="none">
          <bgColor indexed="65"/>
        </patternFill>
      </fill>
    </dxf>
  </rfmt>
  <rcc rId="18128" sId="1" odxf="1" dxf="1" numFmtId="4">
    <oc r="A858">
      <v>74</v>
    </oc>
    <nc r="A858">
      <v>116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29" sId="1" odxf="1" dxf="1">
    <oc r="B858" t="inlineStr">
      <is>
        <t>г. Рубцовск, ул. Сельмашская, д. 33А</t>
      </is>
    </oc>
    <nc r="B858" t="inlineStr">
      <is>
        <t>г. Рубцовск, ул. Тракторная, д. 40А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8" start="0" length="0">
    <dxf>
      <font>
        <sz val="11"/>
        <name val="Times New Roman"/>
        <scheme val="none"/>
      </font>
      <numFmt numFmtId="3" formatCode="#,##0"/>
      <fill>
        <patternFill patternType="none">
          <bgColor indexed="65"/>
        </patternFill>
      </fill>
    </dxf>
  </rfmt>
  <rcc rId="18130" sId="1" odxf="1" dxf="1" numFmtId="4">
    <oc r="A859">
      <v>75</v>
    </oc>
    <nc r="A859">
      <v>117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31" sId="1" odxf="1" dxf="1">
    <oc r="B859" t="inlineStr">
      <is>
        <t>г. Рубцовск, ул. Сельмашская, д. 39</t>
      </is>
    </oc>
    <nc r="B859" t="inlineStr">
      <is>
        <t>г. Рубцовск, ул. Тракторная, д. 44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59" start="0" length="0">
    <dxf>
      <font>
        <sz val="11"/>
        <name val="Times New Roman"/>
        <scheme val="none"/>
      </font>
      <numFmt numFmtId="3" formatCode="#,##0"/>
      <fill>
        <patternFill patternType="none">
          <bgColor indexed="65"/>
        </patternFill>
      </fill>
    </dxf>
  </rfmt>
  <rcc rId="18132" sId="1" odxf="1" dxf="1" numFmtId="4">
    <oc r="A860">
      <v>76</v>
    </oc>
    <nc r="A860">
      <v>118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33" sId="1" odxf="1" dxf="1">
    <oc r="B860" t="inlineStr">
      <is>
        <t>г. Рубцовск, ул. Спортивная, д. 22</t>
      </is>
    </oc>
    <nc r="B860" t="inlineStr">
      <is>
        <t>г. Рубцовск, ул. Тракторная, д. 48А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60" start="0" length="0">
    <dxf>
      <font>
        <sz val="11"/>
        <name val="Times New Roman"/>
        <scheme val="none"/>
      </font>
      <numFmt numFmtId="3" formatCode="#,##0"/>
      <fill>
        <patternFill patternType="none">
          <bgColor indexed="65"/>
        </patternFill>
      </fill>
    </dxf>
  </rfmt>
  <rcc rId="18134" sId="1" odxf="1" dxf="1" numFmtId="4">
    <oc r="A861">
      <v>77</v>
    </oc>
    <nc r="A861">
      <v>119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35" sId="1" odxf="1" dxf="1">
    <oc r="B861" t="inlineStr">
      <is>
        <t>г. Рубцовск, ул. Спортивная, д. 24</t>
      </is>
    </oc>
    <nc r="B861" t="inlineStr">
      <is>
        <t>г. Рубцовск, ул. Тракторная, д. 56А</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61" start="0" length="0">
    <dxf>
      <font>
        <sz val="11"/>
        <name val="Times New Roman"/>
        <scheme val="none"/>
      </font>
      <numFmt numFmtId="3" formatCode="#,##0"/>
      <fill>
        <patternFill patternType="none">
          <bgColor indexed="65"/>
        </patternFill>
      </fill>
    </dxf>
  </rfmt>
  <rcc rId="18136" sId="1" odxf="1" dxf="1" numFmtId="4">
    <oc r="A862">
      <v>78</v>
    </oc>
    <nc r="A862">
      <v>120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37" sId="1" odxf="1" dxf="1">
    <oc r="B862" t="inlineStr">
      <is>
        <t>г. Рубцовск, ул. Тихвинская, д. 10</t>
      </is>
    </oc>
    <nc r="B862" t="inlineStr">
      <is>
        <t>г. Рубцовск, ул. Тракторная, д. 66</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62" start="0" length="0">
    <dxf>
      <font>
        <sz val="11"/>
        <name val="Times New Roman"/>
        <scheme val="none"/>
      </font>
      <numFmt numFmtId="3" formatCode="#,##0"/>
      <fill>
        <patternFill patternType="none">
          <bgColor indexed="65"/>
        </patternFill>
      </fill>
    </dxf>
  </rfmt>
  <rcc rId="18138" sId="1" odxf="1" dxf="1" numFmtId="4">
    <oc r="A863">
      <v>79</v>
    </oc>
    <nc r="A863">
      <v>121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39" sId="1" odxf="1" dxf="1">
    <oc r="B863" t="inlineStr">
      <is>
        <t>г. Рубцовск, ул. Тихвинская, д. 12</t>
      </is>
    </oc>
    <nc r="B863" t="inlineStr">
      <is>
        <t>г. Рубцовск, ул. Тракторная, д. 68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63" start="0" length="0">
    <dxf>
      <font>
        <sz val="11"/>
        <name val="Times New Roman"/>
        <scheme val="none"/>
      </font>
      <numFmt numFmtId="3" formatCode="#,##0"/>
      <fill>
        <patternFill patternType="none">
          <bgColor indexed="65"/>
        </patternFill>
      </fill>
    </dxf>
  </rfmt>
  <rcc rId="18140" sId="1" odxf="1" dxf="1" numFmtId="4">
    <oc r="A864">
      <v>80</v>
    </oc>
    <nc r="A864">
      <v>122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41" sId="1" odxf="1" dxf="1">
    <oc r="B864" t="inlineStr">
      <is>
        <t>г. Рубцовск, ул. Тихвинская, д. 6</t>
      </is>
    </oc>
    <nc r="B864" t="inlineStr">
      <is>
        <t>г. Рубцовск, ул. Тракторная, д. 70</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64" start="0" length="0">
    <dxf>
      <font>
        <sz val="11"/>
        <name val="Times New Roman"/>
        <scheme val="none"/>
      </font>
      <numFmt numFmtId="3" formatCode="#,##0"/>
      <fill>
        <patternFill patternType="none">
          <bgColor indexed="65"/>
        </patternFill>
      </fill>
    </dxf>
  </rfmt>
  <rcc rId="18142" sId="1" odxf="1" dxf="1" numFmtId="4">
    <oc r="A865">
      <v>81</v>
    </oc>
    <nc r="A865">
      <v>123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43" sId="1" odxf="1" dxf="1">
    <oc r="B865" t="inlineStr">
      <is>
        <t>г. Рубцовск, ул. Тракторная, д. 22</t>
      </is>
    </oc>
    <nc r="B865" t="inlineStr">
      <is>
        <t>г. Рубцовск, ул. Федоренко, д. 18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65" start="0" length="0">
    <dxf>
      <font>
        <sz val="11"/>
        <name val="Times New Roman"/>
        <scheme val="none"/>
      </font>
      <numFmt numFmtId="3" formatCode="#,##0"/>
      <fill>
        <patternFill patternType="none">
          <bgColor indexed="65"/>
        </patternFill>
      </fill>
    </dxf>
  </rfmt>
  <rcc rId="18144" sId="1" odxf="1" dxf="1" numFmtId="4">
    <oc r="A866">
      <v>82</v>
    </oc>
    <nc r="A866">
      <v>124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45" sId="1" odxf="1" dxf="1">
    <oc r="B866" t="inlineStr">
      <is>
        <t>г. Рубцовск, ул. Тракторная, д. 26</t>
      </is>
    </oc>
    <nc r="B866" t="inlineStr">
      <is>
        <t>г. Рубцовск, ул. Федоренко, д. 22</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66" start="0" length="0">
    <dxf>
      <font>
        <sz val="11"/>
        <name val="Times New Roman"/>
        <scheme val="none"/>
      </font>
      <numFmt numFmtId="3" formatCode="#,##0"/>
      <fill>
        <patternFill patternType="none">
          <bgColor indexed="65"/>
        </patternFill>
      </fill>
    </dxf>
  </rfmt>
  <rcc rId="18146" sId="1" odxf="1" dxf="1" numFmtId="4">
    <oc r="A867">
      <v>83</v>
    </oc>
    <nc r="A867">
      <v>125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47" sId="1" odxf="1" dxf="1">
    <oc r="B867" t="inlineStr">
      <is>
        <t>г. Рубцовск, ул. Фестивальная, д. 8</t>
      </is>
    </oc>
    <nc r="B867" t="inlineStr">
      <is>
        <t>г. Рубцовск, ул. Федоренко, д. 24</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67" start="0" length="0">
    <dxf>
      <font>
        <sz val="11"/>
        <name val="Times New Roman"/>
        <scheme val="none"/>
      </font>
      <numFmt numFmtId="3" formatCode="#,##0"/>
      <fill>
        <patternFill patternType="none">
          <bgColor indexed="65"/>
        </patternFill>
      </fill>
    </dxf>
  </rfmt>
  <rcc rId="18148" sId="1" odxf="1" dxf="1" numFmtId="4">
    <oc r="A868">
      <v>84</v>
    </oc>
    <nc r="A868">
      <v>126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49" sId="1" odxf="1" dxf="1">
    <oc r="B868" t="inlineStr">
      <is>
        <t>г. Рубцовск, ул. Харьковская, д. 17</t>
      </is>
    </oc>
    <nc r="B868" t="inlineStr">
      <is>
        <t>г. Рубцовск, ул. Фестивальная, д. 8</t>
      </is>
    </nc>
    <odxf>
      <font>
        <sz val="14"/>
        <name val="Times New Roman"/>
        <scheme val="none"/>
      </font>
      <fill>
        <patternFill patternType="solid">
          <bgColor theme="0"/>
        </patternFill>
      </fill>
    </odxf>
    <ndxf>
      <font>
        <sz val="11"/>
        <name val="Times New Roman"/>
        <scheme val="none"/>
      </font>
      <fill>
        <patternFill patternType="none">
          <bgColor indexed="65"/>
        </patternFill>
      </fill>
    </ndxf>
  </rcc>
  <rfmt sheetId="1" sqref="C868" start="0" length="0">
    <dxf>
      <font>
        <sz val="11"/>
        <name val="Times New Roman"/>
        <scheme val="none"/>
      </font>
      <numFmt numFmtId="3" formatCode="#,##0"/>
      <fill>
        <patternFill patternType="none">
          <bgColor indexed="65"/>
        </patternFill>
      </fill>
    </dxf>
  </rfmt>
  <rcc rId="18150" sId="1" odxf="1" dxf="1" numFmtId="4">
    <oc r="A869">
      <v>85</v>
    </oc>
    <nc r="A869">
      <v>127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51" sId="1" odxf="1" dxf="1">
    <oc r="B869" t="inlineStr">
      <is>
        <t>г. Рубцовск, пер. Гражданский, д. 8</t>
      </is>
    </oc>
    <nc r="B869" t="inlineStr">
      <is>
        <t>г. Рубцовск, ул. Харьковская, д. 17</t>
      </is>
    </nc>
    <odxf>
      <font>
        <sz val="14"/>
        <color indexed="8"/>
        <name val="Times New Roman"/>
        <scheme val="none"/>
      </font>
      <numFmt numFmtId="0" formatCode="General"/>
      <fill>
        <patternFill patternType="solid">
          <bgColor theme="0"/>
        </patternFill>
      </fill>
      <alignment vertical="top" readingOrder="1"/>
    </odxf>
    <ndxf>
      <font>
        <sz val="11"/>
        <color indexed="8"/>
        <name val="Times New Roman"/>
        <scheme val="none"/>
      </font>
      <numFmt numFmtId="1" formatCode="0"/>
      <fill>
        <patternFill patternType="none">
          <bgColor indexed="65"/>
        </patternFill>
      </fill>
      <alignment vertical="center" readingOrder="0"/>
    </ndxf>
  </rcc>
  <rfmt sheetId="1" s="1" sqref="C869" start="0" length="0">
    <dxf>
      <font>
        <sz val="11"/>
        <color auto="1"/>
        <name val="Times New Roman"/>
        <scheme val="none"/>
      </font>
      <numFmt numFmtId="3" formatCode="#,##0"/>
      <fill>
        <patternFill patternType="none">
          <bgColor indexed="65"/>
        </patternFill>
      </fill>
      <alignment horizontal="right" wrapText="1" readingOrder="0"/>
    </dxf>
  </rfmt>
  <rcc rId="18152" sId="1" odxf="1" dxf="1" numFmtId="4">
    <oc r="A870">
      <v>86</v>
    </oc>
    <nc r="A870">
      <v>128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53" sId="1" odxf="1" dxf="1">
    <oc r="B870" t="inlineStr">
      <is>
        <t>г. Рубцовск, пер. Гражданский, д. 18</t>
      </is>
    </oc>
    <nc r="B870" t="inlineStr">
      <is>
        <t>г. Рубцовск, пер. Гражданский, д. 8</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0" start="0" length="0">
    <dxf>
      <font>
        <sz val="11"/>
        <name val="Times New Roman"/>
        <scheme val="none"/>
      </font>
      <numFmt numFmtId="3" formatCode="#,##0"/>
      <fill>
        <patternFill patternType="none">
          <bgColor indexed="65"/>
        </patternFill>
      </fill>
    </dxf>
  </rfmt>
  <rcc rId="18154" sId="1" odxf="1" dxf="1" numFmtId="4">
    <oc r="A871">
      <v>87</v>
    </oc>
    <nc r="A871">
      <v>129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55" sId="1" odxf="1" dxf="1">
    <oc r="B871" t="inlineStr">
      <is>
        <t>г. Рубцовск, пер. Гражданский, д. 20</t>
      </is>
    </oc>
    <nc r="B871" t="inlineStr">
      <is>
        <t>г. Рубцовск, пр-кт Ленина, д. 20</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1" start="0" length="0">
    <dxf>
      <font>
        <sz val="11"/>
        <name val="Times New Roman"/>
        <scheme val="none"/>
      </font>
      <numFmt numFmtId="3" formatCode="#,##0"/>
      <fill>
        <patternFill patternType="none">
          <bgColor indexed="65"/>
        </patternFill>
      </fill>
    </dxf>
  </rfmt>
  <rcc rId="18156" sId="1" odxf="1" dxf="1" numFmtId="4">
    <oc r="A872">
      <v>88</v>
    </oc>
    <nc r="A872">
      <v>130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57" sId="1" odxf="1" dxf="1">
    <oc r="B872" t="inlineStr">
      <is>
        <t>г. Рубцовск, пр-кт Ленина, д. 20</t>
      </is>
    </oc>
    <nc r="B872" t="inlineStr">
      <is>
        <t>г. Рубцовск, пр-кт Ленина, д. 31</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2" start="0" length="0">
    <dxf>
      <font>
        <sz val="11"/>
        <name val="Times New Roman"/>
        <scheme val="none"/>
      </font>
      <numFmt numFmtId="3" formatCode="#,##0"/>
      <fill>
        <patternFill patternType="none">
          <bgColor indexed="65"/>
        </patternFill>
      </fill>
    </dxf>
  </rfmt>
  <rcc rId="18158" sId="1" odxf="1" dxf="1" numFmtId="4">
    <oc r="A873">
      <v>89</v>
    </oc>
    <nc r="A873">
      <v>131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59" sId="1" odxf="1" dxf="1">
    <oc r="B873" t="inlineStr">
      <is>
        <t>г. Рубцовск, пр-кт Ленина, д. 31</t>
      </is>
    </oc>
    <nc r="B873" t="inlineStr">
      <is>
        <t>г. Рубцовск, пр-кт Ленина, д. 32</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3" start="0" length="0">
    <dxf>
      <font>
        <sz val="11"/>
        <name val="Times New Roman"/>
        <scheme val="none"/>
      </font>
      <numFmt numFmtId="3" formatCode="#,##0"/>
      <fill>
        <patternFill patternType="none">
          <bgColor indexed="65"/>
        </patternFill>
      </fill>
    </dxf>
  </rfmt>
  <rcc rId="18160" sId="1" odxf="1" dxf="1" numFmtId="4">
    <oc r="A874">
      <v>90</v>
    </oc>
    <nc r="A874">
      <v>132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61" sId="1" odxf="1" dxf="1">
    <oc r="B874" t="inlineStr">
      <is>
        <t>г. Рубцовск, пр-кт Ленина, д. 32</t>
      </is>
    </oc>
    <nc r="B874" t="inlineStr">
      <is>
        <t>г. Рубцовск, пр-кт Ленина, д. 176</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4" start="0" length="0">
    <dxf>
      <font>
        <sz val="11"/>
        <name val="Times New Roman"/>
        <scheme val="none"/>
      </font>
      <numFmt numFmtId="3" formatCode="#,##0"/>
      <fill>
        <patternFill patternType="none">
          <bgColor indexed="65"/>
        </patternFill>
      </fill>
    </dxf>
  </rfmt>
  <rcc rId="18162" sId="1" odxf="1" dxf="1" numFmtId="4">
    <oc r="A875">
      <v>91</v>
    </oc>
    <nc r="A875">
      <v>133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63" sId="1" odxf="1" dxf="1">
    <oc r="B875" t="inlineStr">
      <is>
        <t>г. Рубцовск, пр-кт Ленина, д. 127</t>
      </is>
    </oc>
    <nc r="B875" t="inlineStr">
      <is>
        <t>г. Рубцовск, пр-кт Рубцовский, д. 11</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5" start="0" length="0">
    <dxf>
      <font>
        <sz val="11"/>
        <name val="Times New Roman"/>
        <scheme val="none"/>
      </font>
      <numFmt numFmtId="3" formatCode="#,##0"/>
      <fill>
        <patternFill patternType="none">
          <bgColor indexed="65"/>
        </patternFill>
      </fill>
    </dxf>
  </rfmt>
  <rcc rId="18164" sId="1" odxf="1" dxf="1" numFmtId="4">
    <oc r="A876">
      <v>92</v>
    </oc>
    <nc r="A876">
      <v>134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65" sId="1" odxf="1" dxf="1">
    <oc r="B876" t="inlineStr">
      <is>
        <t>г. Рубцовск, пр-кт Ленина, д. 176</t>
      </is>
    </oc>
    <nc r="B876" t="inlineStr">
      <is>
        <t>г. Рубцовск, пр-кт Рубцовский, д. 19</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6" start="0" length="0">
    <dxf>
      <font>
        <sz val="11"/>
        <name val="Times New Roman"/>
        <scheme val="none"/>
      </font>
      <numFmt numFmtId="3" formatCode="#,##0"/>
      <fill>
        <patternFill patternType="none">
          <bgColor indexed="65"/>
        </patternFill>
      </fill>
    </dxf>
  </rfmt>
  <rcc rId="18166" sId="1" odxf="1" dxf="1" numFmtId="4">
    <oc r="A877">
      <v>93</v>
    </oc>
    <nc r="A877">
      <v>135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67" sId="1" odxf="1" dxf="1">
    <oc r="B877" t="inlineStr">
      <is>
        <t>г. Рубцовск, пр-кт Рубцовский, д. 11</t>
      </is>
    </oc>
    <nc r="B877" t="inlineStr">
      <is>
        <t>г. Рубцовск, пр-кт Рубцовский, д. 35</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7" start="0" length="0">
    <dxf>
      <font>
        <sz val="11"/>
        <name val="Times New Roman"/>
        <scheme val="none"/>
      </font>
      <numFmt numFmtId="3" formatCode="#,##0"/>
      <fill>
        <patternFill patternType="none">
          <bgColor indexed="65"/>
        </patternFill>
      </fill>
    </dxf>
  </rfmt>
  <rcc rId="18168" sId="1" odxf="1" dxf="1" numFmtId="4">
    <oc r="A878">
      <v>94</v>
    </oc>
    <nc r="A878">
      <v>136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69" sId="1" odxf="1" dxf="1">
    <oc r="B878" t="inlineStr">
      <is>
        <t>г. Рубцовск, пр-кт Рубцовский, д. 19</t>
      </is>
    </oc>
    <nc r="B878" t="inlineStr">
      <is>
        <t>г. Рубцовск, ул. Алтайская, д. 102</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8" start="0" length="0">
    <dxf>
      <font>
        <sz val="11"/>
        <name val="Times New Roman"/>
        <scheme val="none"/>
      </font>
      <numFmt numFmtId="3" formatCode="#,##0"/>
      <fill>
        <patternFill patternType="none">
          <bgColor indexed="65"/>
        </patternFill>
      </fill>
    </dxf>
  </rfmt>
  <rcc rId="18170" sId="1" odxf="1" dxf="1" numFmtId="4">
    <oc r="A879">
      <v>95</v>
    </oc>
    <nc r="A879">
      <v>137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71" sId="1" odxf="1" dxf="1">
    <oc r="B879" t="inlineStr">
      <is>
        <t>г. Рубцовск, пр-кт Рубцовский, д. 35</t>
      </is>
    </oc>
    <nc r="B879" t="inlineStr">
      <is>
        <t>г. Рубцовск, ул. Алтайская, д. 189а</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79" start="0" length="0">
    <dxf>
      <font>
        <sz val="11"/>
        <name val="Times New Roman"/>
        <scheme val="none"/>
      </font>
      <numFmt numFmtId="3" formatCode="#,##0"/>
      <fill>
        <patternFill patternType="none">
          <bgColor indexed="65"/>
        </patternFill>
      </fill>
    </dxf>
  </rfmt>
  <rcc rId="18172" sId="1" odxf="1" dxf="1" numFmtId="4">
    <oc r="A880">
      <v>96</v>
    </oc>
    <nc r="A880">
      <v>138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73" sId="1" odxf="1" dxf="1">
    <oc r="B880" t="inlineStr">
      <is>
        <t>г. Рубцовск, пр-кт Рубцовский, д. 36</t>
      </is>
    </oc>
    <nc r="B880" t="inlineStr">
      <is>
        <t>г. Рубцовск, ул. Бульвар Победы, д. 10</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0" start="0" length="0">
    <dxf>
      <font>
        <sz val="11"/>
        <name val="Times New Roman"/>
        <scheme val="none"/>
      </font>
      <numFmt numFmtId="3" formatCode="#,##0"/>
      <fill>
        <patternFill patternType="none">
          <bgColor indexed="65"/>
        </patternFill>
      </fill>
    </dxf>
  </rfmt>
  <rcc rId="18174" sId="1" odxf="1" dxf="1" numFmtId="4">
    <oc r="A881">
      <v>97</v>
    </oc>
    <nc r="A881">
      <v>139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75" sId="1" odxf="1" dxf="1">
    <oc r="B881" t="inlineStr">
      <is>
        <t>г. Рубцовск, ул. Алтайская, д. 102</t>
      </is>
    </oc>
    <nc r="B881" t="inlineStr">
      <is>
        <t>г. Рубцовск, ул. Громова, д. 18</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1" start="0" length="0">
    <dxf>
      <font>
        <sz val="11"/>
        <name val="Times New Roman"/>
        <scheme val="none"/>
      </font>
      <numFmt numFmtId="3" formatCode="#,##0"/>
      <fill>
        <patternFill patternType="none">
          <bgColor indexed="65"/>
        </patternFill>
      </fill>
    </dxf>
  </rfmt>
  <rcc rId="18176" sId="1" odxf="1" dxf="1" numFmtId="4">
    <oc r="A882">
      <v>98</v>
    </oc>
    <nc r="A882">
      <v>140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77" sId="1" odxf="1" dxf="1">
    <oc r="B882" t="inlineStr">
      <is>
        <t>г. Рубцовск, ул. Алтайская, д. 189а</t>
      </is>
    </oc>
    <nc r="B882" t="inlineStr">
      <is>
        <t>г. Рубцовск, ул. Громова, д. 22</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2" start="0" length="0">
    <dxf>
      <font>
        <sz val="11"/>
        <name val="Times New Roman"/>
        <scheme val="none"/>
      </font>
      <numFmt numFmtId="3" formatCode="#,##0"/>
      <fill>
        <patternFill patternType="none">
          <bgColor indexed="65"/>
        </patternFill>
      </fill>
    </dxf>
  </rfmt>
  <rcc rId="18178" sId="1" odxf="1" dxf="1" numFmtId="4">
    <oc r="A883">
      <v>99</v>
    </oc>
    <nc r="A883">
      <v>141</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79" sId="1" odxf="1" dxf="1">
    <oc r="B883" t="inlineStr">
      <is>
        <t>г. Рубцовск, ул. Бульвар Победы, д. 10</t>
      </is>
    </oc>
    <nc r="B883" t="inlineStr">
      <is>
        <t>г. Рубцовск, ул. Дзержинского, д. 10</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3" start="0" length="0">
    <dxf>
      <font>
        <sz val="11"/>
        <name val="Times New Roman"/>
        <scheme val="none"/>
      </font>
      <numFmt numFmtId="3" formatCode="#,##0"/>
      <fill>
        <patternFill patternType="none">
          <bgColor indexed="65"/>
        </patternFill>
      </fill>
    </dxf>
  </rfmt>
  <rcc rId="18180" sId="1" odxf="1" dxf="1" numFmtId="4">
    <oc r="A884">
      <v>100</v>
    </oc>
    <nc r="A884">
      <v>142</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81" sId="1" odxf="1" dxf="1">
    <oc r="B884" t="inlineStr">
      <is>
        <t>г. Рубцовск, ул. Бульвар Победы, д. 18</t>
      </is>
    </oc>
    <nc r="B884" t="inlineStr">
      <is>
        <t>г. Рубцовск, ул. Дзержинского, д. 15</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4" start="0" length="0">
    <dxf>
      <font>
        <sz val="11"/>
        <name val="Times New Roman"/>
        <scheme val="none"/>
      </font>
      <numFmt numFmtId="3" formatCode="#,##0"/>
      <fill>
        <patternFill patternType="none">
          <bgColor indexed="65"/>
        </patternFill>
      </fill>
    </dxf>
  </rfmt>
  <rcc rId="18182" sId="1" odxf="1" dxf="1" numFmtId="4">
    <oc r="A885">
      <v>101</v>
    </oc>
    <nc r="A885">
      <v>143</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83" sId="1" odxf="1" dxf="1">
    <oc r="B885" t="inlineStr">
      <is>
        <t>г. Рубцовск, ул. Громова, д. 18</t>
      </is>
    </oc>
    <nc r="B885" t="inlineStr">
      <is>
        <t>г. Рубцовск, ул. Карла Маркса, д. 233</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5" start="0" length="0">
    <dxf>
      <font>
        <sz val="11"/>
        <name val="Times New Roman"/>
        <scheme val="none"/>
      </font>
      <numFmt numFmtId="3" formatCode="#,##0"/>
      <fill>
        <patternFill patternType="none">
          <bgColor indexed="65"/>
        </patternFill>
      </fill>
    </dxf>
  </rfmt>
  <rcc rId="18184" sId="1" odxf="1" dxf="1" numFmtId="4">
    <oc r="A886">
      <v>102</v>
    </oc>
    <nc r="A886">
      <v>144</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85" sId="1" odxf="1" dxf="1">
    <oc r="B886" t="inlineStr">
      <is>
        <t>г. Рубцовск, ул. Громова, д. 22</t>
      </is>
    </oc>
    <nc r="B886" t="inlineStr">
      <is>
        <t>г. Рубцовск, ул. Комсомольская, д. 222</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6" start="0" length="0">
    <dxf>
      <font>
        <sz val="11"/>
        <name val="Times New Roman"/>
        <scheme val="none"/>
      </font>
      <numFmt numFmtId="3" formatCode="#,##0"/>
      <fill>
        <patternFill patternType="none">
          <bgColor indexed="65"/>
        </patternFill>
      </fill>
    </dxf>
  </rfmt>
  <rcc rId="18186" sId="1" odxf="1" dxf="1" numFmtId="4">
    <oc r="A887">
      <v>103</v>
    </oc>
    <nc r="A887">
      <v>145</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87" sId="1" odxf="1" dxf="1">
    <oc r="B887" t="inlineStr">
      <is>
        <t>г. Рубцовск, ул. Дзержинского, д. 10</t>
      </is>
    </oc>
    <nc r="B887" t="inlineStr">
      <is>
        <t>г. Рубцовск, ул. Комсомольская, д. 234</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7" start="0" length="0">
    <dxf>
      <font>
        <sz val="11"/>
        <name val="Times New Roman"/>
        <scheme val="none"/>
      </font>
      <numFmt numFmtId="3" formatCode="#,##0"/>
      <fill>
        <patternFill patternType="none">
          <bgColor indexed="65"/>
        </patternFill>
      </fill>
    </dxf>
  </rfmt>
  <rcc rId="18188" sId="1" odxf="1" dxf="1" numFmtId="4">
    <oc r="A888">
      <v>104</v>
    </oc>
    <nc r="A888">
      <v>146</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89" sId="1" odxf="1" dxf="1">
    <oc r="B888" t="inlineStr">
      <is>
        <t>г. Рубцовск, ул. Дзержинского, д. 15</t>
      </is>
    </oc>
    <nc r="B888" t="inlineStr">
      <is>
        <t>г. Рубцовск, ул. Красная, д. 85</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8" start="0" length="0">
    <dxf>
      <font>
        <sz val="11"/>
        <name val="Times New Roman"/>
        <scheme val="none"/>
      </font>
      <numFmt numFmtId="3" formatCode="#,##0"/>
      <fill>
        <patternFill patternType="none">
          <bgColor indexed="65"/>
        </patternFill>
      </fill>
    </dxf>
  </rfmt>
  <rcc rId="18190" sId="1" odxf="1" dxf="1" numFmtId="4">
    <oc r="A889">
      <v>105</v>
    </oc>
    <nc r="A889">
      <v>147</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91" sId="1" odxf="1" dxf="1">
    <oc r="B889" t="inlineStr">
      <is>
        <t>г. Рубцовск, ул. Дзержинского, д. 29</t>
      </is>
    </oc>
    <nc r="B889" t="inlineStr">
      <is>
        <t>г. Рубцовск, ул. Красная, д. 87</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89" start="0" length="0">
    <dxf>
      <font>
        <sz val="11"/>
        <name val="Times New Roman"/>
        <scheme val="none"/>
      </font>
      <numFmt numFmtId="3" formatCode="#,##0"/>
      <fill>
        <patternFill patternType="none">
          <bgColor indexed="65"/>
        </patternFill>
      </fill>
    </dxf>
  </rfmt>
  <rcc rId="18192" sId="1" odxf="1" dxf="1" numFmtId="4">
    <oc r="A890">
      <v>106</v>
    </oc>
    <nc r="A890">
      <v>148</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93" sId="1" odxf="1" dxf="1">
    <oc r="B890" t="inlineStr">
      <is>
        <t>г. Рубцовск, ул. Карла Маркса, д. 233</t>
      </is>
    </oc>
    <nc r="B890" t="inlineStr">
      <is>
        <t>г. Рубцовск, ул. Октябрьская, д. 33</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90" start="0" length="0">
    <dxf>
      <font>
        <sz val="11"/>
        <name val="Times New Roman"/>
        <scheme val="none"/>
      </font>
      <numFmt numFmtId="3" formatCode="#,##0"/>
      <fill>
        <patternFill patternType="none">
          <bgColor indexed="65"/>
        </patternFill>
      </fill>
    </dxf>
  </rfmt>
  <rcc rId="18194" sId="1" odxf="1" dxf="1" numFmtId="4">
    <oc r="A891">
      <v>107</v>
    </oc>
    <nc r="A891">
      <v>149</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95" sId="1" odxf="1" dxf="1">
    <oc r="B891" t="inlineStr">
      <is>
        <t>г. Рубцовск, ул. Комсомольская, д. 222</t>
      </is>
    </oc>
    <nc r="B891" t="inlineStr">
      <is>
        <t>г. Рубцовск, ул. Октябрьская, д. 159</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91" start="0" length="0">
    <dxf>
      <font>
        <sz val="11"/>
        <name val="Times New Roman"/>
        <scheme val="none"/>
      </font>
      <numFmt numFmtId="3" formatCode="#,##0"/>
      <fill>
        <patternFill patternType="none">
          <bgColor indexed="65"/>
        </patternFill>
      </fill>
    </dxf>
  </rfmt>
  <rcc rId="18196" sId="1" odxf="1" dxf="1" numFmtId="4">
    <oc r="A892">
      <v>108</v>
    </oc>
    <nc r="A892">
      <v>150</v>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cc rId="18197" sId="1" odxf="1" dxf="1">
    <oc r="B892" t="inlineStr">
      <is>
        <t>г. Рубцовск, ул. Комсомольская, д. 234</t>
      </is>
    </oc>
    <nc r="B892" t="inlineStr">
      <is>
        <t>г. Рубцовск, ул. Улежникова, д. 3</t>
      </is>
    </nc>
    <odxf>
      <font>
        <sz val="14"/>
        <color indexed="8"/>
        <name val="Times New Roman"/>
        <scheme val="none"/>
      </font>
      <fill>
        <patternFill patternType="solid">
          <bgColor theme="0"/>
        </patternFill>
      </fill>
    </odxf>
    <ndxf>
      <font>
        <sz val="11"/>
        <color indexed="8"/>
        <name val="Times New Roman"/>
        <scheme val="none"/>
      </font>
      <fill>
        <patternFill patternType="none">
          <bgColor indexed="65"/>
        </patternFill>
      </fill>
    </ndxf>
  </rcc>
  <rfmt sheetId="1" sqref="C892" start="0" length="0">
    <dxf>
      <font>
        <sz val="11"/>
        <name val="Times New Roman"/>
        <scheme val="none"/>
      </font>
      <numFmt numFmtId="3" formatCode="#,##0"/>
      <fill>
        <patternFill patternType="none">
          <bgColor indexed="65"/>
        </patternFill>
      </fill>
    </dxf>
  </rfmt>
  <rfmt sheetId="1" sqref="B762" start="0" length="2147483647">
    <dxf>
      <font>
        <color auto="1"/>
      </font>
    </dxf>
  </rfmt>
  <rfmt sheetId="1" sqref="E610" start="0" length="0">
    <dxf>
      <font>
        <sz val="11"/>
        <name val="Arial Cyr"/>
        <scheme val="none"/>
      </font>
      <numFmt numFmtId="3" formatCode="#,##0"/>
      <fill>
        <patternFill patternType="none">
          <bgColor indexed="65"/>
        </patternFill>
      </fill>
      <border outline="0">
        <left/>
        <right/>
        <top/>
      </border>
    </dxf>
  </rfmt>
  <rfmt sheetId="1" sqref="F610" start="0" length="0">
    <dxf>
      <font>
        <sz val="11"/>
        <name val="Arial Cyr"/>
        <scheme val="none"/>
      </font>
      <numFmt numFmtId="3" formatCode="#,##0"/>
      <fill>
        <patternFill patternType="none">
          <bgColor indexed="65"/>
        </patternFill>
      </fill>
      <border outline="0">
        <left/>
        <right/>
        <top/>
      </border>
    </dxf>
  </rfmt>
  <rfmt sheetId="1" sqref="E611" start="0" length="0">
    <dxf>
      <font>
        <sz val="11"/>
        <name val="Arial Cyr"/>
        <scheme val="none"/>
      </font>
      <numFmt numFmtId="3" formatCode="#,##0"/>
      <fill>
        <patternFill patternType="none">
          <bgColor indexed="65"/>
        </patternFill>
      </fill>
      <border outline="0">
        <left/>
        <right/>
        <top/>
        <bottom/>
      </border>
    </dxf>
  </rfmt>
  <rfmt sheetId="1" sqref="F611" start="0" length="0">
    <dxf>
      <font>
        <sz val="11"/>
        <name val="Arial Cyr"/>
        <scheme val="none"/>
      </font>
      <numFmt numFmtId="3" formatCode="#,##0"/>
      <fill>
        <patternFill patternType="none">
          <bgColor indexed="65"/>
        </patternFill>
      </fill>
      <border outline="0">
        <left/>
        <right/>
        <top/>
        <bottom/>
      </border>
    </dxf>
  </rfmt>
  <rfmt sheetId="1" sqref="E612" start="0" length="0">
    <dxf>
      <font>
        <sz val="11"/>
        <name val="Times New Roman"/>
        <scheme val="none"/>
      </font>
      <numFmt numFmtId="0" formatCode="General"/>
      <fill>
        <patternFill patternType="none">
          <bgColor indexed="65"/>
        </patternFill>
      </fill>
    </dxf>
  </rfmt>
  <rfmt sheetId="1" sqref="F612" start="0" length="0">
    <dxf>
      <font>
        <sz val="11"/>
        <name val="Times New Roman"/>
        <scheme val="none"/>
      </font>
      <numFmt numFmtId="2" formatCode="0.00"/>
      <fill>
        <patternFill patternType="none">
          <bgColor indexed="65"/>
        </patternFill>
      </fill>
      <alignment horizontal="center" vertical="center" wrapText="1" readingOrder="0"/>
    </dxf>
  </rfmt>
  <rfmt sheetId="1" sqref="E613" start="0" length="0">
    <dxf>
      <font>
        <sz val="11"/>
        <name val="Times New Roman"/>
        <scheme val="none"/>
      </font>
      <numFmt numFmtId="0" formatCode="General"/>
      <fill>
        <patternFill patternType="none">
          <bgColor indexed="65"/>
        </patternFill>
      </fill>
    </dxf>
  </rfmt>
  <rfmt sheetId="1" sqref="F613" start="0" length="0">
    <dxf>
      <font>
        <sz val="11"/>
        <name val="Times New Roman"/>
        <scheme val="none"/>
      </font>
      <numFmt numFmtId="2" formatCode="0.00"/>
      <fill>
        <patternFill patternType="none">
          <bgColor indexed="65"/>
        </patternFill>
      </fill>
      <alignment horizontal="center" vertical="center" wrapText="1" readingOrder="0"/>
    </dxf>
  </rfmt>
  <rfmt sheetId="1" sqref="E614" start="0" length="0">
    <dxf>
      <font>
        <sz val="11"/>
        <name val="Times New Roman"/>
        <scheme val="none"/>
      </font>
      <numFmt numFmtId="0" formatCode="General"/>
      <fill>
        <patternFill patternType="none">
          <bgColor indexed="65"/>
        </patternFill>
      </fill>
    </dxf>
  </rfmt>
  <rfmt sheetId="1" sqref="F614" start="0" length="0">
    <dxf>
      <font>
        <sz val="11"/>
        <name val="Times New Roman"/>
        <scheme val="none"/>
      </font>
      <numFmt numFmtId="2" formatCode="0.00"/>
      <fill>
        <patternFill patternType="none">
          <bgColor indexed="65"/>
        </patternFill>
      </fill>
      <alignment horizontal="center" vertical="center" wrapText="1" readingOrder="0"/>
    </dxf>
  </rfmt>
  <rfmt sheetId="1" sqref="E615" start="0" length="0">
    <dxf>
      <font>
        <sz val="11"/>
        <name val="Times New Roman"/>
        <scheme val="none"/>
      </font>
      <numFmt numFmtId="0" formatCode="General"/>
      <fill>
        <patternFill patternType="none">
          <bgColor indexed="65"/>
        </patternFill>
      </fill>
    </dxf>
  </rfmt>
  <rfmt sheetId="1" sqref="F615" start="0" length="0">
    <dxf>
      <font>
        <sz val="11"/>
        <name val="Times New Roman"/>
        <scheme val="none"/>
      </font>
      <numFmt numFmtId="2" formatCode="0.00"/>
      <fill>
        <patternFill patternType="none">
          <bgColor indexed="65"/>
        </patternFill>
      </fill>
      <alignment horizontal="center" vertical="center" wrapText="1" readingOrder="0"/>
    </dxf>
  </rfmt>
  <rfmt sheetId="1" sqref="E616" start="0" length="0">
    <dxf>
      <font>
        <sz val="11"/>
        <name val="Times New Roman"/>
        <scheme val="none"/>
      </font>
      <numFmt numFmtId="0" formatCode="General"/>
      <fill>
        <patternFill patternType="none">
          <bgColor indexed="65"/>
        </patternFill>
      </fill>
    </dxf>
  </rfmt>
  <rfmt sheetId="1" sqref="F616" start="0" length="0">
    <dxf>
      <font>
        <sz val="11"/>
        <name val="Times New Roman"/>
        <scheme val="none"/>
      </font>
      <numFmt numFmtId="2" formatCode="0.00"/>
      <fill>
        <patternFill patternType="none">
          <bgColor indexed="65"/>
        </patternFill>
      </fill>
      <alignment horizontal="center" vertical="center" wrapText="1" readingOrder="0"/>
    </dxf>
  </rfmt>
  <rfmt sheetId="1" sqref="E617" start="0" length="0">
    <dxf>
      <font>
        <sz val="11"/>
        <name val="Times New Roman"/>
        <scheme val="none"/>
      </font>
      <numFmt numFmtId="0" formatCode="General"/>
      <fill>
        <patternFill patternType="none">
          <bgColor indexed="65"/>
        </patternFill>
      </fill>
    </dxf>
  </rfmt>
  <rfmt sheetId="1" sqref="F617" start="0" length="0">
    <dxf>
      <font>
        <sz val="11"/>
        <name val="Times New Roman"/>
        <scheme val="none"/>
      </font>
      <numFmt numFmtId="2" formatCode="0.00"/>
      <fill>
        <patternFill patternType="none">
          <bgColor indexed="65"/>
        </patternFill>
      </fill>
      <alignment horizontal="center" vertical="center" wrapText="1" readingOrder="0"/>
    </dxf>
  </rfmt>
  <rfmt sheetId="1" sqref="E618" start="0" length="0">
    <dxf>
      <font>
        <sz val="11"/>
        <name val="Times New Roman"/>
        <scheme val="none"/>
      </font>
      <numFmt numFmtId="0" formatCode="General"/>
      <fill>
        <patternFill patternType="none">
          <bgColor indexed="65"/>
        </patternFill>
      </fill>
    </dxf>
  </rfmt>
  <rfmt sheetId="1" sqref="F618" start="0" length="0">
    <dxf>
      <font>
        <sz val="11"/>
        <name val="Times New Roman"/>
        <scheme val="none"/>
      </font>
      <numFmt numFmtId="2" formatCode="0.00"/>
      <fill>
        <patternFill patternType="none">
          <bgColor indexed="65"/>
        </patternFill>
      </fill>
      <alignment horizontal="center" vertical="center" wrapText="1" readingOrder="0"/>
    </dxf>
  </rfmt>
  <rfmt sheetId="1" sqref="E619" start="0" length="0">
    <dxf>
      <font>
        <sz val="11"/>
        <name val="Times New Roman"/>
        <scheme val="none"/>
      </font>
      <numFmt numFmtId="0" formatCode="General"/>
      <fill>
        <patternFill patternType="none">
          <bgColor indexed="65"/>
        </patternFill>
      </fill>
    </dxf>
  </rfmt>
  <rfmt sheetId="1" sqref="F619" start="0" length="0">
    <dxf>
      <font>
        <sz val="11"/>
        <name val="Times New Roman"/>
        <scheme val="none"/>
      </font>
      <numFmt numFmtId="2" formatCode="0.00"/>
      <fill>
        <patternFill patternType="none">
          <bgColor indexed="65"/>
        </patternFill>
      </fill>
      <alignment horizontal="center" vertical="center" wrapText="1" readingOrder="0"/>
    </dxf>
  </rfmt>
  <rfmt sheetId="1" sqref="E620" start="0" length="0">
    <dxf>
      <font>
        <sz val="11"/>
        <name val="Times New Roman"/>
        <scheme val="none"/>
      </font>
      <numFmt numFmtId="0" formatCode="General"/>
      <fill>
        <patternFill patternType="none">
          <bgColor indexed="65"/>
        </patternFill>
      </fill>
    </dxf>
  </rfmt>
  <rfmt sheetId="1" sqref="F620" start="0" length="0">
    <dxf>
      <font>
        <sz val="11"/>
        <name val="Times New Roman"/>
        <scheme val="none"/>
      </font>
      <numFmt numFmtId="2" formatCode="0.00"/>
      <fill>
        <patternFill patternType="none">
          <bgColor indexed="65"/>
        </patternFill>
      </fill>
      <alignment horizontal="center" vertical="center" wrapText="1" readingOrder="0"/>
    </dxf>
  </rfmt>
  <rfmt sheetId="1" sqref="E621" start="0" length="0">
    <dxf>
      <font>
        <sz val="11"/>
        <name val="Times New Roman"/>
        <scheme val="none"/>
      </font>
      <numFmt numFmtId="0" formatCode="General"/>
      <fill>
        <patternFill patternType="none">
          <bgColor indexed="65"/>
        </patternFill>
      </fill>
    </dxf>
  </rfmt>
  <rfmt sheetId="1" sqref="F621" start="0" length="0">
    <dxf>
      <font>
        <sz val="11"/>
        <name val="Times New Roman"/>
        <scheme val="none"/>
      </font>
      <numFmt numFmtId="2" formatCode="0.00"/>
      <fill>
        <patternFill patternType="none">
          <bgColor indexed="65"/>
        </patternFill>
      </fill>
      <alignment horizontal="center" vertical="center" wrapText="1" readingOrder="0"/>
    </dxf>
  </rfmt>
  <rfmt sheetId="1" sqref="E622" start="0" length="0">
    <dxf>
      <font>
        <sz val="11"/>
        <name val="Times New Roman"/>
        <scheme val="none"/>
      </font>
      <numFmt numFmtId="3" formatCode="#,##0"/>
      <fill>
        <patternFill patternType="none">
          <bgColor indexed="65"/>
        </patternFill>
      </fill>
      <alignment horizontal="right" vertical="center" readingOrder="0"/>
    </dxf>
  </rfmt>
  <rfmt sheetId="1" sqref="F622" start="0" length="0">
    <dxf>
      <font>
        <sz val="11"/>
        <name val="Times New Roman"/>
        <scheme val="none"/>
      </font>
      <numFmt numFmtId="2" formatCode="0.00"/>
      <fill>
        <patternFill patternType="none">
          <bgColor indexed="65"/>
        </patternFill>
      </fill>
      <alignment horizontal="center" vertical="center" wrapText="1" readingOrder="0"/>
    </dxf>
  </rfmt>
  <rfmt sheetId="1" sqref="E623" start="0" length="0">
    <dxf>
      <font>
        <sz val="11"/>
        <name val="Times New Roman"/>
        <scheme val="none"/>
      </font>
      <numFmt numFmtId="0" formatCode="General"/>
      <fill>
        <patternFill patternType="none">
          <bgColor indexed="65"/>
        </patternFill>
      </fill>
    </dxf>
  </rfmt>
  <rfmt sheetId="1" sqref="F623" start="0" length="0">
    <dxf>
      <font>
        <sz val="11"/>
        <name val="Times New Roman"/>
        <scheme val="none"/>
      </font>
      <numFmt numFmtId="2" formatCode="0.00"/>
      <fill>
        <patternFill patternType="none">
          <bgColor indexed="65"/>
        </patternFill>
      </fill>
      <alignment horizontal="center" vertical="center" wrapText="1" readingOrder="0"/>
    </dxf>
  </rfmt>
  <rfmt sheetId="1" sqref="E624" start="0" length="0">
    <dxf>
      <font>
        <sz val="11"/>
        <name val="Times New Roman"/>
        <scheme val="none"/>
      </font>
      <numFmt numFmtId="0" formatCode="General"/>
      <fill>
        <patternFill patternType="none">
          <bgColor indexed="65"/>
        </patternFill>
      </fill>
    </dxf>
  </rfmt>
  <rfmt sheetId="1" sqref="F624" start="0" length="0">
    <dxf>
      <font>
        <sz val="11"/>
        <name val="Times New Roman"/>
        <scheme val="none"/>
      </font>
      <numFmt numFmtId="2" formatCode="0.00"/>
      <fill>
        <patternFill patternType="none">
          <bgColor indexed="65"/>
        </patternFill>
      </fill>
      <alignment horizontal="center" vertical="center" wrapText="1" readingOrder="0"/>
    </dxf>
  </rfmt>
  <rfmt sheetId="1" sqref="E625" start="0" length="0">
    <dxf>
      <font>
        <sz val="11"/>
        <name val="Times New Roman"/>
        <scheme val="none"/>
      </font>
      <numFmt numFmtId="0" formatCode="General"/>
      <fill>
        <patternFill patternType="none">
          <bgColor indexed="65"/>
        </patternFill>
      </fill>
    </dxf>
  </rfmt>
  <rfmt sheetId="1" sqref="F625" start="0" length="0">
    <dxf>
      <font>
        <sz val="11"/>
        <name val="Times New Roman"/>
        <scheme val="none"/>
      </font>
      <numFmt numFmtId="2" formatCode="0.00"/>
      <fill>
        <patternFill patternType="none">
          <bgColor indexed="65"/>
        </patternFill>
      </fill>
      <alignment horizontal="center" vertical="center" wrapText="1" readingOrder="0"/>
    </dxf>
  </rfmt>
  <rfmt sheetId="1" sqref="E626" start="0" length="0">
    <dxf>
      <font>
        <sz val="11"/>
        <name val="Times New Roman"/>
        <scheme val="none"/>
      </font>
      <numFmt numFmtId="0" formatCode="General"/>
      <fill>
        <patternFill patternType="none">
          <bgColor indexed="65"/>
        </patternFill>
      </fill>
    </dxf>
  </rfmt>
  <rfmt sheetId="1" sqref="F626" start="0" length="0">
    <dxf>
      <font>
        <sz val="11"/>
        <name val="Times New Roman"/>
        <scheme val="none"/>
      </font>
      <numFmt numFmtId="2" formatCode="0.00"/>
      <fill>
        <patternFill patternType="none">
          <bgColor indexed="65"/>
        </patternFill>
      </fill>
      <alignment horizontal="center" vertical="center" wrapText="1" readingOrder="0"/>
    </dxf>
  </rfmt>
  <rfmt sheetId="1" sqref="E627" start="0" length="0">
    <dxf>
      <font>
        <sz val="11"/>
        <name val="Times New Roman"/>
        <scheme val="none"/>
      </font>
      <numFmt numFmtId="0" formatCode="General"/>
      <fill>
        <patternFill patternType="none">
          <bgColor indexed="65"/>
        </patternFill>
      </fill>
    </dxf>
  </rfmt>
  <rfmt sheetId="1" sqref="F627" start="0" length="0">
    <dxf>
      <font>
        <sz val="11"/>
        <name val="Times New Roman"/>
        <scheme val="none"/>
      </font>
      <numFmt numFmtId="2" formatCode="0.00"/>
      <fill>
        <patternFill patternType="none">
          <bgColor indexed="65"/>
        </patternFill>
      </fill>
      <alignment horizontal="center" vertical="center" wrapText="1" readingOrder="0"/>
    </dxf>
  </rfmt>
  <rfmt sheetId="1" sqref="E628" start="0" length="0">
    <dxf>
      <font>
        <sz val="11"/>
        <name val="Times New Roman"/>
        <scheme val="none"/>
      </font>
      <numFmt numFmtId="0" formatCode="General"/>
      <fill>
        <patternFill patternType="none">
          <bgColor indexed="65"/>
        </patternFill>
      </fill>
    </dxf>
  </rfmt>
  <rfmt sheetId="1" sqref="F628" start="0" length="0">
    <dxf>
      <font>
        <sz val="11"/>
        <name val="Times New Roman"/>
        <scheme val="none"/>
      </font>
      <numFmt numFmtId="2" formatCode="0.00"/>
      <fill>
        <patternFill patternType="none">
          <bgColor indexed="65"/>
        </patternFill>
      </fill>
      <alignment horizontal="center" vertical="center" wrapText="1" readingOrder="0"/>
    </dxf>
  </rfmt>
  <rfmt sheetId="1" sqref="E629" start="0" length="0">
    <dxf>
      <font>
        <sz val="11"/>
        <name val="Times New Roman"/>
        <scheme val="none"/>
      </font>
      <numFmt numFmtId="0" formatCode="General"/>
      <fill>
        <patternFill patternType="none">
          <bgColor indexed="65"/>
        </patternFill>
      </fill>
    </dxf>
  </rfmt>
  <rfmt sheetId="1" sqref="F629" start="0" length="0">
    <dxf>
      <font>
        <sz val="11"/>
        <name val="Times New Roman"/>
        <scheme val="none"/>
      </font>
      <numFmt numFmtId="2" formatCode="0.00"/>
      <fill>
        <patternFill patternType="none">
          <bgColor indexed="65"/>
        </patternFill>
      </fill>
      <alignment horizontal="center" vertical="center" wrapText="1" readingOrder="0"/>
    </dxf>
  </rfmt>
  <rfmt sheetId="1" sqref="E630" start="0" length="0">
    <dxf>
      <font>
        <sz val="11"/>
        <name val="Times New Roman"/>
        <scheme val="none"/>
      </font>
      <numFmt numFmtId="0" formatCode="General"/>
      <fill>
        <patternFill patternType="none">
          <bgColor indexed="65"/>
        </patternFill>
      </fill>
    </dxf>
  </rfmt>
  <rfmt sheetId="1" sqref="F630" start="0" length="0">
    <dxf>
      <font>
        <sz val="11"/>
        <name val="Times New Roman"/>
        <scheme val="none"/>
      </font>
      <numFmt numFmtId="2" formatCode="0.00"/>
      <fill>
        <patternFill patternType="none">
          <bgColor indexed="65"/>
        </patternFill>
      </fill>
      <alignment horizontal="center" vertical="center" wrapText="1" readingOrder="0"/>
    </dxf>
  </rfmt>
  <rfmt sheetId="1" sqref="E631" start="0" length="0">
    <dxf>
      <font>
        <sz val="11"/>
        <name val="Times New Roman"/>
        <scheme val="none"/>
      </font>
      <numFmt numFmtId="0" formatCode="General"/>
      <fill>
        <patternFill patternType="none">
          <bgColor indexed="65"/>
        </patternFill>
      </fill>
    </dxf>
  </rfmt>
  <rfmt sheetId="1" sqref="F631" start="0" length="0">
    <dxf>
      <font>
        <sz val="11"/>
        <name val="Times New Roman"/>
        <scheme val="none"/>
      </font>
      <numFmt numFmtId="2" formatCode="0.00"/>
      <fill>
        <patternFill patternType="none">
          <bgColor indexed="65"/>
        </patternFill>
      </fill>
      <alignment horizontal="center" vertical="center" wrapText="1" readingOrder="0"/>
    </dxf>
  </rfmt>
  <rfmt sheetId="1" sqref="E632" start="0" length="0">
    <dxf>
      <font>
        <sz val="11"/>
        <name val="Times New Roman"/>
        <scheme val="none"/>
      </font>
      <numFmt numFmtId="0" formatCode="General"/>
      <fill>
        <patternFill patternType="none">
          <bgColor indexed="65"/>
        </patternFill>
      </fill>
    </dxf>
  </rfmt>
  <rfmt sheetId="1" sqref="F632" start="0" length="0">
    <dxf>
      <font>
        <sz val="11"/>
        <name val="Times New Roman"/>
        <scheme val="none"/>
      </font>
      <numFmt numFmtId="2" formatCode="0.00"/>
      <fill>
        <patternFill patternType="none">
          <bgColor indexed="65"/>
        </patternFill>
      </fill>
      <alignment horizontal="center" vertical="center" wrapText="1" readingOrder="0"/>
    </dxf>
  </rfmt>
  <rfmt sheetId="1" sqref="E633" start="0" length="0">
    <dxf>
      <font>
        <sz val="11"/>
        <name val="Times New Roman"/>
        <scheme val="none"/>
      </font>
      <numFmt numFmtId="0" formatCode="General"/>
      <fill>
        <patternFill patternType="none">
          <bgColor indexed="65"/>
        </patternFill>
      </fill>
    </dxf>
  </rfmt>
  <rfmt sheetId="1" sqref="F633" start="0" length="0">
    <dxf>
      <font>
        <sz val="11"/>
        <name val="Times New Roman"/>
        <scheme val="none"/>
      </font>
      <numFmt numFmtId="2" formatCode="0.00"/>
      <fill>
        <patternFill patternType="none">
          <bgColor indexed="65"/>
        </patternFill>
      </fill>
      <alignment horizontal="center" vertical="center" wrapText="1" readingOrder="0"/>
    </dxf>
  </rfmt>
  <rfmt sheetId="1" sqref="E634" start="0" length="0">
    <dxf>
      <font>
        <sz val="11"/>
        <name val="Times New Roman"/>
        <scheme val="none"/>
      </font>
      <numFmt numFmtId="3" formatCode="#,##0"/>
      <fill>
        <patternFill patternType="none">
          <bgColor indexed="65"/>
        </patternFill>
      </fill>
      <alignment horizontal="right" vertical="center" readingOrder="0"/>
    </dxf>
  </rfmt>
  <rfmt sheetId="1" sqref="F634" start="0" length="0">
    <dxf>
      <font>
        <sz val="11"/>
        <name val="Times New Roman"/>
        <scheme val="none"/>
      </font>
      <numFmt numFmtId="0" formatCode="General"/>
      <fill>
        <patternFill patternType="none">
          <bgColor indexed="65"/>
        </patternFill>
      </fill>
      <alignment horizontal="center" vertical="top" readingOrder="0"/>
    </dxf>
  </rfmt>
  <rfmt sheetId="1" sqref="E635" start="0" length="0">
    <dxf>
      <font>
        <sz val="11"/>
        <name val="Times New Roman"/>
        <scheme val="none"/>
      </font>
      <numFmt numFmtId="0" formatCode="General"/>
      <fill>
        <patternFill patternType="none">
          <bgColor indexed="65"/>
        </patternFill>
      </fill>
    </dxf>
  </rfmt>
  <rfmt sheetId="1" sqref="F635" start="0" length="0">
    <dxf>
      <font>
        <sz val="11"/>
        <name val="Times New Roman"/>
        <scheme val="none"/>
      </font>
      <numFmt numFmtId="2" formatCode="0.00"/>
      <fill>
        <patternFill patternType="none">
          <bgColor indexed="65"/>
        </patternFill>
      </fill>
      <alignment horizontal="center" vertical="top" wrapText="1" readingOrder="0"/>
    </dxf>
  </rfmt>
  <rfmt sheetId="1" sqref="E636" start="0" length="0">
    <dxf>
      <font>
        <sz val="11"/>
        <name val="Times New Roman"/>
        <scheme val="none"/>
      </font>
      <numFmt numFmtId="0" formatCode="General"/>
      <fill>
        <patternFill patternType="none">
          <bgColor indexed="65"/>
        </patternFill>
      </fill>
    </dxf>
  </rfmt>
  <rfmt sheetId="1" sqref="F636" start="0" length="0">
    <dxf>
      <font>
        <sz val="11"/>
        <name val="Times New Roman"/>
        <scheme val="none"/>
      </font>
      <numFmt numFmtId="2" formatCode="0.00"/>
      <fill>
        <patternFill patternType="none">
          <bgColor indexed="65"/>
        </patternFill>
      </fill>
      <alignment horizontal="center" vertical="center" wrapText="1" readingOrder="0"/>
    </dxf>
  </rfmt>
  <rfmt sheetId="1" sqref="E637" start="0" length="0">
    <dxf>
      <font>
        <sz val="11"/>
        <name val="Times New Roman"/>
        <scheme val="none"/>
      </font>
      <numFmt numFmtId="0" formatCode="General"/>
      <fill>
        <patternFill patternType="none">
          <bgColor indexed="65"/>
        </patternFill>
      </fill>
    </dxf>
  </rfmt>
  <rfmt sheetId="1" sqref="F637" start="0" length="0">
    <dxf>
      <font>
        <sz val="11"/>
        <name val="Times New Roman"/>
        <scheme val="none"/>
      </font>
      <numFmt numFmtId="2" formatCode="0.00"/>
      <fill>
        <patternFill patternType="none">
          <bgColor indexed="65"/>
        </patternFill>
      </fill>
      <alignment horizontal="center" vertical="center" wrapText="1" readingOrder="0"/>
    </dxf>
  </rfmt>
  <rfmt sheetId="1" sqref="E638" start="0" length="0">
    <dxf>
      <font>
        <sz val="11"/>
        <name val="Times New Roman"/>
        <scheme val="none"/>
      </font>
      <numFmt numFmtId="0" formatCode="General"/>
      <fill>
        <patternFill patternType="none">
          <bgColor indexed="65"/>
        </patternFill>
      </fill>
    </dxf>
  </rfmt>
  <rfmt sheetId="1" sqref="F638" start="0" length="0">
    <dxf>
      <font>
        <sz val="11"/>
        <name val="Times New Roman"/>
        <scheme val="none"/>
      </font>
      <numFmt numFmtId="2" formatCode="0.00"/>
      <fill>
        <patternFill patternType="none">
          <bgColor indexed="65"/>
        </patternFill>
      </fill>
      <alignment horizontal="center" vertical="center" wrapText="1" readingOrder="0"/>
    </dxf>
  </rfmt>
  <rfmt sheetId="1" sqref="E639" start="0" length="0">
    <dxf>
      <font>
        <sz val="11"/>
        <name val="Times New Roman"/>
        <scheme val="none"/>
      </font>
      <numFmt numFmtId="0" formatCode="General"/>
      <fill>
        <patternFill patternType="none">
          <bgColor indexed="65"/>
        </patternFill>
      </fill>
    </dxf>
  </rfmt>
  <rfmt sheetId="1" sqref="F639" start="0" length="0">
    <dxf>
      <font>
        <sz val="11"/>
        <name val="Times New Roman"/>
        <scheme val="none"/>
      </font>
      <numFmt numFmtId="2" formatCode="0.00"/>
      <fill>
        <patternFill patternType="none">
          <bgColor indexed="65"/>
        </patternFill>
      </fill>
      <alignment horizontal="center" vertical="center" wrapText="1" readingOrder="0"/>
    </dxf>
  </rfmt>
  <rfmt sheetId="1" sqref="E640" start="0" length="0">
    <dxf>
      <font>
        <sz val="11"/>
        <name val="Times New Roman"/>
        <scheme val="none"/>
      </font>
      <numFmt numFmtId="0" formatCode="General"/>
      <fill>
        <patternFill patternType="none">
          <bgColor indexed="65"/>
        </patternFill>
      </fill>
    </dxf>
  </rfmt>
  <rfmt sheetId="1" sqref="F640" start="0" length="0">
    <dxf>
      <font>
        <sz val="11"/>
        <name val="Times New Roman"/>
        <scheme val="none"/>
      </font>
      <numFmt numFmtId="2" formatCode="0.00"/>
      <fill>
        <patternFill patternType="none">
          <bgColor indexed="65"/>
        </patternFill>
      </fill>
      <alignment horizontal="center" vertical="center" wrapText="1" readingOrder="0"/>
    </dxf>
  </rfmt>
  <rfmt sheetId="1" sqref="E641" start="0" length="0">
    <dxf>
      <font>
        <sz val="11"/>
        <name val="Times New Roman"/>
        <scheme val="none"/>
      </font>
      <numFmt numFmtId="0" formatCode="General"/>
      <fill>
        <patternFill patternType="none">
          <bgColor indexed="65"/>
        </patternFill>
      </fill>
    </dxf>
  </rfmt>
  <rfmt sheetId="1" sqref="F641" start="0" length="0">
    <dxf>
      <font>
        <sz val="11"/>
        <name val="Times New Roman"/>
        <scheme val="none"/>
      </font>
      <numFmt numFmtId="2" formatCode="0.00"/>
      <fill>
        <patternFill patternType="none">
          <bgColor indexed="65"/>
        </patternFill>
      </fill>
      <alignment horizontal="center" vertical="center" wrapText="1" readingOrder="0"/>
    </dxf>
  </rfmt>
  <rfmt sheetId="1" sqref="E642" start="0" length="0">
    <dxf>
      <font>
        <sz val="11"/>
        <name val="Times New Roman"/>
        <scheme val="none"/>
      </font>
      <numFmt numFmtId="0" formatCode="General"/>
      <fill>
        <patternFill patternType="none">
          <bgColor indexed="65"/>
        </patternFill>
      </fill>
    </dxf>
  </rfmt>
  <rfmt sheetId="1" sqref="F642" start="0" length="0">
    <dxf>
      <font>
        <sz val="11"/>
        <name val="Times New Roman"/>
        <scheme val="none"/>
      </font>
      <numFmt numFmtId="2" formatCode="0.00"/>
      <fill>
        <patternFill patternType="none">
          <bgColor indexed="65"/>
        </patternFill>
      </fill>
      <alignment horizontal="center" vertical="center" wrapText="1" readingOrder="0"/>
    </dxf>
  </rfmt>
  <rfmt sheetId="1" sqref="E643" start="0" length="0">
    <dxf>
      <font>
        <sz val="11"/>
        <name val="Times New Roman"/>
        <scheme val="none"/>
      </font>
      <numFmt numFmtId="0" formatCode="General"/>
      <fill>
        <patternFill patternType="none">
          <bgColor indexed="65"/>
        </patternFill>
      </fill>
    </dxf>
  </rfmt>
  <rfmt sheetId="1" sqref="F643" start="0" length="0">
    <dxf>
      <font>
        <sz val="11"/>
        <name val="Times New Roman"/>
        <scheme val="none"/>
      </font>
      <numFmt numFmtId="2" formatCode="0.00"/>
      <fill>
        <patternFill patternType="none">
          <bgColor indexed="65"/>
        </patternFill>
      </fill>
      <alignment horizontal="center" vertical="center" wrapText="1" readingOrder="0"/>
    </dxf>
  </rfmt>
  <rfmt sheetId="1" sqref="E644" start="0" length="0">
    <dxf>
      <font>
        <sz val="11"/>
        <name val="Times New Roman"/>
        <scheme val="none"/>
      </font>
      <numFmt numFmtId="0" formatCode="General"/>
      <fill>
        <patternFill patternType="none">
          <bgColor indexed="65"/>
        </patternFill>
      </fill>
    </dxf>
  </rfmt>
  <rfmt sheetId="1" sqref="F644" start="0" length="0">
    <dxf>
      <font>
        <sz val="11"/>
        <name val="Times New Roman"/>
        <scheme val="none"/>
      </font>
      <numFmt numFmtId="2" formatCode="0.00"/>
      <fill>
        <patternFill patternType="none">
          <bgColor indexed="65"/>
        </patternFill>
      </fill>
      <alignment horizontal="center" vertical="center" wrapText="1" readingOrder="0"/>
    </dxf>
  </rfmt>
  <rfmt sheetId="1" sqref="E645" start="0" length="0">
    <dxf>
      <font>
        <sz val="11"/>
        <name val="Times New Roman"/>
        <scheme val="none"/>
      </font>
      <numFmt numFmtId="0" formatCode="General"/>
      <fill>
        <patternFill patternType="none">
          <bgColor indexed="65"/>
        </patternFill>
      </fill>
    </dxf>
  </rfmt>
  <rfmt sheetId="1" sqref="F645" start="0" length="0">
    <dxf>
      <font>
        <sz val="11"/>
        <name val="Times New Roman"/>
        <scheme val="none"/>
      </font>
      <numFmt numFmtId="2" formatCode="0.00"/>
      <fill>
        <patternFill patternType="none">
          <bgColor indexed="65"/>
        </patternFill>
      </fill>
      <alignment horizontal="center" vertical="center" wrapText="1" readingOrder="0"/>
    </dxf>
  </rfmt>
  <rfmt sheetId="1" sqref="E646" start="0" length="0">
    <dxf>
      <font>
        <sz val="11"/>
        <name val="Times New Roman"/>
        <scheme val="none"/>
      </font>
      <numFmt numFmtId="0" formatCode="General"/>
      <fill>
        <patternFill patternType="none">
          <bgColor indexed="65"/>
        </patternFill>
      </fill>
    </dxf>
  </rfmt>
  <rfmt sheetId="1" sqref="F646" start="0" length="0">
    <dxf>
      <font>
        <sz val="11"/>
        <name val="Times New Roman"/>
        <scheme val="none"/>
      </font>
      <numFmt numFmtId="2" formatCode="0.00"/>
      <fill>
        <patternFill patternType="none">
          <bgColor indexed="65"/>
        </patternFill>
      </fill>
      <alignment horizontal="center" vertical="center" wrapText="1" readingOrder="0"/>
    </dxf>
  </rfmt>
  <rfmt sheetId="1" sqref="E647" start="0" length="0">
    <dxf>
      <font>
        <sz val="11"/>
        <name val="Times New Roman"/>
        <scheme val="none"/>
      </font>
      <numFmt numFmtId="0" formatCode="General"/>
      <fill>
        <patternFill patternType="none">
          <bgColor indexed="65"/>
        </patternFill>
      </fill>
    </dxf>
  </rfmt>
  <rfmt sheetId="1" sqref="F647" start="0" length="0">
    <dxf>
      <font>
        <sz val="11"/>
        <name val="Times New Roman"/>
        <scheme val="none"/>
      </font>
      <numFmt numFmtId="2" formatCode="0.00"/>
      <fill>
        <patternFill patternType="none">
          <bgColor indexed="65"/>
        </patternFill>
      </fill>
      <alignment horizontal="center" vertical="center" wrapText="1" readingOrder="0"/>
    </dxf>
  </rfmt>
  <rfmt sheetId="1" sqref="E648" start="0" length="0">
    <dxf>
      <font>
        <sz val="11"/>
        <name val="Times New Roman"/>
        <scheme val="none"/>
      </font>
      <numFmt numFmtId="0" formatCode="General"/>
      <fill>
        <patternFill patternType="none">
          <bgColor indexed="65"/>
        </patternFill>
      </fill>
    </dxf>
  </rfmt>
  <rfmt sheetId="1" sqref="F648" start="0" length="0">
    <dxf>
      <font>
        <sz val="11"/>
        <name val="Times New Roman"/>
        <scheme val="none"/>
      </font>
      <numFmt numFmtId="2" formatCode="0.00"/>
      <fill>
        <patternFill patternType="none">
          <bgColor indexed="65"/>
        </patternFill>
      </fill>
      <alignment horizontal="center" vertical="center" wrapText="1" readingOrder="0"/>
    </dxf>
  </rfmt>
  <rfmt sheetId="1" sqref="E649" start="0" length="0">
    <dxf>
      <font>
        <sz val="11"/>
        <name val="Times New Roman"/>
        <scheme val="none"/>
      </font>
      <numFmt numFmtId="0" formatCode="General"/>
      <fill>
        <patternFill patternType="none">
          <bgColor indexed="65"/>
        </patternFill>
      </fill>
    </dxf>
  </rfmt>
  <rfmt sheetId="1" sqref="F649" start="0" length="0">
    <dxf>
      <font>
        <sz val="11"/>
        <name val="Times New Roman"/>
        <scheme val="none"/>
      </font>
      <numFmt numFmtId="2" formatCode="0.00"/>
      <fill>
        <patternFill patternType="none">
          <bgColor indexed="65"/>
        </patternFill>
      </fill>
      <alignment horizontal="center" vertical="center" wrapText="1" readingOrder="0"/>
    </dxf>
  </rfmt>
  <rfmt sheetId="1" sqref="E650" start="0" length="0">
    <dxf>
      <font>
        <sz val="11"/>
        <name val="Times New Roman"/>
        <scheme val="none"/>
      </font>
      <numFmt numFmtId="0" formatCode="General"/>
      <fill>
        <patternFill patternType="none">
          <bgColor indexed="65"/>
        </patternFill>
      </fill>
    </dxf>
  </rfmt>
  <rfmt sheetId="1" sqref="F650" start="0" length="0">
    <dxf>
      <font>
        <sz val="11"/>
        <name val="Times New Roman"/>
        <scheme val="none"/>
      </font>
      <numFmt numFmtId="2" formatCode="0.00"/>
      <fill>
        <patternFill patternType="none">
          <bgColor indexed="65"/>
        </patternFill>
      </fill>
      <alignment horizontal="center" vertical="center" wrapText="1" readingOrder="0"/>
    </dxf>
  </rfmt>
  <rfmt sheetId="1" sqref="E651" start="0" length="0">
    <dxf>
      <font>
        <sz val="11"/>
        <name val="Times New Roman"/>
        <scheme val="none"/>
      </font>
      <numFmt numFmtId="0" formatCode="General"/>
      <fill>
        <patternFill patternType="none">
          <bgColor indexed="65"/>
        </patternFill>
      </fill>
    </dxf>
  </rfmt>
  <rfmt sheetId="1" sqref="F651" start="0" length="0">
    <dxf>
      <font>
        <sz val="11"/>
        <name val="Times New Roman"/>
        <scheme val="none"/>
      </font>
      <numFmt numFmtId="2" formatCode="0.00"/>
      <fill>
        <patternFill patternType="none">
          <bgColor indexed="65"/>
        </patternFill>
      </fill>
      <alignment horizontal="center" vertical="center" wrapText="1" readingOrder="0"/>
    </dxf>
  </rfmt>
  <rfmt sheetId="1" sqref="E652" start="0" length="0">
    <dxf>
      <font>
        <sz val="11"/>
        <name val="Times New Roman"/>
        <scheme val="none"/>
      </font>
      <numFmt numFmtId="0" formatCode="General"/>
      <fill>
        <patternFill patternType="none">
          <bgColor indexed="65"/>
        </patternFill>
      </fill>
    </dxf>
  </rfmt>
  <rfmt sheetId="1" sqref="F652" start="0" length="0">
    <dxf>
      <font>
        <sz val="11"/>
        <name val="Times New Roman"/>
        <scheme val="none"/>
      </font>
      <numFmt numFmtId="2" formatCode="0.00"/>
      <fill>
        <patternFill patternType="none">
          <bgColor indexed="65"/>
        </patternFill>
      </fill>
      <alignment horizontal="center" vertical="center" wrapText="1" readingOrder="0"/>
    </dxf>
  </rfmt>
  <rfmt sheetId="1" sqref="E653" start="0" length="0">
    <dxf>
      <font>
        <sz val="11"/>
        <name val="Times New Roman"/>
        <scheme val="none"/>
      </font>
      <numFmt numFmtId="0" formatCode="General"/>
      <fill>
        <patternFill patternType="none">
          <bgColor indexed="65"/>
        </patternFill>
      </fill>
    </dxf>
  </rfmt>
  <rfmt sheetId="1" sqref="F653" start="0" length="0">
    <dxf>
      <font>
        <sz val="11"/>
        <name val="Times New Roman"/>
        <scheme val="none"/>
      </font>
      <numFmt numFmtId="2" formatCode="0.00"/>
      <fill>
        <patternFill patternType="none">
          <bgColor indexed="65"/>
        </patternFill>
      </fill>
      <alignment horizontal="center" vertical="center" wrapText="1" readingOrder="0"/>
    </dxf>
  </rfmt>
  <rfmt sheetId="1" sqref="E654" start="0" length="0">
    <dxf>
      <font>
        <b/>
        <sz val="11"/>
        <name val="Times New Roman"/>
        <scheme val="none"/>
      </font>
      <numFmt numFmtId="0" formatCode="General"/>
      <fill>
        <patternFill patternType="none">
          <bgColor indexed="65"/>
        </patternFill>
      </fill>
    </dxf>
  </rfmt>
  <rfmt sheetId="1" sqref="F654" start="0" length="0">
    <dxf>
      <font>
        <b/>
        <sz val="11"/>
        <name val="Times New Roman"/>
        <scheme val="none"/>
      </font>
      <numFmt numFmtId="2" formatCode="0.00"/>
      <fill>
        <patternFill patternType="none">
          <bgColor indexed="65"/>
        </patternFill>
      </fill>
      <alignment horizontal="center" vertical="center" wrapText="1" readingOrder="0"/>
    </dxf>
  </rfmt>
  <rfmt sheetId="1" sqref="E655" start="0" length="0">
    <dxf>
      <font>
        <sz val="11"/>
        <name val="Times New Roman"/>
        <scheme val="none"/>
      </font>
      <numFmt numFmtId="0" formatCode="General"/>
      <fill>
        <patternFill patternType="none">
          <bgColor indexed="65"/>
        </patternFill>
      </fill>
    </dxf>
  </rfmt>
  <rfmt sheetId="1" sqref="F655" start="0" length="0">
    <dxf>
      <font>
        <sz val="11"/>
        <name val="Times New Roman"/>
        <scheme val="none"/>
      </font>
      <numFmt numFmtId="2" formatCode="0.00"/>
      <fill>
        <patternFill patternType="none">
          <bgColor indexed="65"/>
        </patternFill>
      </fill>
      <alignment horizontal="center" vertical="center" wrapText="1" readingOrder="0"/>
    </dxf>
  </rfmt>
  <rfmt sheetId="1" sqref="E656" start="0" length="0">
    <dxf>
      <font>
        <sz val="11"/>
        <name val="Times New Roman"/>
        <scheme val="none"/>
      </font>
      <numFmt numFmtId="0" formatCode="General"/>
      <fill>
        <patternFill patternType="none">
          <bgColor indexed="65"/>
        </patternFill>
      </fill>
    </dxf>
  </rfmt>
  <rfmt sheetId="1" sqref="F656" start="0" length="0">
    <dxf>
      <font>
        <sz val="11"/>
        <name val="Times New Roman"/>
        <scheme val="none"/>
      </font>
      <numFmt numFmtId="2" formatCode="0.00"/>
      <fill>
        <patternFill patternType="none">
          <bgColor indexed="65"/>
        </patternFill>
      </fill>
      <alignment horizontal="center" vertical="center" wrapText="1" readingOrder="0"/>
    </dxf>
  </rfmt>
  <rfmt sheetId="1" sqref="E657" start="0" length="0">
    <dxf>
      <font>
        <sz val="11"/>
        <name val="Times New Roman"/>
        <scheme val="none"/>
      </font>
      <numFmt numFmtId="0" formatCode="General"/>
      <fill>
        <patternFill patternType="none">
          <bgColor indexed="65"/>
        </patternFill>
      </fill>
    </dxf>
  </rfmt>
  <rfmt sheetId="1" sqref="F657" start="0" length="0">
    <dxf>
      <font>
        <sz val="11"/>
        <name val="Times New Roman"/>
        <scheme val="none"/>
      </font>
      <numFmt numFmtId="2" formatCode="0.00"/>
      <fill>
        <patternFill patternType="none">
          <bgColor indexed="65"/>
        </patternFill>
      </fill>
      <alignment horizontal="center" vertical="center" wrapText="1" readingOrder="0"/>
    </dxf>
  </rfmt>
  <rfmt sheetId="1" sqref="E658" start="0" length="0">
    <dxf>
      <font>
        <sz val="11"/>
        <name val="Times New Roman"/>
        <scheme val="none"/>
      </font>
      <numFmt numFmtId="0" formatCode="General"/>
      <fill>
        <patternFill patternType="none">
          <bgColor indexed="65"/>
        </patternFill>
      </fill>
    </dxf>
  </rfmt>
  <rfmt sheetId="1" sqref="F658" start="0" length="0">
    <dxf>
      <font>
        <sz val="11"/>
        <name val="Times New Roman"/>
        <scheme val="none"/>
      </font>
      <numFmt numFmtId="2" formatCode="0.00"/>
      <fill>
        <patternFill patternType="none">
          <bgColor indexed="65"/>
        </patternFill>
      </fill>
      <alignment horizontal="center" vertical="center" wrapText="1" readingOrder="0"/>
    </dxf>
  </rfmt>
  <rfmt sheetId="1" sqref="E659" start="0" length="0">
    <dxf>
      <font>
        <sz val="11"/>
        <name val="Times New Roman"/>
        <scheme val="none"/>
      </font>
      <numFmt numFmtId="0" formatCode="General"/>
      <fill>
        <patternFill patternType="none">
          <bgColor indexed="65"/>
        </patternFill>
      </fill>
    </dxf>
  </rfmt>
  <rfmt sheetId="1" sqref="F659" start="0" length="0">
    <dxf>
      <font>
        <sz val="11"/>
        <name val="Times New Roman"/>
        <scheme val="none"/>
      </font>
      <numFmt numFmtId="2" formatCode="0.00"/>
      <fill>
        <patternFill patternType="none">
          <bgColor indexed="65"/>
        </patternFill>
      </fill>
      <alignment horizontal="center" vertical="center" wrapText="1" readingOrder="0"/>
    </dxf>
  </rfmt>
  <rfmt sheetId="1" sqref="E660" start="0" length="0">
    <dxf>
      <font>
        <sz val="11"/>
        <name val="Times New Roman"/>
        <scheme val="none"/>
      </font>
      <numFmt numFmtId="0" formatCode="General"/>
      <fill>
        <patternFill patternType="none">
          <bgColor indexed="65"/>
        </patternFill>
      </fill>
    </dxf>
  </rfmt>
  <rfmt sheetId="1" sqref="F660" start="0" length="0">
    <dxf>
      <font>
        <sz val="11"/>
        <name val="Times New Roman"/>
        <scheme val="none"/>
      </font>
      <numFmt numFmtId="2" formatCode="0.00"/>
      <fill>
        <patternFill patternType="none">
          <bgColor indexed="65"/>
        </patternFill>
      </fill>
      <alignment horizontal="center" vertical="center" wrapText="1" readingOrder="0"/>
    </dxf>
  </rfmt>
  <rfmt sheetId="1" sqref="E661" start="0" length="0">
    <dxf>
      <font>
        <sz val="11"/>
        <name val="Times New Roman"/>
        <scheme val="none"/>
      </font>
      <numFmt numFmtId="0" formatCode="General"/>
      <fill>
        <patternFill patternType="none">
          <bgColor indexed="65"/>
        </patternFill>
      </fill>
    </dxf>
  </rfmt>
  <rfmt sheetId="1" sqref="F661" start="0" length="0">
    <dxf>
      <font>
        <sz val="11"/>
        <name val="Times New Roman"/>
        <scheme val="none"/>
      </font>
      <numFmt numFmtId="2" formatCode="0.00"/>
      <fill>
        <patternFill patternType="none">
          <bgColor indexed="65"/>
        </patternFill>
      </fill>
      <alignment horizontal="center" vertical="center" wrapText="1" readingOrder="0"/>
    </dxf>
  </rfmt>
  <rfmt sheetId="1" sqref="E662" start="0" length="0">
    <dxf>
      <font>
        <sz val="11"/>
        <name val="Times New Roman"/>
        <scheme val="none"/>
      </font>
      <numFmt numFmtId="0" formatCode="General"/>
      <fill>
        <patternFill patternType="none">
          <bgColor indexed="65"/>
        </patternFill>
      </fill>
    </dxf>
  </rfmt>
  <rfmt sheetId="1" sqref="F662" start="0" length="0">
    <dxf>
      <font>
        <sz val="11"/>
        <name val="Times New Roman"/>
        <scheme val="none"/>
      </font>
      <numFmt numFmtId="2" formatCode="0.00"/>
      <fill>
        <patternFill patternType="none">
          <bgColor indexed="65"/>
        </patternFill>
      </fill>
      <alignment horizontal="center" vertical="center" wrapText="1" readingOrder="0"/>
    </dxf>
  </rfmt>
  <rfmt sheetId="1" sqref="E663" start="0" length="0">
    <dxf>
      <font>
        <sz val="11"/>
        <name val="Times New Roman"/>
        <scheme val="none"/>
      </font>
      <numFmt numFmtId="0" formatCode="General"/>
      <fill>
        <patternFill patternType="none">
          <bgColor indexed="65"/>
        </patternFill>
      </fill>
    </dxf>
  </rfmt>
  <rfmt sheetId="1" sqref="F663" start="0" length="0">
    <dxf>
      <font>
        <sz val="11"/>
        <name val="Times New Roman"/>
        <scheme val="none"/>
      </font>
      <numFmt numFmtId="2" formatCode="0.00"/>
      <fill>
        <patternFill patternType="none">
          <bgColor indexed="65"/>
        </patternFill>
      </fill>
      <alignment horizontal="center" vertical="center" wrapText="1" readingOrder="0"/>
    </dxf>
  </rfmt>
  <rfmt sheetId="1" sqref="E664" start="0" length="0">
    <dxf>
      <font>
        <sz val="11"/>
        <name val="Times New Roman"/>
        <scheme val="none"/>
      </font>
      <numFmt numFmtId="0" formatCode="General"/>
      <fill>
        <patternFill patternType="none">
          <bgColor indexed="65"/>
        </patternFill>
      </fill>
    </dxf>
  </rfmt>
  <rfmt sheetId="1" sqref="F664" start="0" length="0">
    <dxf>
      <font>
        <sz val="11"/>
        <name val="Times New Roman"/>
        <scheme val="none"/>
      </font>
      <numFmt numFmtId="2" formatCode="0.00"/>
      <fill>
        <patternFill patternType="none">
          <bgColor indexed="65"/>
        </patternFill>
      </fill>
      <alignment horizontal="center" vertical="center" wrapText="1" readingOrder="0"/>
    </dxf>
  </rfmt>
  <rfmt sheetId="1" sqref="E665" start="0" length="0">
    <dxf>
      <font>
        <sz val="11"/>
        <name val="Times New Roman"/>
        <scheme val="none"/>
      </font>
      <numFmt numFmtId="0" formatCode="General"/>
      <fill>
        <patternFill patternType="none">
          <bgColor indexed="65"/>
        </patternFill>
      </fill>
    </dxf>
  </rfmt>
  <rfmt sheetId="1" sqref="F665" start="0" length="0">
    <dxf>
      <font>
        <sz val="11"/>
        <name val="Times New Roman"/>
        <scheme val="none"/>
      </font>
      <numFmt numFmtId="2" formatCode="0.00"/>
      <fill>
        <patternFill patternType="none">
          <bgColor indexed="65"/>
        </patternFill>
      </fill>
      <alignment horizontal="center" vertical="center" wrapText="1" readingOrder="0"/>
    </dxf>
  </rfmt>
  <rfmt sheetId="1" sqref="E666" start="0" length="0">
    <dxf>
      <font>
        <sz val="11"/>
        <name val="Times New Roman"/>
        <scheme val="none"/>
      </font>
      <numFmt numFmtId="0" formatCode="General"/>
      <fill>
        <patternFill patternType="none">
          <bgColor indexed="65"/>
        </patternFill>
      </fill>
    </dxf>
  </rfmt>
  <rfmt sheetId="1" sqref="F666" start="0" length="0">
    <dxf>
      <font>
        <sz val="11"/>
        <name val="Times New Roman"/>
        <scheme val="none"/>
      </font>
      <numFmt numFmtId="2" formatCode="0.00"/>
      <fill>
        <patternFill patternType="none">
          <bgColor indexed="65"/>
        </patternFill>
      </fill>
      <alignment horizontal="center" vertical="center" wrapText="1" readingOrder="0"/>
    </dxf>
  </rfmt>
  <rfmt sheetId="1" sqref="E667" start="0" length="0">
    <dxf>
      <font>
        <sz val="11"/>
        <name val="Times New Roman"/>
        <scheme val="none"/>
      </font>
      <numFmt numFmtId="0" formatCode="General"/>
      <fill>
        <patternFill patternType="none">
          <bgColor indexed="65"/>
        </patternFill>
      </fill>
    </dxf>
  </rfmt>
  <rfmt sheetId="1" sqref="F667" start="0" length="0">
    <dxf>
      <font>
        <sz val="11"/>
        <name val="Times New Roman"/>
        <scheme val="none"/>
      </font>
      <numFmt numFmtId="2" formatCode="0.00"/>
      <fill>
        <patternFill patternType="none">
          <bgColor indexed="65"/>
        </patternFill>
      </fill>
      <alignment horizontal="center" vertical="center" wrapText="1" readingOrder="0"/>
    </dxf>
  </rfmt>
  <rfmt sheetId="1" sqref="E668" start="0" length="0">
    <dxf>
      <font>
        <sz val="11"/>
        <name val="Times New Roman"/>
        <scheme val="none"/>
      </font>
      <numFmt numFmtId="0" formatCode="General"/>
      <fill>
        <patternFill patternType="none">
          <bgColor indexed="65"/>
        </patternFill>
      </fill>
    </dxf>
  </rfmt>
  <rfmt sheetId="1" sqref="F668" start="0" length="0">
    <dxf>
      <font>
        <sz val="11"/>
        <name val="Times New Roman"/>
        <scheme val="none"/>
      </font>
      <numFmt numFmtId="2" formatCode="0.00"/>
      <fill>
        <patternFill patternType="none">
          <bgColor indexed="65"/>
        </patternFill>
      </fill>
      <alignment horizontal="center" vertical="center" wrapText="1" readingOrder="0"/>
    </dxf>
  </rfmt>
  <rfmt sheetId="1" sqref="E669" start="0" length="0">
    <dxf>
      <font>
        <sz val="11"/>
        <name val="Times New Roman"/>
        <scheme val="none"/>
      </font>
      <numFmt numFmtId="0" formatCode="General"/>
      <fill>
        <patternFill patternType="none">
          <bgColor indexed="65"/>
        </patternFill>
      </fill>
    </dxf>
  </rfmt>
  <rfmt sheetId="1" sqref="F669" start="0" length="0">
    <dxf>
      <font>
        <sz val="11"/>
        <name val="Times New Roman"/>
        <scheme val="none"/>
      </font>
      <numFmt numFmtId="2" formatCode="0.00"/>
      <fill>
        <patternFill patternType="none">
          <bgColor indexed="65"/>
        </patternFill>
      </fill>
      <alignment horizontal="center" vertical="center" wrapText="1" readingOrder="0"/>
    </dxf>
  </rfmt>
  <rfmt sheetId="1" sqref="E670" start="0" length="0">
    <dxf>
      <font>
        <sz val="11"/>
        <name val="Times New Roman"/>
        <scheme val="none"/>
      </font>
      <numFmt numFmtId="0" formatCode="General"/>
      <fill>
        <patternFill patternType="none">
          <bgColor indexed="65"/>
        </patternFill>
      </fill>
    </dxf>
  </rfmt>
  <rfmt sheetId="1" sqref="F670" start="0" length="0">
    <dxf>
      <font>
        <sz val="11"/>
        <name val="Times New Roman"/>
        <scheme val="none"/>
      </font>
      <numFmt numFmtId="2" formatCode="0.00"/>
      <fill>
        <patternFill patternType="none">
          <bgColor indexed="65"/>
        </patternFill>
      </fill>
      <alignment horizontal="center" vertical="center" wrapText="1" readingOrder="0"/>
    </dxf>
  </rfmt>
  <rfmt sheetId="1" sqref="E671" start="0" length="0">
    <dxf>
      <font>
        <sz val="11"/>
        <name val="Times New Roman"/>
        <scheme val="none"/>
      </font>
      <numFmt numFmtId="0" formatCode="General"/>
      <fill>
        <patternFill patternType="none">
          <bgColor indexed="65"/>
        </patternFill>
      </fill>
    </dxf>
  </rfmt>
  <rfmt sheetId="1" sqref="F671" start="0" length="0">
    <dxf>
      <font>
        <sz val="11"/>
        <name val="Times New Roman"/>
        <scheme val="none"/>
      </font>
      <numFmt numFmtId="2" formatCode="0.00"/>
      <fill>
        <patternFill patternType="none">
          <bgColor indexed="65"/>
        </patternFill>
      </fill>
      <alignment horizontal="center" vertical="center" wrapText="1" readingOrder="0"/>
    </dxf>
  </rfmt>
  <rfmt sheetId="1" sqref="E672" start="0" length="0">
    <dxf>
      <font>
        <sz val="11"/>
        <name val="Times New Roman"/>
        <scheme val="none"/>
      </font>
      <numFmt numFmtId="0" formatCode="General"/>
      <fill>
        <patternFill patternType="none">
          <bgColor indexed="65"/>
        </patternFill>
      </fill>
    </dxf>
  </rfmt>
  <rfmt sheetId="1" sqref="F672" start="0" length="0">
    <dxf>
      <font>
        <sz val="11"/>
        <name val="Times New Roman"/>
        <scheme val="none"/>
      </font>
      <numFmt numFmtId="2" formatCode="0.00"/>
      <fill>
        <patternFill patternType="none">
          <bgColor indexed="65"/>
        </patternFill>
      </fill>
      <alignment horizontal="center" vertical="center" wrapText="1" readingOrder="0"/>
    </dxf>
  </rfmt>
  <rfmt sheetId="1" sqref="E673" start="0" length="0">
    <dxf>
      <font>
        <sz val="11"/>
        <name val="Times New Roman"/>
        <scheme val="none"/>
      </font>
      <numFmt numFmtId="0" formatCode="General"/>
      <fill>
        <patternFill patternType="none">
          <bgColor indexed="65"/>
        </patternFill>
      </fill>
    </dxf>
  </rfmt>
  <rfmt sheetId="1" sqref="F673" start="0" length="0">
    <dxf>
      <font>
        <sz val="11"/>
        <name val="Times New Roman"/>
        <scheme val="none"/>
      </font>
      <numFmt numFmtId="2" formatCode="0.00"/>
      <fill>
        <patternFill patternType="none">
          <bgColor indexed="65"/>
        </patternFill>
      </fill>
      <alignment horizontal="center" vertical="center" wrapText="1" readingOrder="0"/>
    </dxf>
  </rfmt>
  <rfmt sheetId="1" sqref="E674" start="0" length="0">
    <dxf>
      <font>
        <sz val="11"/>
        <name val="Times New Roman"/>
        <scheme val="none"/>
      </font>
      <numFmt numFmtId="0" formatCode="General"/>
      <fill>
        <patternFill patternType="none">
          <bgColor indexed="65"/>
        </patternFill>
      </fill>
    </dxf>
  </rfmt>
  <rfmt sheetId="1" sqref="F674" start="0" length="0">
    <dxf>
      <font>
        <sz val="11"/>
        <name val="Times New Roman"/>
        <scheme val="none"/>
      </font>
      <numFmt numFmtId="2" formatCode="0.00"/>
      <fill>
        <patternFill patternType="none">
          <bgColor indexed="65"/>
        </patternFill>
      </fill>
      <alignment horizontal="center" vertical="center" wrapText="1" readingOrder="0"/>
    </dxf>
  </rfmt>
  <rfmt sheetId="1" sqref="E675" start="0" length="0">
    <dxf>
      <font>
        <sz val="11"/>
        <name val="Times New Roman"/>
        <scheme val="none"/>
      </font>
      <numFmt numFmtId="0" formatCode="General"/>
      <fill>
        <patternFill patternType="none">
          <bgColor indexed="65"/>
        </patternFill>
      </fill>
    </dxf>
  </rfmt>
  <rfmt sheetId="1" sqref="F675" start="0" length="0">
    <dxf>
      <font>
        <sz val="11"/>
        <name val="Times New Roman"/>
        <scheme val="none"/>
      </font>
      <numFmt numFmtId="2" formatCode="0.00"/>
      <fill>
        <patternFill patternType="none">
          <bgColor indexed="65"/>
        </patternFill>
      </fill>
      <alignment horizontal="center" vertical="center" wrapText="1" readingOrder="0"/>
    </dxf>
  </rfmt>
  <rfmt sheetId="1" sqref="E676" start="0" length="0">
    <dxf>
      <font>
        <sz val="11"/>
        <name val="Times New Roman"/>
        <scheme val="none"/>
      </font>
      <numFmt numFmtId="0" formatCode="General"/>
      <fill>
        <patternFill patternType="none">
          <bgColor indexed="65"/>
        </patternFill>
      </fill>
    </dxf>
  </rfmt>
  <rfmt sheetId="1" sqref="F676" start="0" length="0">
    <dxf>
      <font>
        <sz val="11"/>
        <name val="Times New Roman"/>
        <scheme val="none"/>
      </font>
      <numFmt numFmtId="0" formatCode="General"/>
      <fill>
        <patternFill patternType="none">
          <bgColor indexed="65"/>
        </patternFill>
      </fill>
      <alignment horizontal="center" vertical="center" wrapText="1" readingOrder="0"/>
    </dxf>
  </rfmt>
  <rfmt sheetId="1" sqref="E677" start="0" length="0">
    <dxf>
      <font>
        <sz val="11"/>
        <name val="Times New Roman"/>
        <scheme val="none"/>
      </font>
      <numFmt numFmtId="0" formatCode="General"/>
      <fill>
        <patternFill patternType="none">
          <bgColor indexed="65"/>
        </patternFill>
      </fill>
    </dxf>
  </rfmt>
  <rfmt sheetId="1" sqref="F677" start="0" length="0">
    <dxf>
      <font>
        <sz val="11"/>
        <name val="Times New Roman"/>
        <scheme val="none"/>
      </font>
      <numFmt numFmtId="2" formatCode="0.00"/>
      <fill>
        <patternFill patternType="none">
          <bgColor indexed="65"/>
        </patternFill>
      </fill>
      <alignment horizontal="center" vertical="center" wrapText="1" readingOrder="0"/>
    </dxf>
  </rfmt>
  <rfmt sheetId="1" sqref="E678" start="0" length="0">
    <dxf>
      <font>
        <sz val="11"/>
        <name val="Times New Roman"/>
        <scheme val="none"/>
      </font>
      <numFmt numFmtId="0" formatCode="General"/>
      <fill>
        <patternFill patternType="none">
          <bgColor indexed="65"/>
        </patternFill>
      </fill>
    </dxf>
  </rfmt>
  <rfmt sheetId="1" sqref="F678" start="0" length="0">
    <dxf>
      <font>
        <sz val="11"/>
        <name val="Times New Roman"/>
        <scheme val="none"/>
      </font>
      <numFmt numFmtId="2" formatCode="0.00"/>
      <fill>
        <patternFill patternType="none">
          <bgColor indexed="65"/>
        </patternFill>
      </fill>
      <alignment horizontal="center" vertical="center" wrapText="1" readingOrder="0"/>
    </dxf>
  </rfmt>
  <rfmt sheetId="1" sqref="E679" start="0" length="0">
    <dxf>
      <font>
        <sz val="11"/>
        <name val="Times New Roman"/>
        <scheme val="none"/>
      </font>
      <numFmt numFmtId="0" formatCode="General"/>
      <fill>
        <patternFill patternType="none">
          <bgColor indexed="65"/>
        </patternFill>
      </fill>
    </dxf>
  </rfmt>
  <rfmt sheetId="1" sqref="F679" start="0" length="0">
    <dxf>
      <font>
        <sz val="11"/>
        <name val="Times New Roman"/>
        <scheme val="none"/>
      </font>
      <numFmt numFmtId="2" formatCode="0.00"/>
      <fill>
        <patternFill patternType="none">
          <bgColor indexed="65"/>
        </patternFill>
      </fill>
      <alignment horizontal="center" vertical="center" wrapText="1" readingOrder="0"/>
    </dxf>
  </rfmt>
  <rfmt sheetId="1" sqref="E680" start="0" length="0">
    <dxf>
      <font>
        <sz val="11"/>
        <name val="Times New Roman"/>
        <scheme val="none"/>
      </font>
      <numFmt numFmtId="0" formatCode="General"/>
      <fill>
        <patternFill patternType="none">
          <bgColor indexed="65"/>
        </patternFill>
      </fill>
    </dxf>
  </rfmt>
  <rfmt sheetId="1" sqref="F680" start="0" length="0">
    <dxf>
      <font>
        <sz val="11"/>
        <name val="Times New Roman"/>
        <scheme val="none"/>
      </font>
      <numFmt numFmtId="2" formatCode="0.00"/>
      <fill>
        <patternFill patternType="none">
          <bgColor indexed="65"/>
        </patternFill>
      </fill>
      <alignment horizontal="center" vertical="center" wrapText="1" readingOrder="0"/>
    </dxf>
  </rfmt>
  <rfmt sheetId="1" sqref="E681" start="0" length="0">
    <dxf>
      <font>
        <sz val="11"/>
        <name val="Times New Roman"/>
        <scheme val="none"/>
      </font>
      <numFmt numFmtId="0" formatCode="General"/>
      <fill>
        <patternFill patternType="none">
          <bgColor indexed="65"/>
        </patternFill>
      </fill>
    </dxf>
  </rfmt>
  <rfmt sheetId="1" sqref="F681" start="0" length="0">
    <dxf>
      <font>
        <sz val="11"/>
        <name val="Times New Roman"/>
        <scheme val="none"/>
      </font>
      <numFmt numFmtId="2" formatCode="0.00"/>
      <fill>
        <patternFill patternType="none">
          <bgColor indexed="65"/>
        </patternFill>
      </fill>
      <alignment horizontal="center" vertical="center" wrapText="1" readingOrder="0"/>
    </dxf>
  </rfmt>
  <rfmt sheetId="1" sqref="E682" start="0" length="0">
    <dxf>
      <font>
        <sz val="11"/>
        <name val="Times New Roman"/>
        <scheme val="none"/>
      </font>
      <numFmt numFmtId="0" formatCode="General"/>
      <fill>
        <patternFill patternType="none">
          <bgColor indexed="65"/>
        </patternFill>
      </fill>
    </dxf>
  </rfmt>
  <rfmt sheetId="1" sqref="F682" start="0" length="0">
    <dxf>
      <font>
        <sz val="11"/>
        <name val="Times New Roman"/>
        <scheme val="none"/>
      </font>
      <numFmt numFmtId="2" formatCode="0.00"/>
      <fill>
        <patternFill patternType="none">
          <bgColor indexed="65"/>
        </patternFill>
      </fill>
      <alignment horizontal="center" vertical="center" wrapText="1" readingOrder="0"/>
    </dxf>
  </rfmt>
  <rfmt sheetId="1" sqref="E683" start="0" length="0">
    <dxf>
      <font>
        <sz val="11"/>
        <name val="Times New Roman"/>
        <scheme val="none"/>
      </font>
      <numFmt numFmtId="0" formatCode="General"/>
      <fill>
        <patternFill patternType="none">
          <bgColor indexed="65"/>
        </patternFill>
      </fill>
    </dxf>
  </rfmt>
  <rfmt sheetId="1" sqref="F683" start="0" length="0">
    <dxf>
      <font>
        <sz val="11"/>
        <name val="Times New Roman"/>
        <scheme val="none"/>
      </font>
      <numFmt numFmtId="2" formatCode="0.00"/>
      <fill>
        <patternFill patternType="none">
          <bgColor indexed="65"/>
        </patternFill>
      </fill>
      <alignment horizontal="center" vertical="center" wrapText="1" readingOrder="0"/>
    </dxf>
  </rfmt>
  <rfmt sheetId="1" sqref="E684" start="0" length="0">
    <dxf>
      <font>
        <sz val="11"/>
        <name val="Times New Roman"/>
        <scheme val="none"/>
      </font>
      <numFmt numFmtId="0" formatCode="General"/>
      <fill>
        <patternFill patternType="none">
          <bgColor indexed="65"/>
        </patternFill>
      </fill>
    </dxf>
  </rfmt>
  <rfmt sheetId="1" sqref="F684" start="0" length="0">
    <dxf>
      <font>
        <sz val="11"/>
        <name val="Times New Roman"/>
        <scheme val="none"/>
      </font>
      <numFmt numFmtId="2" formatCode="0.00"/>
      <fill>
        <patternFill patternType="none">
          <bgColor indexed="65"/>
        </patternFill>
      </fill>
      <alignment horizontal="center" vertical="center" wrapText="1" readingOrder="0"/>
    </dxf>
  </rfmt>
  <rfmt sheetId="1" sqref="E685" start="0" length="0">
    <dxf>
      <font>
        <sz val="11"/>
        <name val="Times New Roman"/>
        <scheme val="none"/>
      </font>
      <numFmt numFmtId="0" formatCode="General"/>
      <fill>
        <patternFill patternType="none">
          <bgColor indexed="65"/>
        </patternFill>
      </fill>
    </dxf>
  </rfmt>
  <rfmt sheetId="1" sqref="F685" start="0" length="0">
    <dxf>
      <font>
        <sz val="11"/>
        <name val="Times New Roman"/>
        <scheme val="none"/>
      </font>
      <numFmt numFmtId="2" formatCode="0.00"/>
      <fill>
        <patternFill patternType="none">
          <bgColor indexed="65"/>
        </patternFill>
      </fill>
      <alignment horizontal="center" vertical="center" wrapText="1" readingOrder="0"/>
    </dxf>
  </rfmt>
  <rfmt sheetId="1" sqref="E686" start="0" length="0">
    <dxf>
      <font>
        <sz val="11"/>
        <name val="Times New Roman"/>
        <scheme val="none"/>
      </font>
      <numFmt numFmtId="0" formatCode="General"/>
      <fill>
        <patternFill patternType="none">
          <bgColor indexed="65"/>
        </patternFill>
      </fill>
    </dxf>
  </rfmt>
  <rfmt sheetId="1" sqref="F686" start="0" length="0">
    <dxf>
      <font>
        <sz val="11"/>
        <name val="Times New Roman"/>
        <scheme val="none"/>
      </font>
      <numFmt numFmtId="2" formatCode="0.00"/>
      <fill>
        <patternFill patternType="none">
          <bgColor indexed="65"/>
        </patternFill>
      </fill>
      <alignment horizontal="center" vertical="center" wrapText="1" readingOrder="0"/>
    </dxf>
  </rfmt>
  <rfmt sheetId="1" sqref="E687" start="0" length="0">
    <dxf>
      <font>
        <sz val="11"/>
        <name val="Times New Roman"/>
        <scheme val="none"/>
      </font>
      <numFmt numFmtId="0" formatCode="General"/>
      <fill>
        <patternFill patternType="none">
          <bgColor indexed="65"/>
        </patternFill>
      </fill>
    </dxf>
  </rfmt>
  <rfmt sheetId="1" sqref="F687" start="0" length="0">
    <dxf>
      <font>
        <sz val="11"/>
        <name val="Times New Roman"/>
        <scheme val="none"/>
      </font>
      <numFmt numFmtId="2" formatCode="0.00"/>
      <fill>
        <patternFill patternType="none">
          <bgColor indexed="65"/>
        </patternFill>
      </fill>
      <alignment horizontal="center" vertical="center" wrapText="1" readingOrder="0"/>
    </dxf>
  </rfmt>
  <rfmt sheetId="1" sqref="E688" start="0" length="0">
    <dxf>
      <font>
        <sz val="11"/>
        <name val="Times New Roman"/>
        <scheme val="none"/>
      </font>
      <numFmt numFmtId="0" formatCode="General"/>
      <fill>
        <patternFill patternType="none">
          <bgColor indexed="65"/>
        </patternFill>
      </fill>
    </dxf>
  </rfmt>
  <rfmt sheetId="1" sqref="F688" start="0" length="0">
    <dxf>
      <font>
        <sz val="11"/>
        <name val="Times New Roman"/>
        <scheme val="none"/>
      </font>
      <numFmt numFmtId="2" formatCode="0.00"/>
      <fill>
        <patternFill patternType="none">
          <bgColor indexed="65"/>
        </patternFill>
      </fill>
      <alignment horizontal="center" vertical="center" wrapText="1" readingOrder="0"/>
    </dxf>
  </rfmt>
  <rfmt sheetId="1" sqref="E689" start="0" length="0">
    <dxf>
      <font>
        <sz val="11"/>
        <name val="Times New Roman"/>
        <scheme val="none"/>
      </font>
      <numFmt numFmtId="0" formatCode="General"/>
      <fill>
        <patternFill patternType="none">
          <bgColor indexed="65"/>
        </patternFill>
      </fill>
    </dxf>
  </rfmt>
  <rfmt sheetId="1" sqref="F689" start="0" length="0">
    <dxf>
      <font>
        <sz val="11"/>
        <name val="Times New Roman"/>
        <scheme val="none"/>
      </font>
      <numFmt numFmtId="2" formatCode="0.00"/>
      <fill>
        <patternFill patternType="none">
          <bgColor indexed="65"/>
        </patternFill>
      </fill>
      <alignment horizontal="center" vertical="center" wrapText="1" readingOrder="0"/>
    </dxf>
  </rfmt>
  <rfmt sheetId="1" sqref="E690" start="0" length="0">
    <dxf>
      <font>
        <sz val="11"/>
        <name val="Times New Roman"/>
        <scheme val="none"/>
      </font>
      <numFmt numFmtId="0" formatCode="General"/>
      <fill>
        <patternFill patternType="none">
          <bgColor indexed="65"/>
        </patternFill>
      </fill>
    </dxf>
  </rfmt>
  <rfmt sheetId="1" sqref="F690" start="0" length="0">
    <dxf>
      <font>
        <sz val="11"/>
        <name val="Times New Roman"/>
        <scheme val="none"/>
      </font>
      <numFmt numFmtId="2" formatCode="0.00"/>
      <fill>
        <patternFill patternType="none">
          <bgColor indexed="65"/>
        </patternFill>
      </fill>
      <alignment horizontal="center" vertical="center" wrapText="1" readingOrder="0"/>
    </dxf>
  </rfmt>
  <rfmt sheetId="1" sqref="E691" start="0" length="0">
    <dxf>
      <font>
        <sz val="11"/>
        <name val="Times New Roman"/>
        <scheme val="none"/>
      </font>
      <numFmt numFmtId="0" formatCode="General"/>
      <fill>
        <patternFill patternType="none">
          <bgColor indexed="65"/>
        </patternFill>
      </fill>
    </dxf>
  </rfmt>
  <rfmt sheetId="1" sqref="F691" start="0" length="0">
    <dxf>
      <font>
        <sz val="11"/>
        <name val="Times New Roman"/>
        <scheme val="none"/>
      </font>
      <numFmt numFmtId="2" formatCode="0.00"/>
      <fill>
        <patternFill patternType="none">
          <bgColor indexed="65"/>
        </patternFill>
      </fill>
      <alignment horizontal="center" vertical="center" wrapText="1" readingOrder="0"/>
    </dxf>
  </rfmt>
  <rfmt sheetId="1" sqref="E692" start="0" length="0">
    <dxf>
      <font>
        <sz val="11"/>
        <name val="Times New Roman"/>
        <scheme val="none"/>
      </font>
      <numFmt numFmtId="0" formatCode="General"/>
      <fill>
        <patternFill patternType="none">
          <bgColor indexed="65"/>
        </patternFill>
      </fill>
    </dxf>
  </rfmt>
  <rfmt sheetId="1" sqref="F692" start="0" length="0">
    <dxf>
      <font>
        <sz val="11"/>
        <name val="Times New Roman"/>
        <scheme val="none"/>
      </font>
      <numFmt numFmtId="2" formatCode="0.00"/>
      <fill>
        <patternFill patternType="none">
          <bgColor indexed="65"/>
        </patternFill>
      </fill>
      <alignment horizontal="center" vertical="center" wrapText="1" readingOrder="0"/>
    </dxf>
  </rfmt>
  <rfmt sheetId="1" sqref="E693" start="0" length="0">
    <dxf>
      <font>
        <sz val="11"/>
        <name val="Times New Roman"/>
        <scheme val="none"/>
      </font>
      <numFmt numFmtId="0" formatCode="General"/>
      <fill>
        <patternFill patternType="none">
          <bgColor indexed="65"/>
        </patternFill>
      </fill>
    </dxf>
  </rfmt>
  <rfmt sheetId="1" sqref="F693" start="0" length="0">
    <dxf>
      <font>
        <sz val="11"/>
        <name val="Times New Roman"/>
        <scheme val="none"/>
      </font>
      <numFmt numFmtId="2" formatCode="0.00"/>
      <fill>
        <patternFill patternType="none">
          <bgColor indexed="65"/>
        </patternFill>
      </fill>
      <alignment horizontal="center" vertical="center" wrapText="1" readingOrder="0"/>
    </dxf>
  </rfmt>
  <rfmt sheetId="1" sqref="E694" start="0" length="0">
    <dxf>
      <font>
        <sz val="11"/>
        <name val="Times New Roman"/>
        <scheme val="none"/>
      </font>
      <numFmt numFmtId="0" formatCode="General"/>
      <fill>
        <patternFill patternType="none">
          <bgColor indexed="65"/>
        </patternFill>
      </fill>
    </dxf>
  </rfmt>
  <rfmt sheetId="1" sqref="F694" start="0" length="0">
    <dxf>
      <font>
        <sz val="11"/>
        <name val="Times New Roman"/>
        <scheme val="none"/>
      </font>
      <numFmt numFmtId="2" formatCode="0.00"/>
      <fill>
        <patternFill patternType="none">
          <bgColor indexed="65"/>
        </patternFill>
      </fill>
      <alignment horizontal="center" vertical="center" wrapText="1" readingOrder="0"/>
    </dxf>
  </rfmt>
  <rfmt sheetId="1" sqref="E695" start="0" length="0">
    <dxf>
      <font>
        <sz val="11"/>
        <name val="Times New Roman"/>
        <scheme val="none"/>
      </font>
      <numFmt numFmtId="0" formatCode="General"/>
      <fill>
        <patternFill patternType="none">
          <bgColor indexed="65"/>
        </patternFill>
      </fill>
    </dxf>
  </rfmt>
  <rfmt sheetId="1" sqref="F695" start="0" length="0">
    <dxf>
      <font>
        <sz val="11"/>
        <name val="Times New Roman"/>
        <scheme val="none"/>
      </font>
      <numFmt numFmtId="2" formatCode="0.00"/>
      <fill>
        <patternFill patternType="none">
          <bgColor indexed="65"/>
        </patternFill>
      </fill>
      <alignment horizontal="center" vertical="center" wrapText="1" readingOrder="0"/>
    </dxf>
  </rfmt>
  <rfmt sheetId="1" sqref="E696" start="0" length="0">
    <dxf>
      <font>
        <sz val="11"/>
        <name val="Times New Roman"/>
        <scheme val="none"/>
      </font>
      <numFmt numFmtId="0" formatCode="General"/>
      <fill>
        <patternFill patternType="none">
          <bgColor indexed="65"/>
        </patternFill>
      </fill>
    </dxf>
  </rfmt>
  <rfmt sheetId="1" sqref="F696" start="0" length="0">
    <dxf>
      <font>
        <sz val="11"/>
        <name val="Times New Roman"/>
        <scheme val="none"/>
      </font>
      <numFmt numFmtId="2" formatCode="0.00"/>
      <fill>
        <patternFill patternType="none">
          <bgColor indexed="65"/>
        </patternFill>
      </fill>
      <alignment horizontal="center" vertical="top" wrapText="1" readingOrder="0"/>
    </dxf>
  </rfmt>
  <rfmt sheetId="1" sqref="E697" start="0" length="0">
    <dxf>
      <font>
        <sz val="11"/>
        <name val="Times New Roman"/>
        <scheme val="none"/>
      </font>
      <numFmt numFmtId="0" formatCode="General"/>
      <fill>
        <patternFill patternType="none">
          <bgColor indexed="65"/>
        </patternFill>
      </fill>
    </dxf>
  </rfmt>
  <rfmt sheetId="1" sqref="F697" start="0" length="0">
    <dxf>
      <font>
        <sz val="11"/>
        <name val="Times New Roman"/>
        <scheme val="none"/>
      </font>
      <numFmt numFmtId="2" formatCode="0.00"/>
      <fill>
        <patternFill patternType="none">
          <bgColor indexed="65"/>
        </patternFill>
      </fill>
      <alignment horizontal="center" vertical="top" wrapText="1" readingOrder="0"/>
    </dxf>
  </rfmt>
  <rfmt sheetId="1" sqref="E698" start="0" length="0">
    <dxf>
      <font>
        <sz val="11"/>
        <name val="Times New Roman"/>
        <scheme val="none"/>
      </font>
      <numFmt numFmtId="0" formatCode="General"/>
      <fill>
        <patternFill patternType="none">
          <bgColor indexed="65"/>
        </patternFill>
      </fill>
    </dxf>
  </rfmt>
  <rfmt sheetId="1" sqref="F698" start="0" length="0">
    <dxf>
      <font>
        <sz val="11"/>
        <name val="Times New Roman"/>
        <scheme val="none"/>
      </font>
      <numFmt numFmtId="2" formatCode="0.00"/>
      <fill>
        <patternFill patternType="none">
          <bgColor indexed="65"/>
        </patternFill>
      </fill>
      <alignment horizontal="center" vertical="top" wrapText="1" readingOrder="0"/>
    </dxf>
  </rfmt>
  <rfmt sheetId="1" sqref="E699" start="0" length="0">
    <dxf>
      <font>
        <b val="0"/>
        <sz val="11"/>
        <name val="Times New Roman"/>
        <scheme val="none"/>
      </font>
      <numFmt numFmtId="0" formatCode="General"/>
      <fill>
        <patternFill patternType="none">
          <bgColor indexed="65"/>
        </patternFill>
      </fill>
    </dxf>
  </rfmt>
  <rfmt sheetId="1" sqref="F699" start="0" length="0">
    <dxf>
      <font>
        <b val="0"/>
        <sz val="11"/>
        <name val="Times New Roman"/>
        <scheme val="none"/>
      </font>
      <numFmt numFmtId="2" formatCode="0.00"/>
      <fill>
        <patternFill patternType="none">
          <bgColor indexed="65"/>
        </patternFill>
      </fill>
      <alignment horizontal="center" vertical="top" wrapText="1" readingOrder="0"/>
    </dxf>
  </rfmt>
  <rfmt sheetId="1" sqref="E700" start="0" length="0">
    <dxf>
      <font>
        <sz val="11"/>
        <name val="Times New Roman"/>
        <scheme val="none"/>
      </font>
      <numFmt numFmtId="0" formatCode="General"/>
      <fill>
        <patternFill patternType="none">
          <bgColor indexed="65"/>
        </patternFill>
      </fill>
    </dxf>
  </rfmt>
  <rfmt sheetId="1" sqref="F700" start="0" length="0">
    <dxf>
      <font>
        <sz val="11"/>
        <name val="Times New Roman"/>
        <scheme val="none"/>
      </font>
      <numFmt numFmtId="2" formatCode="0.00"/>
      <fill>
        <patternFill patternType="none">
          <bgColor indexed="65"/>
        </patternFill>
      </fill>
      <alignment horizontal="center" vertical="top" wrapText="1" readingOrder="0"/>
    </dxf>
  </rfmt>
  <rfmt sheetId="1" sqref="E701" start="0" length="0">
    <dxf>
      <font>
        <sz val="11"/>
        <name val="Times New Roman"/>
        <scheme val="none"/>
      </font>
      <numFmt numFmtId="0" formatCode="General"/>
      <fill>
        <patternFill patternType="none">
          <bgColor indexed="65"/>
        </patternFill>
      </fill>
    </dxf>
  </rfmt>
  <rfmt sheetId="1" sqref="F701" start="0" length="0">
    <dxf>
      <font>
        <sz val="11"/>
        <name val="Times New Roman"/>
        <scheme val="none"/>
      </font>
      <numFmt numFmtId="2" formatCode="0.00"/>
      <fill>
        <patternFill patternType="none">
          <bgColor indexed="65"/>
        </patternFill>
      </fill>
      <alignment horizontal="center" vertical="top" wrapText="1" readingOrder="0"/>
    </dxf>
  </rfmt>
  <rfmt sheetId="1" sqref="E702" start="0" length="0">
    <dxf>
      <font>
        <sz val="11"/>
        <name val="Times New Roman"/>
        <scheme val="none"/>
      </font>
      <numFmt numFmtId="0" formatCode="General"/>
      <fill>
        <patternFill patternType="none">
          <bgColor indexed="65"/>
        </patternFill>
      </fill>
    </dxf>
  </rfmt>
  <rfmt sheetId="1" sqref="F702" start="0" length="0">
    <dxf>
      <font>
        <sz val="11"/>
        <name val="Times New Roman"/>
        <scheme val="none"/>
      </font>
      <numFmt numFmtId="2" formatCode="0.00"/>
      <fill>
        <patternFill patternType="none">
          <bgColor indexed="65"/>
        </patternFill>
      </fill>
      <alignment horizontal="center" vertical="top" wrapText="1" readingOrder="0"/>
    </dxf>
  </rfmt>
  <rfmt sheetId="1" sqref="E703" start="0" length="0">
    <dxf>
      <font>
        <sz val="11"/>
        <name val="Times New Roman"/>
        <scheme val="none"/>
      </font>
      <numFmt numFmtId="0" formatCode="General"/>
      <fill>
        <patternFill patternType="none">
          <bgColor indexed="65"/>
        </patternFill>
      </fill>
    </dxf>
  </rfmt>
  <rfmt sheetId="1" sqref="F703" start="0" length="0">
    <dxf>
      <font>
        <sz val="11"/>
        <name val="Times New Roman"/>
        <scheme val="none"/>
      </font>
      <numFmt numFmtId="2" formatCode="0.00"/>
      <fill>
        <patternFill patternType="none">
          <bgColor indexed="65"/>
        </patternFill>
      </fill>
      <alignment horizontal="center" vertical="top" wrapText="1" readingOrder="0"/>
    </dxf>
  </rfmt>
  <rfmt sheetId="1" sqref="E704" start="0" length="0">
    <dxf>
      <font>
        <sz val="11"/>
        <name val="Times New Roman"/>
        <scheme val="none"/>
      </font>
      <numFmt numFmtId="0" formatCode="General"/>
      <fill>
        <patternFill patternType="none">
          <bgColor indexed="65"/>
        </patternFill>
      </fill>
    </dxf>
  </rfmt>
  <rfmt sheetId="1" sqref="F704" start="0" length="0">
    <dxf>
      <font>
        <sz val="11"/>
        <name val="Times New Roman"/>
        <scheme val="none"/>
      </font>
      <numFmt numFmtId="2" formatCode="0.00"/>
      <fill>
        <patternFill patternType="none">
          <bgColor indexed="65"/>
        </patternFill>
      </fill>
      <alignment horizontal="center" vertical="top" wrapText="1" readingOrder="0"/>
    </dxf>
  </rfmt>
  <rfmt sheetId="1" sqref="E705" start="0" length="0">
    <dxf>
      <font>
        <sz val="11"/>
        <name val="Times New Roman"/>
        <scheme val="none"/>
      </font>
      <numFmt numFmtId="0" formatCode="General"/>
      <fill>
        <patternFill patternType="none">
          <bgColor indexed="65"/>
        </patternFill>
      </fill>
    </dxf>
  </rfmt>
  <rfmt sheetId="1" sqref="F705" start="0" length="0">
    <dxf>
      <font>
        <sz val="11"/>
        <name val="Times New Roman"/>
        <scheme val="none"/>
      </font>
      <numFmt numFmtId="2" formatCode="0.00"/>
      <fill>
        <patternFill patternType="none">
          <bgColor indexed="65"/>
        </patternFill>
      </fill>
      <alignment horizontal="center" vertical="top" wrapText="1" readingOrder="0"/>
    </dxf>
  </rfmt>
  <rfmt sheetId="1" sqref="E706" start="0" length="0">
    <dxf>
      <font>
        <sz val="11"/>
        <name val="Times New Roman"/>
        <scheme val="none"/>
      </font>
      <numFmt numFmtId="0" formatCode="General"/>
      <fill>
        <patternFill patternType="none">
          <bgColor indexed="65"/>
        </patternFill>
      </fill>
    </dxf>
  </rfmt>
  <rfmt sheetId="1" sqref="F706" start="0" length="0">
    <dxf>
      <font>
        <sz val="11"/>
        <name val="Times New Roman"/>
        <scheme val="none"/>
      </font>
      <numFmt numFmtId="2" formatCode="0.00"/>
      <fill>
        <patternFill patternType="none">
          <bgColor indexed="65"/>
        </patternFill>
      </fill>
      <alignment horizontal="center" vertical="top" wrapText="1" readingOrder="0"/>
    </dxf>
  </rfmt>
  <rfmt sheetId="1" sqref="E707" start="0" length="0">
    <dxf>
      <font>
        <sz val="11"/>
        <name val="Times New Roman"/>
        <scheme val="none"/>
      </font>
      <numFmt numFmtId="0" formatCode="General"/>
      <fill>
        <patternFill patternType="none">
          <bgColor indexed="65"/>
        </patternFill>
      </fill>
    </dxf>
  </rfmt>
  <rfmt sheetId="1" sqref="F707" start="0" length="0">
    <dxf>
      <font>
        <sz val="11"/>
        <name val="Times New Roman"/>
        <scheme val="none"/>
      </font>
      <numFmt numFmtId="2" formatCode="0.00"/>
      <fill>
        <patternFill patternType="none">
          <bgColor indexed="65"/>
        </patternFill>
      </fill>
      <alignment horizontal="center" vertical="top" wrapText="1" readingOrder="0"/>
    </dxf>
  </rfmt>
  <rfmt sheetId="1" sqref="E708" start="0" length="0">
    <dxf>
      <font>
        <sz val="11"/>
        <name val="Times New Roman"/>
        <scheme val="none"/>
      </font>
      <numFmt numFmtId="0" formatCode="General"/>
      <fill>
        <patternFill patternType="none">
          <bgColor indexed="65"/>
        </patternFill>
      </fill>
    </dxf>
  </rfmt>
  <rfmt sheetId="1" sqref="F708" start="0" length="0">
    <dxf>
      <font>
        <sz val="11"/>
        <name val="Times New Roman"/>
        <scheme val="none"/>
      </font>
      <numFmt numFmtId="2" formatCode="0.00"/>
      <fill>
        <patternFill patternType="none">
          <bgColor indexed="65"/>
        </patternFill>
      </fill>
      <alignment horizontal="center" vertical="top" wrapText="1" readingOrder="0"/>
    </dxf>
  </rfmt>
  <rfmt sheetId="1" sqref="E709" start="0" length="0">
    <dxf>
      <font>
        <sz val="11"/>
        <name val="Times New Roman"/>
        <scheme val="none"/>
      </font>
      <numFmt numFmtId="0" formatCode="General"/>
      <fill>
        <patternFill patternType="none">
          <bgColor indexed="65"/>
        </patternFill>
      </fill>
    </dxf>
  </rfmt>
  <rfmt sheetId="1" sqref="F709" start="0" length="0">
    <dxf>
      <font>
        <sz val="11"/>
        <name val="Times New Roman"/>
        <scheme val="none"/>
      </font>
      <numFmt numFmtId="2" formatCode="0.00"/>
      <fill>
        <patternFill patternType="none">
          <bgColor indexed="65"/>
        </patternFill>
      </fill>
      <alignment horizontal="center" vertical="top" wrapText="1" readingOrder="0"/>
    </dxf>
  </rfmt>
  <rfmt sheetId="1" sqref="E710" start="0" length="0">
    <dxf>
      <font>
        <sz val="11"/>
        <name val="Times New Roman"/>
        <scheme val="none"/>
      </font>
      <numFmt numFmtId="0" formatCode="General"/>
      <fill>
        <patternFill patternType="none">
          <bgColor indexed="65"/>
        </patternFill>
      </fill>
    </dxf>
  </rfmt>
  <rfmt sheetId="1" sqref="F710" start="0" length="0">
    <dxf>
      <font>
        <sz val="11"/>
        <name val="Times New Roman"/>
        <scheme val="none"/>
      </font>
      <numFmt numFmtId="2" formatCode="0.00"/>
      <fill>
        <patternFill patternType="none">
          <bgColor indexed="65"/>
        </patternFill>
      </fill>
      <alignment horizontal="center" vertical="top" wrapText="1" readingOrder="0"/>
    </dxf>
  </rfmt>
  <rfmt sheetId="1" sqref="E711" start="0" length="0">
    <dxf>
      <font>
        <sz val="11"/>
        <name val="Times New Roman"/>
        <scheme val="none"/>
      </font>
      <numFmt numFmtId="0" formatCode="General"/>
      <fill>
        <patternFill patternType="none">
          <bgColor indexed="65"/>
        </patternFill>
      </fill>
    </dxf>
  </rfmt>
  <rfmt sheetId="1" sqref="F711" start="0" length="0">
    <dxf>
      <font>
        <sz val="11"/>
        <name val="Times New Roman"/>
        <scheme val="none"/>
      </font>
      <numFmt numFmtId="2" formatCode="0.00"/>
      <fill>
        <patternFill patternType="none">
          <bgColor indexed="65"/>
        </patternFill>
      </fill>
      <alignment horizontal="center" vertical="top" wrapText="1" readingOrder="0"/>
    </dxf>
  </rfmt>
  <rfmt sheetId="1" sqref="E712" start="0" length="0">
    <dxf>
      <font>
        <sz val="11"/>
        <name val="Times New Roman"/>
        <scheme val="none"/>
      </font>
      <numFmt numFmtId="0" formatCode="General"/>
      <fill>
        <patternFill patternType="none">
          <bgColor indexed="65"/>
        </patternFill>
      </fill>
    </dxf>
  </rfmt>
  <rfmt sheetId="1" sqref="F712" start="0" length="0">
    <dxf>
      <font>
        <sz val="11"/>
        <name val="Times New Roman"/>
        <scheme val="none"/>
      </font>
      <numFmt numFmtId="2" formatCode="0.00"/>
      <fill>
        <patternFill patternType="none">
          <bgColor indexed="65"/>
        </patternFill>
      </fill>
      <alignment horizontal="center" vertical="center" wrapText="1" readingOrder="0"/>
    </dxf>
  </rfmt>
  <rfmt sheetId="1" sqref="E713" start="0" length="0">
    <dxf>
      <font>
        <sz val="11"/>
        <name val="Times New Roman"/>
        <scheme val="none"/>
      </font>
      <numFmt numFmtId="0" formatCode="General"/>
      <fill>
        <patternFill patternType="none">
          <bgColor indexed="65"/>
        </patternFill>
      </fill>
    </dxf>
  </rfmt>
  <rfmt sheetId="1" sqref="F713" start="0" length="0">
    <dxf>
      <font>
        <sz val="11"/>
        <name val="Times New Roman"/>
        <scheme val="none"/>
      </font>
      <numFmt numFmtId="2" formatCode="0.00"/>
      <fill>
        <patternFill patternType="none">
          <bgColor indexed="65"/>
        </patternFill>
      </fill>
      <alignment horizontal="center" vertical="center" wrapText="1" readingOrder="0"/>
    </dxf>
  </rfmt>
  <rfmt sheetId="1" sqref="E714" start="0" length="0">
    <dxf>
      <font>
        <sz val="11"/>
        <name val="Times New Roman"/>
        <scheme val="none"/>
      </font>
      <numFmt numFmtId="0" formatCode="General"/>
      <fill>
        <patternFill patternType="none">
          <bgColor indexed="65"/>
        </patternFill>
      </fill>
    </dxf>
  </rfmt>
  <rfmt sheetId="1" sqref="F714" start="0" length="0">
    <dxf>
      <font>
        <sz val="11"/>
        <name val="Times New Roman"/>
        <scheme val="none"/>
      </font>
      <numFmt numFmtId="2" formatCode="0.00"/>
      <fill>
        <patternFill patternType="none">
          <bgColor indexed="65"/>
        </patternFill>
      </fill>
      <alignment horizontal="center" vertical="center" wrapText="1" readingOrder="0"/>
    </dxf>
  </rfmt>
  <rfmt sheetId="1" sqref="E715" start="0" length="0">
    <dxf>
      <font>
        <sz val="11"/>
        <name val="Times New Roman"/>
        <scheme val="none"/>
      </font>
      <numFmt numFmtId="0" formatCode="General"/>
      <fill>
        <patternFill patternType="none">
          <bgColor indexed="65"/>
        </patternFill>
      </fill>
    </dxf>
  </rfmt>
  <rfmt sheetId="1" sqref="F715" start="0" length="0">
    <dxf>
      <font>
        <sz val="11"/>
        <name val="Times New Roman"/>
        <scheme val="none"/>
      </font>
      <numFmt numFmtId="2" formatCode="0.00"/>
      <fill>
        <patternFill patternType="none">
          <bgColor indexed="65"/>
        </patternFill>
      </fill>
      <alignment horizontal="center" vertical="center" wrapText="1" readingOrder="0"/>
    </dxf>
  </rfmt>
  <rfmt sheetId="1" sqref="E716" start="0" length="0">
    <dxf>
      <font>
        <sz val="11"/>
        <name val="Times New Roman"/>
        <scheme val="none"/>
      </font>
      <numFmt numFmtId="0" formatCode="General"/>
      <fill>
        <patternFill patternType="none">
          <bgColor indexed="65"/>
        </patternFill>
      </fill>
    </dxf>
  </rfmt>
  <rfmt sheetId="1" sqref="F716" start="0" length="0">
    <dxf>
      <font>
        <sz val="11"/>
        <name val="Times New Roman"/>
        <scheme val="none"/>
      </font>
      <numFmt numFmtId="2" formatCode="0.00"/>
      <fill>
        <patternFill patternType="none">
          <bgColor indexed="65"/>
        </patternFill>
      </fill>
      <alignment horizontal="center" vertical="center" wrapText="1" readingOrder="0"/>
    </dxf>
  </rfmt>
  <rfmt sheetId="1" sqref="E717" start="0" length="0">
    <dxf>
      <font>
        <sz val="11"/>
        <name val="Times New Roman"/>
        <scheme val="none"/>
      </font>
      <numFmt numFmtId="0" formatCode="General"/>
      <fill>
        <patternFill patternType="none">
          <bgColor indexed="65"/>
        </patternFill>
      </fill>
    </dxf>
  </rfmt>
  <rfmt sheetId="1" sqref="F717" start="0" length="0">
    <dxf>
      <font>
        <sz val="11"/>
        <name val="Times New Roman"/>
        <scheme val="none"/>
      </font>
      <numFmt numFmtId="2" formatCode="0.00"/>
      <fill>
        <patternFill patternType="none">
          <bgColor indexed="65"/>
        </patternFill>
      </fill>
      <alignment horizontal="center" vertical="center" wrapText="1" readingOrder="0"/>
    </dxf>
  </rfmt>
  <rfmt sheetId="1" sqref="E718" start="0" length="0">
    <dxf>
      <font>
        <sz val="11"/>
        <name val="Times New Roman"/>
        <scheme val="none"/>
      </font>
      <numFmt numFmtId="0" formatCode="General"/>
      <fill>
        <patternFill patternType="none">
          <bgColor indexed="65"/>
        </patternFill>
      </fill>
    </dxf>
  </rfmt>
  <rfmt sheetId="1" sqref="F718" start="0" length="0">
    <dxf>
      <font>
        <sz val="11"/>
        <name val="Times New Roman"/>
        <scheme val="none"/>
      </font>
      <numFmt numFmtId="2" formatCode="0.00"/>
      <fill>
        <patternFill patternType="none">
          <bgColor indexed="65"/>
        </patternFill>
      </fill>
      <alignment horizontal="center" vertical="center" wrapText="1" readingOrder="0"/>
    </dxf>
  </rfmt>
  <rfmt sheetId="1" sqref="E719" start="0" length="0">
    <dxf>
      <font>
        <sz val="11"/>
        <name val="Times New Roman"/>
        <scheme val="none"/>
      </font>
      <numFmt numFmtId="0" formatCode="General"/>
      <fill>
        <patternFill patternType="none">
          <bgColor indexed="65"/>
        </patternFill>
      </fill>
    </dxf>
  </rfmt>
  <rfmt sheetId="1" sqref="F719" start="0" length="0">
    <dxf>
      <font>
        <sz val="11"/>
        <name val="Times New Roman"/>
        <scheme val="none"/>
      </font>
      <numFmt numFmtId="2" formatCode="0.00"/>
      <fill>
        <patternFill patternType="none">
          <bgColor indexed="65"/>
        </patternFill>
      </fill>
      <alignment horizontal="center" vertical="center" wrapText="1" readingOrder="0"/>
    </dxf>
  </rfmt>
  <rfmt sheetId="1" sqref="E720" start="0" length="0">
    <dxf>
      <font>
        <sz val="11"/>
        <name val="Times New Roman"/>
        <scheme val="none"/>
      </font>
      <numFmt numFmtId="0" formatCode="General"/>
      <fill>
        <patternFill patternType="none">
          <bgColor indexed="65"/>
        </patternFill>
      </fill>
    </dxf>
  </rfmt>
  <rfmt sheetId="1" sqref="F720" start="0" length="0">
    <dxf>
      <font>
        <sz val="11"/>
        <name val="Times New Roman"/>
        <scheme val="none"/>
      </font>
      <numFmt numFmtId="2" formatCode="0.00"/>
      <fill>
        <patternFill patternType="none">
          <bgColor indexed="65"/>
        </patternFill>
      </fill>
      <alignment horizontal="center" vertical="center" wrapText="1" readingOrder="0"/>
    </dxf>
  </rfmt>
  <rfmt sheetId="1" sqref="E721" start="0" length="0">
    <dxf>
      <font>
        <sz val="11"/>
        <name val="Times New Roman"/>
        <scheme val="none"/>
      </font>
      <numFmt numFmtId="0" formatCode="General"/>
      <fill>
        <patternFill patternType="none">
          <bgColor indexed="65"/>
        </patternFill>
      </fill>
    </dxf>
  </rfmt>
  <rfmt sheetId="1" sqref="F721" start="0" length="0">
    <dxf>
      <font>
        <sz val="11"/>
        <name val="Times New Roman"/>
        <scheme val="none"/>
      </font>
      <numFmt numFmtId="2" formatCode="0.00"/>
      <fill>
        <patternFill patternType="none">
          <bgColor indexed="65"/>
        </patternFill>
      </fill>
      <alignment horizontal="center" vertical="top" wrapText="1" readingOrder="0"/>
    </dxf>
  </rfmt>
  <rfmt sheetId="1" sqref="E722" start="0" length="0">
    <dxf>
      <font>
        <sz val="11"/>
        <name val="Times New Roman"/>
        <scheme val="none"/>
      </font>
      <numFmt numFmtId="0" formatCode="General"/>
      <fill>
        <patternFill patternType="none">
          <bgColor indexed="65"/>
        </patternFill>
      </fill>
    </dxf>
  </rfmt>
  <rfmt sheetId="1" sqref="F722" start="0" length="0">
    <dxf>
      <font>
        <sz val="11"/>
        <name val="Times New Roman"/>
        <scheme val="none"/>
      </font>
      <numFmt numFmtId="2" formatCode="0.00"/>
      <fill>
        <patternFill patternType="none">
          <bgColor indexed="65"/>
        </patternFill>
      </fill>
      <alignment horizontal="center" vertical="top" wrapText="1" readingOrder="0"/>
    </dxf>
  </rfmt>
  <rfmt sheetId="1" sqref="E723" start="0" length="0">
    <dxf>
      <font>
        <sz val="11"/>
        <name val="Times New Roman"/>
        <scheme val="none"/>
      </font>
      <numFmt numFmtId="0" formatCode="General"/>
      <fill>
        <patternFill patternType="none">
          <bgColor indexed="65"/>
        </patternFill>
      </fill>
    </dxf>
  </rfmt>
  <rfmt sheetId="1" sqref="F723" start="0" length="0">
    <dxf>
      <font>
        <sz val="11"/>
        <name val="Times New Roman"/>
        <scheme val="none"/>
      </font>
      <numFmt numFmtId="2" formatCode="0.00"/>
      <fill>
        <patternFill patternType="none">
          <bgColor indexed="65"/>
        </patternFill>
      </fill>
      <alignment horizontal="center" vertical="top" wrapText="1" readingOrder="0"/>
    </dxf>
  </rfmt>
  <rfmt sheetId="1" sqref="E724" start="0" length="0">
    <dxf>
      <font>
        <sz val="11"/>
        <name val="Times New Roman"/>
        <scheme val="none"/>
      </font>
      <numFmt numFmtId="0" formatCode="General"/>
      <fill>
        <patternFill patternType="none">
          <bgColor indexed="65"/>
        </patternFill>
      </fill>
    </dxf>
  </rfmt>
  <rfmt sheetId="1" sqref="F724" start="0" length="0">
    <dxf>
      <font>
        <sz val="11"/>
        <name val="Times New Roman"/>
        <scheme val="none"/>
      </font>
      <numFmt numFmtId="2" formatCode="0.00"/>
      <fill>
        <patternFill patternType="none">
          <bgColor indexed="65"/>
        </patternFill>
      </fill>
      <alignment horizontal="center" vertical="center" wrapText="1" readingOrder="0"/>
    </dxf>
  </rfmt>
  <rfmt sheetId="1" sqref="E725" start="0" length="0">
    <dxf>
      <font>
        <sz val="11"/>
        <name val="Times New Roman"/>
        <scheme val="none"/>
      </font>
      <numFmt numFmtId="0" formatCode="General"/>
      <fill>
        <patternFill patternType="none">
          <bgColor indexed="65"/>
        </patternFill>
      </fill>
    </dxf>
  </rfmt>
  <rfmt sheetId="1" sqref="F725" start="0" length="0">
    <dxf>
      <font>
        <sz val="11"/>
        <name val="Times New Roman"/>
        <scheme val="none"/>
      </font>
      <numFmt numFmtId="2" formatCode="0.00"/>
      <fill>
        <patternFill patternType="none">
          <bgColor indexed="65"/>
        </patternFill>
      </fill>
      <alignment horizontal="center" vertical="center" wrapText="1" readingOrder="0"/>
    </dxf>
  </rfmt>
  <rfmt sheetId="1" sqref="E726" start="0" length="0">
    <dxf>
      <font>
        <sz val="11"/>
        <name val="Times New Roman"/>
        <scheme val="none"/>
      </font>
      <numFmt numFmtId="0" formatCode="General"/>
      <fill>
        <patternFill patternType="none">
          <bgColor indexed="65"/>
        </patternFill>
      </fill>
    </dxf>
  </rfmt>
  <rfmt sheetId="1" sqref="F726" start="0" length="0">
    <dxf>
      <font>
        <sz val="11"/>
        <name val="Times New Roman"/>
        <scheme val="none"/>
      </font>
      <numFmt numFmtId="2" formatCode="0.00"/>
      <fill>
        <patternFill patternType="none">
          <bgColor indexed="65"/>
        </patternFill>
      </fill>
      <alignment horizontal="center" vertical="center" wrapText="1" readingOrder="0"/>
    </dxf>
  </rfmt>
  <rfmt sheetId="1" sqref="E727" start="0" length="0">
    <dxf>
      <font>
        <sz val="11"/>
        <name val="Times New Roman"/>
        <scheme val="none"/>
      </font>
      <numFmt numFmtId="0" formatCode="General"/>
      <fill>
        <patternFill patternType="none">
          <bgColor indexed="65"/>
        </patternFill>
      </fill>
    </dxf>
  </rfmt>
  <rfmt sheetId="1" sqref="F727" start="0" length="0">
    <dxf>
      <font>
        <sz val="11"/>
        <name val="Times New Roman"/>
        <scheme val="none"/>
      </font>
      <numFmt numFmtId="2" formatCode="0.00"/>
      <fill>
        <patternFill patternType="none">
          <bgColor indexed="65"/>
        </patternFill>
      </fill>
      <alignment horizontal="center" vertical="center" wrapText="1" readingOrder="0"/>
    </dxf>
  </rfmt>
  <rfmt sheetId="1" sqref="E728" start="0" length="0">
    <dxf>
      <font>
        <sz val="11"/>
        <name val="Times New Roman"/>
        <scheme val="none"/>
      </font>
      <numFmt numFmtId="0" formatCode="General"/>
      <fill>
        <patternFill patternType="none">
          <bgColor indexed="65"/>
        </patternFill>
      </fill>
    </dxf>
  </rfmt>
  <rfmt sheetId="1" sqref="F728" start="0" length="0">
    <dxf>
      <font>
        <sz val="11"/>
        <name val="Times New Roman"/>
        <scheme val="none"/>
      </font>
      <numFmt numFmtId="2" formatCode="0.00"/>
      <fill>
        <patternFill patternType="none">
          <bgColor indexed="65"/>
        </patternFill>
      </fill>
      <alignment horizontal="center" vertical="center" wrapText="1" readingOrder="0"/>
    </dxf>
  </rfmt>
  <rfmt sheetId="1" sqref="E729" start="0" length="0">
    <dxf>
      <font>
        <sz val="11"/>
        <name val="Times New Roman"/>
        <scheme val="none"/>
      </font>
      <numFmt numFmtId="0" formatCode="General"/>
      <fill>
        <patternFill patternType="none">
          <bgColor indexed="65"/>
        </patternFill>
      </fill>
    </dxf>
  </rfmt>
  <rfmt sheetId="1" sqref="F729" start="0" length="0">
    <dxf>
      <font>
        <sz val="11"/>
        <name val="Times New Roman"/>
        <scheme val="none"/>
      </font>
      <numFmt numFmtId="2" formatCode="0.00"/>
      <fill>
        <patternFill patternType="none">
          <bgColor indexed="65"/>
        </patternFill>
      </fill>
      <alignment horizontal="center" vertical="center" wrapText="1" readingOrder="0"/>
    </dxf>
  </rfmt>
  <rfmt sheetId="1" sqref="E730" start="0" length="0">
    <dxf>
      <font>
        <sz val="11"/>
        <name val="Times New Roman"/>
        <scheme val="none"/>
      </font>
      <numFmt numFmtId="0" formatCode="General"/>
      <fill>
        <patternFill patternType="none">
          <bgColor indexed="65"/>
        </patternFill>
      </fill>
    </dxf>
  </rfmt>
  <rfmt sheetId="1" sqref="F730" start="0" length="0">
    <dxf>
      <font>
        <sz val="11"/>
        <name val="Times New Roman"/>
        <scheme val="none"/>
      </font>
      <numFmt numFmtId="2" formatCode="0.00"/>
      <fill>
        <patternFill patternType="none">
          <bgColor indexed="65"/>
        </patternFill>
      </fill>
      <alignment horizontal="center" vertical="center" wrapText="1" readingOrder="0"/>
    </dxf>
  </rfmt>
  <rfmt sheetId="1" sqref="E731" start="0" length="0">
    <dxf>
      <font>
        <sz val="11"/>
        <name val="Times New Roman"/>
        <scheme val="none"/>
      </font>
      <numFmt numFmtId="0" formatCode="General"/>
      <fill>
        <patternFill patternType="none">
          <bgColor indexed="65"/>
        </patternFill>
      </fill>
    </dxf>
  </rfmt>
  <rfmt sheetId="1" sqref="F731" start="0" length="0">
    <dxf>
      <font>
        <sz val="11"/>
        <name val="Times New Roman"/>
        <scheme val="none"/>
      </font>
      <numFmt numFmtId="2" formatCode="0.00"/>
      <fill>
        <patternFill patternType="none">
          <bgColor indexed="65"/>
        </patternFill>
      </fill>
      <alignment horizontal="center" vertical="center" wrapText="1" readingOrder="0"/>
    </dxf>
  </rfmt>
  <rfmt sheetId="1" sqref="E732" start="0" length="0">
    <dxf>
      <font>
        <sz val="11"/>
        <name val="Times New Roman"/>
        <scheme val="none"/>
      </font>
      <numFmt numFmtId="0" formatCode="General"/>
      <fill>
        <patternFill patternType="none">
          <bgColor indexed="65"/>
        </patternFill>
      </fill>
    </dxf>
  </rfmt>
  <rfmt sheetId="1" sqref="F732" start="0" length="0">
    <dxf>
      <font>
        <sz val="11"/>
        <name val="Times New Roman"/>
        <scheme val="none"/>
      </font>
      <numFmt numFmtId="2" formatCode="0.00"/>
      <fill>
        <patternFill patternType="none">
          <bgColor indexed="65"/>
        </patternFill>
      </fill>
      <alignment horizontal="center" vertical="center" wrapText="1" readingOrder="0"/>
    </dxf>
  </rfmt>
  <rfmt sheetId="1" sqref="E733" start="0" length="0">
    <dxf>
      <font>
        <sz val="11"/>
        <name val="Times New Roman"/>
        <scheme val="none"/>
      </font>
      <numFmt numFmtId="0" formatCode="General"/>
      <fill>
        <patternFill patternType="none">
          <bgColor indexed="65"/>
        </patternFill>
      </fill>
    </dxf>
  </rfmt>
  <rfmt sheetId="1" sqref="F733" start="0" length="0">
    <dxf>
      <font>
        <sz val="11"/>
        <name val="Times New Roman"/>
        <scheme val="none"/>
      </font>
      <numFmt numFmtId="2" formatCode="0.00"/>
      <fill>
        <patternFill patternType="none">
          <bgColor indexed="65"/>
        </patternFill>
      </fill>
      <alignment horizontal="center" vertical="center" wrapText="1" readingOrder="0"/>
    </dxf>
  </rfmt>
  <rfmt sheetId="1" sqref="E734" start="0" length="0">
    <dxf>
      <font>
        <sz val="11"/>
        <name val="Times New Roman"/>
        <scheme val="none"/>
      </font>
      <numFmt numFmtId="0" formatCode="General"/>
      <fill>
        <patternFill patternType="none">
          <bgColor indexed="65"/>
        </patternFill>
      </fill>
    </dxf>
  </rfmt>
  <rfmt sheetId="1" sqref="F734" start="0" length="0">
    <dxf>
      <font>
        <sz val="11"/>
        <name val="Times New Roman"/>
        <scheme val="none"/>
      </font>
      <numFmt numFmtId="2" formatCode="0.00"/>
      <fill>
        <patternFill patternType="none">
          <bgColor indexed="65"/>
        </patternFill>
      </fill>
      <alignment horizontal="center" vertical="center" wrapText="1" readingOrder="0"/>
    </dxf>
  </rfmt>
  <rfmt sheetId="1" sqref="E735" start="0" length="0">
    <dxf>
      <font>
        <sz val="11"/>
        <name val="Times New Roman"/>
        <scheme val="none"/>
      </font>
      <numFmt numFmtId="0" formatCode="General"/>
      <fill>
        <patternFill patternType="none">
          <bgColor indexed="65"/>
        </patternFill>
      </fill>
    </dxf>
  </rfmt>
  <rfmt sheetId="1" sqref="F735" start="0" length="0">
    <dxf>
      <font>
        <sz val="11"/>
        <name val="Times New Roman"/>
        <scheme val="none"/>
      </font>
      <numFmt numFmtId="2" formatCode="0.00"/>
      <fill>
        <patternFill patternType="none">
          <bgColor indexed="65"/>
        </patternFill>
      </fill>
      <alignment horizontal="center" vertical="center" wrapText="1" readingOrder="0"/>
    </dxf>
  </rfmt>
  <rfmt sheetId="1" sqref="E736" start="0" length="0">
    <dxf>
      <font>
        <sz val="11"/>
        <name val="Times New Roman"/>
        <scheme val="none"/>
      </font>
      <numFmt numFmtId="0" formatCode="General"/>
      <fill>
        <patternFill patternType="none">
          <bgColor indexed="65"/>
        </patternFill>
      </fill>
    </dxf>
  </rfmt>
  <rfmt sheetId="1" sqref="F736" start="0" length="0">
    <dxf>
      <font>
        <sz val="11"/>
        <name val="Times New Roman"/>
        <scheme val="none"/>
      </font>
      <numFmt numFmtId="2" formatCode="0.00"/>
      <fill>
        <patternFill patternType="none">
          <bgColor indexed="65"/>
        </patternFill>
      </fill>
      <alignment horizontal="center" vertical="center" wrapText="1" readingOrder="0"/>
    </dxf>
  </rfmt>
  <rfmt sheetId="1" sqref="E737" start="0" length="0">
    <dxf>
      <font>
        <sz val="11"/>
        <name val="Times New Roman"/>
        <scheme val="none"/>
      </font>
      <numFmt numFmtId="0" formatCode="General"/>
      <fill>
        <patternFill patternType="none">
          <bgColor indexed="65"/>
        </patternFill>
      </fill>
    </dxf>
  </rfmt>
  <rfmt sheetId="1" sqref="F737" start="0" length="0">
    <dxf>
      <font>
        <sz val="11"/>
        <name val="Times New Roman"/>
        <scheme val="none"/>
      </font>
      <numFmt numFmtId="2" formatCode="0.00"/>
      <fill>
        <patternFill patternType="none">
          <bgColor indexed="65"/>
        </patternFill>
      </fill>
      <alignment horizontal="center" vertical="center" wrapText="1" readingOrder="0"/>
    </dxf>
  </rfmt>
  <rfmt sheetId="1" sqref="E738" start="0" length="0">
    <dxf>
      <font>
        <sz val="11"/>
        <name val="Times New Roman"/>
        <scheme val="none"/>
      </font>
      <numFmt numFmtId="0" formatCode="General"/>
      <fill>
        <patternFill patternType="none">
          <bgColor indexed="65"/>
        </patternFill>
      </fill>
    </dxf>
  </rfmt>
  <rfmt sheetId="1" sqref="F738" start="0" length="0">
    <dxf>
      <font>
        <sz val="11"/>
        <name val="Times New Roman"/>
        <scheme val="none"/>
      </font>
      <numFmt numFmtId="2" formatCode="0.00"/>
      <fill>
        <patternFill patternType="none">
          <bgColor indexed="65"/>
        </patternFill>
      </fill>
      <alignment horizontal="center" vertical="center" wrapText="1" readingOrder="0"/>
    </dxf>
  </rfmt>
  <rfmt sheetId="1" sqref="E739" start="0" length="0">
    <dxf>
      <font>
        <sz val="11"/>
        <name val="Times New Roman"/>
        <scheme val="none"/>
      </font>
      <numFmt numFmtId="0" formatCode="General"/>
      <fill>
        <patternFill patternType="none">
          <bgColor indexed="65"/>
        </patternFill>
      </fill>
    </dxf>
  </rfmt>
  <rfmt sheetId="1" sqref="F739" start="0" length="0">
    <dxf>
      <font>
        <sz val="11"/>
        <name val="Times New Roman"/>
        <scheme val="none"/>
      </font>
      <numFmt numFmtId="2" formatCode="0.00"/>
      <fill>
        <patternFill patternType="none">
          <bgColor indexed="65"/>
        </patternFill>
      </fill>
      <alignment horizontal="center" vertical="center" wrapText="1" readingOrder="0"/>
    </dxf>
  </rfmt>
  <rfmt sheetId="1" sqref="E740" start="0" length="0">
    <dxf>
      <font>
        <sz val="11"/>
        <name val="Times New Roman"/>
        <scheme val="none"/>
      </font>
      <numFmt numFmtId="0" formatCode="General"/>
      <fill>
        <patternFill patternType="none">
          <bgColor indexed="65"/>
        </patternFill>
      </fill>
    </dxf>
  </rfmt>
  <rfmt sheetId="1" sqref="F740" start="0" length="0">
    <dxf>
      <font>
        <sz val="11"/>
        <name val="Times New Roman"/>
        <scheme val="none"/>
      </font>
      <numFmt numFmtId="2" formatCode="0.00"/>
      <fill>
        <patternFill patternType="none">
          <bgColor indexed="65"/>
        </patternFill>
      </fill>
      <alignment horizontal="center" vertical="center" wrapText="1" readingOrder="0"/>
    </dxf>
  </rfmt>
  <rfmt sheetId="1" sqref="E741" start="0" length="0">
    <dxf>
      <font>
        <sz val="11"/>
        <name val="Times New Roman"/>
        <scheme val="none"/>
      </font>
      <numFmt numFmtId="0" formatCode="General"/>
      <fill>
        <patternFill patternType="none">
          <bgColor indexed="65"/>
        </patternFill>
      </fill>
    </dxf>
  </rfmt>
  <rfmt sheetId="1" sqref="F741" start="0" length="0">
    <dxf>
      <font>
        <sz val="11"/>
        <name val="Times New Roman"/>
        <scheme val="none"/>
      </font>
      <numFmt numFmtId="2" formatCode="0.00"/>
      <fill>
        <patternFill patternType="none">
          <bgColor indexed="65"/>
        </patternFill>
      </fill>
      <alignment horizontal="center" vertical="center" wrapText="1" readingOrder="0"/>
    </dxf>
  </rfmt>
  <rfmt sheetId="1" sqref="E742" start="0" length="0">
    <dxf>
      <font>
        <b/>
        <sz val="11"/>
        <name val="Times New Roman"/>
        <scheme val="none"/>
      </font>
      <numFmt numFmtId="3" formatCode="#,##0"/>
      <fill>
        <patternFill patternType="none">
          <bgColor indexed="65"/>
        </patternFill>
      </fill>
      <alignment horizontal="right" vertical="center" wrapText="1" readingOrder="0"/>
    </dxf>
  </rfmt>
  <rfmt sheetId="1" sqref="F742" start="0" length="0">
    <dxf>
      <font>
        <b/>
        <sz val="11"/>
        <name val="Times New Roman"/>
        <scheme val="none"/>
      </font>
      <numFmt numFmtId="3" formatCode="#,##0"/>
      <fill>
        <patternFill patternType="none">
          <bgColor indexed="65"/>
        </patternFill>
      </fill>
      <alignment horizontal="right" vertical="center" wrapText="1" readingOrder="0"/>
    </dxf>
  </rfmt>
  <rfmt sheetId="1" sqref="E743" start="0" length="0">
    <dxf>
      <font>
        <sz val="11"/>
        <name val="Times New Roman"/>
        <scheme val="none"/>
      </font>
      <numFmt numFmtId="0" formatCode="General"/>
      <fill>
        <patternFill patternType="none">
          <bgColor indexed="65"/>
        </patternFill>
      </fill>
    </dxf>
  </rfmt>
  <rfmt sheetId="1" sqref="F743" start="0" length="0">
    <dxf>
      <font>
        <sz val="11"/>
        <name val="Times New Roman"/>
        <scheme val="none"/>
      </font>
      <numFmt numFmtId="2" formatCode="0.00"/>
      <fill>
        <patternFill patternType="none">
          <bgColor indexed="65"/>
        </patternFill>
      </fill>
      <alignment horizontal="center" vertical="center" wrapText="1" readingOrder="0"/>
    </dxf>
  </rfmt>
  <rfmt sheetId="1" sqref="E744" start="0" length="0">
    <dxf>
      <font>
        <sz val="11"/>
        <name val="Times New Roman"/>
        <scheme val="none"/>
      </font>
      <numFmt numFmtId="0" formatCode="General"/>
      <fill>
        <patternFill patternType="none">
          <bgColor indexed="65"/>
        </patternFill>
      </fill>
      <alignment vertical="center" readingOrder="0"/>
    </dxf>
  </rfmt>
  <rfmt sheetId="1" sqref="F744" start="0" length="0">
    <dxf>
      <font>
        <sz val="11"/>
        <name val="Times New Roman"/>
        <scheme val="none"/>
      </font>
      <numFmt numFmtId="2" formatCode="0.00"/>
      <fill>
        <patternFill patternType="none">
          <bgColor indexed="65"/>
        </patternFill>
      </fill>
      <alignment horizontal="center" vertical="center" wrapText="1" readingOrder="0"/>
    </dxf>
  </rfmt>
  <rfmt sheetId="1" sqref="E745" start="0" length="0">
    <dxf>
      <font>
        <sz val="11"/>
        <name val="Times New Roman"/>
        <scheme val="none"/>
      </font>
      <numFmt numFmtId="0" formatCode="General"/>
      <fill>
        <patternFill patternType="none">
          <bgColor indexed="65"/>
        </patternFill>
      </fill>
    </dxf>
  </rfmt>
  <rfmt sheetId="1" sqref="F745" start="0" length="0">
    <dxf>
      <font>
        <sz val="11"/>
        <name val="Times New Roman"/>
        <scheme val="none"/>
      </font>
      <numFmt numFmtId="2" formatCode="0.00"/>
      <fill>
        <patternFill patternType="none">
          <bgColor indexed="65"/>
        </patternFill>
      </fill>
      <alignment horizontal="center" vertical="center" wrapText="1" readingOrder="0"/>
    </dxf>
  </rfmt>
  <rfmt sheetId="1" sqref="E746" start="0" length="0">
    <dxf>
      <font>
        <sz val="11"/>
        <name val="Times New Roman"/>
        <scheme val="none"/>
      </font>
      <numFmt numFmtId="0" formatCode="General"/>
      <fill>
        <patternFill patternType="none">
          <bgColor indexed="65"/>
        </patternFill>
      </fill>
    </dxf>
  </rfmt>
  <rfmt sheetId="1" sqref="F746" start="0" length="0">
    <dxf>
      <font>
        <sz val="11"/>
        <name val="Times New Roman"/>
        <scheme val="none"/>
      </font>
      <numFmt numFmtId="2" formatCode="0.00"/>
      <fill>
        <patternFill patternType="none">
          <bgColor indexed="65"/>
        </patternFill>
      </fill>
      <alignment horizontal="center" vertical="center" wrapText="1" readingOrder="0"/>
    </dxf>
  </rfmt>
  <rfmt sheetId="1" sqref="E747" start="0" length="0">
    <dxf>
      <font>
        <sz val="11"/>
        <name val="Times New Roman"/>
        <scheme val="none"/>
      </font>
      <numFmt numFmtId="0" formatCode="General"/>
      <fill>
        <patternFill patternType="none">
          <bgColor indexed="65"/>
        </patternFill>
      </fill>
    </dxf>
  </rfmt>
  <rfmt sheetId="1" sqref="F747" start="0" length="0">
    <dxf>
      <font>
        <sz val="11"/>
        <name val="Times New Roman"/>
        <scheme val="none"/>
      </font>
      <numFmt numFmtId="2" formatCode="0.00"/>
      <fill>
        <patternFill patternType="none">
          <bgColor indexed="65"/>
        </patternFill>
      </fill>
      <alignment horizontal="center" vertical="center" wrapText="1" readingOrder="0"/>
    </dxf>
  </rfmt>
  <rfmt sheetId="1" sqref="E748" start="0" length="0">
    <dxf>
      <font>
        <sz val="11"/>
        <name val="Times New Roman"/>
        <scheme val="none"/>
      </font>
      <numFmt numFmtId="0" formatCode="General"/>
      <fill>
        <patternFill patternType="none">
          <bgColor indexed="65"/>
        </patternFill>
      </fill>
    </dxf>
  </rfmt>
  <rfmt sheetId="1" sqref="F748" start="0" length="0">
    <dxf>
      <font>
        <sz val="11"/>
        <name val="Times New Roman"/>
        <scheme val="none"/>
      </font>
      <numFmt numFmtId="2" formatCode="0.00"/>
      <fill>
        <patternFill patternType="none">
          <bgColor indexed="65"/>
        </patternFill>
      </fill>
      <alignment horizontal="center" vertical="center" wrapText="1" readingOrder="0"/>
    </dxf>
  </rfmt>
  <rfmt sheetId="1" sqref="E749" start="0" length="0">
    <dxf>
      <font>
        <sz val="11"/>
        <name val="Times New Roman"/>
        <scheme val="none"/>
      </font>
      <numFmt numFmtId="0" formatCode="General"/>
      <fill>
        <patternFill patternType="none">
          <bgColor indexed="65"/>
        </patternFill>
      </fill>
    </dxf>
  </rfmt>
  <rfmt sheetId="1" sqref="F749" start="0" length="0">
    <dxf>
      <font>
        <sz val="11"/>
        <name val="Times New Roman"/>
        <scheme val="none"/>
      </font>
      <numFmt numFmtId="2" formatCode="0.00"/>
      <fill>
        <patternFill patternType="none">
          <bgColor indexed="65"/>
        </patternFill>
      </fill>
      <alignment horizontal="center" vertical="center" wrapText="1" readingOrder="0"/>
    </dxf>
  </rfmt>
  <rfmt sheetId="1" sqref="E750" start="0" length="0">
    <dxf>
      <font>
        <sz val="11"/>
        <name val="Times New Roman"/>
        <scheme val="none"/>
      </font>
      <numFmt numFmtId="0" formatCode="General"/>
      <fill>
        <patternFill patternType="none">
          <bgColor indexed="65"/>
        </patternFill>
      </fill>
    </dxf>
  </rfmt>
  <rfmt sheetId="1" sqref="F750" start="0" length="0">
    <dxf>
      <font>
        <sz val="11"/>
        <name val="Times New Roman"/>
        <scheme val="none"/>
      </font>
      <numFmt numFmtId="2" formatCode="0.00"/>
      <fill>
        <patternFill patternType="none">
          <bgColor indexed="65"/>
        </patternFill>
      </fill>
      <alignment horizontal="center" vertical="center" wrapText="1" readingOrder="0"/>
    </dxf>
  </rfmt>
  <rfmt sheetId="1" sqref="E751" start="0" length="0">
    <dxf>
      <font>
        <sz val="11"/>
        <name val="Times New Roman"/>
        <scheme val="none"/>
      </font>
      <numFmt numFmtId="0" formatCode="General"/>
      <fill>
        <patternFill patternType="none">
          <bgColor indexed="65"/>
        </patternFill>
      </fill>
    </dxf>
  </rfmt>
  <rfmt sheetId="1" sqref="F751" start="0" length="0">
    <dxf>
      <font>
        <sz val="11"/>
        <name val="Times New Roman"/>
        <scheme val="none"/>
      </font>
      <numFmt numFmtId="2" formatCode="0.00"/>
      <fill>
        <patternFill patternType="none">
          <bgColor indexed="65"/>
        </patternFill>
      </fill>
      <alignment horizontal="center" vertical="center" wrapText="1" readingOrder="0"/>
    </dxf>
  </rfmt>
  <rfmt sheetId="1" sqref="E752" start="0" length="0">
    <dxf>
      <font>
        <sz val="11"/>
        <name val="Times New Roman"/>
        <scheme val="none"/>
      </font>
      <numFmt numFmtId="0" formatCode="General"/>
      <fill>
        <patternFill patternType="none">
          <bgColor indexed="65"/>
        </patternFill>
      </fill>
    </dxf>
  </rfmt>
  <rfmt sheetId="1" sqref="F752" start="0" length="0">
    <dxf>
      <font>
        <sz val="11"/>
        <name val="Times New Roman"/>
        <scheme val="none"/>
      </font>
      <numFmt numFmtId="2" formatCode="0.00"/>
      <fill>
        <patternFill patternType="none">
          <bgColor indexed="65"/>
        </patternFill>
      </fill>
      <alignment horizontal="center" vertical="center" wrapText="1" readingOrder="0"/>
    </dxf>
  </rfmt>
  <rfmt sheetId="1" sqref="E753" start="0" length="0">
    <dxf>
      <font>
        <sz val="11"/>
        <name val="Times New Roman"/>
        <scheme val="none"/>
      </font>
      <numFmt numFmtId="0" formatCode="General"/>
      <fill>
        <patternFill patternType="none">
          <bgColor indexed="65"/>
        </patternFill>
      </fill>
    </dxf>
  </rfmt>
  <rfmt sheetId="1" sqref="F753" start="0" length="0">
    <dxf>
      <font>
        <sz val="11"/>
        <name val="Times New Roman"/>
        <scheme val="none"/>
      </font>
      <numFmt numFmtId="2" formatCode="0.00"/>
      <fill>
        <patternFill patternType="none">
          <bgColor indexed="65"/>
        </patternFill>
      </fill>
      <alignment horizontal="center" vertical="center" wrapText="1" readingOrder="0"/>
    </dxf>
  </rfmt>
  <rfmt sheetId="1" sqref="E754" start="0" length="0">
    <dxf>
      <font>
        <sz val="11"/>
        <name val="Times New Roman"/>
        <scheme val="none"/>
      </font>
      <numFmt numFmtId="0" formatCode="General"/>
      <fill>
        <patternFill patternType="none">
          <bgColor indexed="65"/>
        </patternFill>
      </fill>
    </dxf>
  </rfmt>
  <rfmt sheetId="1" sqref="F754" start="0" length="0">
    <dxf>
      <font>
        <sz val="11"/>
        <name val="Times New Roman"/>
        <scheme val="none"/>
      </font>
      <numFmt numFmtId="2" formatCode="0.00"/>
      <fill>
        <patternFill patternType="none">
          <bgColor indexed="65"/>
        </patternFill>
      </fill>
      <alignment horizontal="center" vertical="center" wrapText="1" readingOrder="0"/>
    </dxf>
  </rfmt>
  <rfmt sheetId="1" sqref="E755" start="0" length="0">
    <dxf>
      <font>
        <sz val="11"/>
        <name val="Times New Roman"/>
        <scheme val="none"/>
      </font>
      <numFmt numFmtId="0" formatCode="General"/>
      <fill>
        <patternFill patternType="none">
          <bgColor indexed="65"/>
        </patternFill>
      </fill>
    </dxf>
  </rfmt>
  <rfmt sheetId="1" sqref="F755" start="0" length="0">
    <dxf>
      <font>
        <sz val="11"/>
        <name val="Times New Roman"/>
        <scheme val="none"/>
      </font>
      <numFmt numFmtId="2" formatCode="0.00"/>
      <fill>
        <patternFill patternType="none">
          <bgColor indexed="65"/>
        </patternFill>
      </fill>
      <alignment horizontal="center" vertical="center" wrapText="1" readingOrder="0"/>
    </dxf>
  </rfmt>
  <rfmt sheetId="1" sqref="E756" start="0" length="0">
    <dxf>
      <font>
        <sz val="11"/>
        <name val="Times New Roman"/>
        <scheme val="none"/>
      </font>
      <numFmt numFmtId="0" formatCode="General"/>
      <fill>
        <patternFill patternType="none">
          <bgColor indexed="65"/>
        </patternFill>
      </fill>
    </dxf>
  </rfmt>
  <rfmt sheetId="1" sqref="F756" start="0" length="0">
    <dxf>
      <font>
        <sz val="11"/>
        <name val="Times New Roman"/>
        <scheme val="none"/>
      </font>
      <numFmt numFmtId="2" formatCode="0.00"/>
      <fill>
        <patternFill patternType="none">
          <bgColor indexed="65"/>
        </patternFill>
      </fill>
      <alignment horizontal="center" vertical="center" wrapText="1" readingOrder="0"/>
    </dxf>
  </rfmt>
  <rfmt sheetId="1" sqref="E757" start="0" length="0">
    <dxf>
      <font>
        <sz val="11"/>
        <name val="Times New Roman"/>
        <scheme val="none"/>
      </font>
      <numFmt numFmtId="0" formatCode="General"/>
      <fill>
        <patternFill patternType="none">
          <bgColor indexed="65"/>
        </patternFill>
      </fill>
    </dxf>
  </rfmt>
  <rfmt sheetId="1" sqref="F757" start="0" length="0">
    <dxf>
      <font>
        <sz val="11"/>
        <name val="Times New Roman"/>
        <scheme val="none"/>
      </font>
      <numFmt numFmtId="2" formatCode="0.00"/>
      <fill>
        <patternFill patternType="none">
          <bgColor indexed="65"/>
        </patternFill>
      </fill>
      <alignment horizontal="center" vertical="center" wrapText="1" readingOrder="0"/>
    </dxf>
  </rfmt>
  <rfmt sheetId="1" sqref="E758" start="0" length="0">
    <dxf>
      <font>
        <sz val="11"/>
        <name val="Times New Roman"/>
        <scheme val="none"/>
      </font>
      <numFmt numFmtId="0" formatCode="General"/>
      <fill>
        <patternFill patternType="none">
          <bgColor indexed="65"/>
        </patternFill>
      </fill>
    </dxf>
  </rfmt>
  <rfmt sheetId="1" sqref="F758" start="0" length="0">
    <dxf>
      <font>
        <sz val="11"/>
        <name val="Times New Roman"/>
        <scheme val="none"/>
      </font>
      <numFmt numFmtId="2" formatCode="0.00"/>
      <fill>
        <patternFill patternType="none">
          <bgColor indexed="65"/>
        </patternFill>
      </fill>
      <alignment horizontal="center" vertical="center" wrapText="1" readingOrder="0"/>
    </dxf>
  </rfmt>
  <rfmt sheetId="1" sqref="E759" start="0" length="0">
    <dxf>
      <font>
        <sz val="11"/>
        <name val="Times New Roman"/>
        <scheme val="none"/>
      </font>
      <numFmt numFmtId="0" formatCode="General"/>
      <fill>
        <patternFill patternType="none">
          <bgColor indexed="65"/>
        </patternFill>
      </fill>
    </dxf>
  </rfmt>
  <rfmt sheetId="1" sqref="F759" start="0" length="0">
    <dxf>
      <font>
        <sz val="11"/>
        <name val="Times New Roman"/>
        <scheme val="none"/>
      </font>
      <numFmt numFmtId="2" formatCode="0.00"/>
      <fill>
        <patternFill patternType="none">
          <bgColor indexed="65"/>
        </patternFill>
      </fill>
      <alignment horizontal="center" vertical="center" wrapText="1" readingOrder="0"/>
    </dxf>
  </rfmt>
  <rfmt sheetId="1" sqref="E760" start="0" length="0">
    <dxf>
      <font>
        <sz val="11"/>
        <name val="Times New Roman"/>
        <scheme val="none"/>
      </font>
      <numFmt numFmtId="0" formatCode="General"/>
      <fill>
        <patternFill patternType="none">
          <bgColor indexed="65"/>
        </patternFill>
      </fill>
    </dxf>
  </rfmt>
  <rfmt sheetId="1" sqref="F760" start="0" length="0">
    <dxf>
      <font>
        <sz val="11"/>
        <name val="Times New Roman"/>
        <scheme val="none"/>
      </font>
      <numFmt numFmtId="2" formatCode="0.00"/>
      <fill>
        <patternFill patternType="none">
          <bgColor indexed="65"/>
        </patternFill>
      </fill>
      <alignment horizontal="center" vertical="center" wrapText="1" readingOrder="0"/>
    </dxf>
  </rfmt>
  <rfmt sheetId="1" sqref="E761" start="0" length="0">
    <dxf>
      <font>
        <sz val="11"/>
        <name val="Times New Roman"/>
        <scheme val="none"/>
      </font>
      <numFmt numFmtId="0" formatCode="General"/>
      <fill>
        <patternFill patternType="none">
          <bgColor indexed="65"/>
        </patternFill>
      </fill>
    </dxf>
  </rfmt>
  <rfmt sheetId="1" sqref="F761" start="0" length="0">
    <dxf>
      <font>
        <sz val="11"/>
        <name val="Times New Roman"/>
        <scheme val="none"/>
      </font>
      <numFmt numFmtId="0" formatCode="General"/>
      <fill>
        <patternFill patternType="none">
          <bgColor indexed="65"/>
        </patternFill>
      </fill>
      <alignment horizontal="center" vertical="center" wrapText="1" readingOrder="0"/>
    </dxf>
  </rfmt>
  <rfmt sheetId="1" sqref="E762" start="0" length="0">
    <dxf>
      <font>
        <sz val="11"/>
        <name val="Times New Roman"/>
        <scheme val="none"/>
      </font>
      <numFmt numFmtId="0" formatCode="General"/>
      <fill>
        <patternFill patternType="none">
          <bgColor indexed="65"/>
        </patternFill>
      </fill>
    </dxf>
  </rfmt>
  <rfmt sheetId="1" sqref="F762" start="0" length="0">
    <dxf>
      <font>
        <sz val="11"/>
        <name val="Times New Roman"/>
        <scheme val="none"/>
      </font>
      <numFmt numFmtId="0" formatCode="General"/>
      <fill>
        <patternFill patternType="none">
          <bgColor indexed="65"/>
        </patternFill>
      </fill>
      <alignment horizontal="center" vertical="center" wrapText="1" readingOrder="0"/>
    </dxf>
  </rfmt>
  <rfmt sheetId="1" sqref="E763" start="0" length="0">
    <dxf>
      <font>
        <sz val="11"/>
        <name val="Times New Roman"/>
        <scheme val="none"/>
      </font>
      <numFmt numFmtId="0" formatCode="General"/>
      <fill>
        <patternFill patternType="none">
          <bgColor indexed="65"/>
        </patternFill>
      </fill>
    </dxf>
  </rfmt>
  <rfmt sheetId="1" sqref="F763" start="0" length="0">
    <dxf>
      <font>
        <sz val="11"/>
        <name val="Times New Roman"/>
        <scheme val="none"/>
      </font>
      <numFmt numFmtId="2" formatCode="0.00"/>
      <fill>
        <patternFill patternType="none">
          <bgColor indexed="65"/>
        </patternFill>
      </fill>
      <alignment horizontal="center" vertical="center" wrapText="1" readingOrder="0"/>
    </dxf>
  </rfmt>
  <rfmt sheetId="1" sqref="E764" start="0" length="0">
    <dxf>
      <font>
        <sz val="11"/>
        <name val="Times New Roman"/>
        <scheme val="none"/>
      </font>
      <numFmt numFmtId="0" formatCode="General"/>
      <fill>
        <patternFill patternType="none">
          <bgColor indexed="65"/>
        </patternFill>
      </fill>
    </dxf>
  </rfmt>
  <rfmt sheetId="1" sqref="F764" start="0" length="0">
    <dxf>
      <font>
        <sz val="11"/>
        <name val="Times New Roman"/>
        <scheme val="none"/>
      </font>
      <numFmt numFmtId="2" formatCode="0.00"/>
      <fill>
        <patternFill patternType="none">
          <bgColor indexed="65"/>
        </patternFill>
      </fill>
      <alignment horizontal="center" vertical="center" wrapText="1" readingOrder="0"/>
    </dxf>
  </rfmt>
  <rfmt sheetId="1" sqref="E765" start="0" length="0">
    <dxf>
      <font>
        <sz val="11"/>
        <name val="Times New Roman"/>
        <scheme val="none"/>
      </font>
      <numFmt numFmtId="0" formatCode="General"/>
      <fill>
        <patternFill patternType="none">
          <bgColor indexed="65"/>
        </patternFill>
      </fill>
    </dxf>
  </rfmt>
  <rfmt sheetId="1" sqref="F765" start="0" length="0">
    <dxf>
      <font>
        <sz val="11"/>
        <name val="Times New Roman"/>
        <scheme val="none"/>
      </font>
      <numFmt numFmtId="2" formatCode="0.00"/>
      <fill>
        <patternFill patternType="none">
          <bgColor indexed="65"/>
        </patternFill>
      </fill>
      <alignment horizontal="center" vertical="center" wrapText="1" readingOrder="0"/>
    </dxf>
  </rfmt>
  <rfmt sheetId="1" sqref="E766" start="0" length="0">
    <dxf>
      <font>
        <sz val="11"/>
        <name val="Times New Roman"/>
        <scheme val="none"/>
      </font>
      <numFmt numFmtId="0" formatCode="General"/>
      <fill>
        <patternFill patternType="none">
          <bgColor indexed="65"/>
        </patternFill>
      </fill>
    </dxf>
  </rfmt>
  <rfmt sheetId="1" sqref="F766" start="0" length="0">
    <dxf>
      <font>
        <sz val="11"/>
        <name val="Times New Roman"/>
        <scheme val="none"/>
      </font>
      <numFmt numFmtId="2" formatCode="0.00"/>
      <fill>
        <patternFill patternType="none">
          <bgColor indexed="65"/>
        </patternFill>
      </fill>
      <alignment horizontal="center" vertical="center" wrapText="1" readingOrder="0"/>
    </dxf>
  </rfmt>
  <rfmt sheetId="1" sqref="E767" start="0" length="0">
    <dxf>
      <font>
        <sz val="11"/>
        <name val="Times New Roman"/>
        <scheme val="none"/>
      </font>
      <numFmt numFmtId="0" formatCode="General"/>
      <fill>
        <patternFill patternType="none">
          <bgColor indexed="65"/>
        </patternFill>
      </fill>
    </dxf>
  </rfmt>
  <rfmt sheetId="1" sqref="F767" start="0" length="0">
    <dxf>
      <font>
        <sz val="11"/>
        <name val="Times New Roman"/>
        <scheme val="none"/>
      </font>
      <numFmt numFmtId="2" formatCode="0.00"/>
      <fill>
        <patternFill patternType="none">
          <bgColor indexed="65"/>
        </patternFill>
      </fill>
      <alignment horizontal="center" vertical="center" wrapText="1" readingOrder="0"/>
    </dxf>
  </rfmt>
  <rfmt sheetId="1" sqref="E768" start="0" length="0">
    <dxf>
      <font>
        <sz val="11"/>
        <name val="Times New Roman"/>
        <scheme val="none"/>
      </font>
      <numFmt numFmtId="0" formatCode="General"/>
      <fill>
        <patternFill patternType="none">
          <bgColor indexed="65"/>
        </patternFill>
      </fill>
    </dxf>
  </rfmt>
  <rfmt sheetId="1" sqref="F768" start="0" length="0">
    <dxf>
      <font>
        <sz val="11"/>
        <name val="Times New Roman"/>
        <scheme val="none"/>
      </font>
      <numFmt numFmtId="2" formatCode="0.00"/>
      <fill>
        <patternFill patternType="none">
          <bgColor indexed="65"/>
        </patternFill>
      </fill>
      <alignment horizontal="center" vertical="center" wrapText="1" readingOrder="0"/>
    </dxf>
  </rfmt>
  <rfmt sheetId="1" sqref="E769" start="0" length="0">
    <dxf>
      <font>
        <sz val="11"/>
        <name val="Times New Roman"/>
        <scheme val="none"/>
      </font>
      <numFmt numFmtId="0" formatCode="General"/>
      <fill>
        <patternFill patternType="none">
          <bgColor indexed="65"/>
        </patternFill>
      </fill>
    </dxf>
  </rfmt>
  <rfmt sheetId="1" sqref="F769" start="0" length="0">
    <dxf>
      <font>
        <sz val="11"/>
        <name val="Times New Roman"/>
        <scheme val="none"/>
      </font>
      <numFmt numFmtId="2" formatCode="0.00"/>
      <fill>
        <patternFill patternType="none">
          <bgColor indexed="65"/>
        </patternFill>
      </fill>
      <alignment horizontal="center" vertical="center" wrapText="1" readingOrder="0"/>
    </dxf>
  </rfmt>
  <rfmt sheetId="1" sqref="E770" start="0" length="0">
    <dxf>
      <font>
        <sz val="11"/>
        <name val="Times New Roman"/>
        <scheme val="none"/>
      </font>
      <numFmt numFmtId="0" formatCode="General"/>
      <fill>
        <patternFill patternType="none">
          <bgColor indexed="65"/>
        </patternFill>
      </fill>
    </dxf>
  </rfmt>
  <rfmt sheetId="1" sqref="F770" start="0" length="0">
    <dxf>
      <font>
        <sz val="11"/>
        <name val="Times New Roman"/>
        <scheme val="none"/>
      </font>
      <numFmt numFmtId="2" formatCode="0.00"/>
      <fill>
        <patternFill patternType="none">
          <bgColor indexed="65"/>
        </patternFill>
      </fill>
      <alignment horizontal="center" vertical="center" wrapText="1" readingOrder="0"/>
    </dxf>
  </rfmt>
  <rfmt sheetId="1" sqref="E771" start="0" length="0">
    <dxf>
      <font>
        <sz val="11"/>
        <name val="Times New Roman"/>
        <scheme val="none"/>
      </font>
      <numFmt numFmtId="0" formatCode="General"/>
      <fill>
        <patternFill patternType="none">
          <bgColor indexed="65"/>
        </patternFill>
      </fill>
    </dxf>
  </rfmt>
  <rfmt sheetId="1" sqref="F771" start="0" length="0">
    <dxf>
      <font>
        <sz val="11"/>
        <name val="Times New Roman"/>
        <scheme val="none"/>
      </font>
      <numFmt numFmtId="2" formatCode="0.00"/>
      <fill>
        <patternFill patternType="none">
          <bgColor indexed="65"/>
        </patternFill>
      </fill>
      <alignment horizontal="center" vertical="center" wrapText="1" readingOrder="0"/>
    </dxf>
  </rfmt>
  <rfmt sheetId="1" sqref="E772" start="0" length="0">
    <dxf>
      <font>
        <sz val="11"/>
        <name val="Times New Roman"/>
        <scheme val="none"/>
      </font>
      <numFmt numFmtId="0" formatCode="General"/>
      <fill>
        <patternFill patternType="none">
          <bgColor indexed="65"/>
        </patternFill>
      </fill>
    </dxf>
  </rfmt>
  <rfmt sheetId="1" sqref="F772" start="0" length="0">
    <dxf>
      <font>
        <sz val="11"/>
        <name val="Times New Roman"/>
        <scheme val="none"/>
      </font>
      <numFmt numFmtId="2" formatCode="0.00"/>
      <fill>
        <patternFill patternType="none">
          <bgColor indexed="65"/>
        </patternFill>
      </fill>
      <alignment horizontal="center" vertical="center" wrapText="1" readingOrder="0"/>
    </dxf>
  </rfmt>
  <rfmt sheetId="1" sqref="E773" start="0" length="0">
    <dxf>
      <font>
        <sz val="11"/>
        <name val="Times New Roman"/>
        <scheme val="none"/>
      </font>
      <numFmt numFmtId="0" formatCode="General"/>
      <fill>
        <patternFill patternType="none">
          <bgColor indexed="65"/>
        </patternFill>
      </fill>
    </dxf>
  </rfmt>
  <rfmt sheetId="1" sqref="F773" start="0" length="0">
    <dxf>
      <font>
        <sz val="11"/>
        <name val="Times New Roman"/>
        <scheme val="none"/>
      </font>
      <numFmt numFmtId="2" formatCode="0.00"/>
      <fill>
        <patternFill patternType="none">
          <bgColor indexed="65"/>
        </patternFill>
      </fill>
      <alignment horizontal="center" vertical="center" wrapText="1" readingOrder="0"/>
    </dxf>
  </rfmt>
  <rfmt sheetId="1" sqref="E774" start="0" length="0">
    <dxf>
      <font>
        <sz val="11"/>
        <name val="Times New Roman"/>
        <scheme val="none"/>
      </font>
      <numFmt numFmtId="0" formatCode="General"/>
      <fill>
        <patternFill patternType="none">
          <bgColor indexed="65"/>
        </patternFill>
      </fill>
    </dxf>
  </rfmt>
  <rfmt sheetId="1" sqref="F774" start="0" length="0">
    <dxf>
      <font>
        <sz val="11"/>
        <name val="Times New Roman"/>
        <scheme val="none"/>
      </font>
      <numFmt numFmtId="2" formatCode="0.00"/>
      <fill>
        <patternFill patternType="none">
          <bgColor indexed="65"/>
        </patternFill>
      </fill>
      <alignment horizontal="center" vertical="center" wrapText="1" readingOrder="0"/>
    </dxf>
  </rfmt>
  <rfmt sheetId="1" sqref="E775" start="0" length="0">
    <dxf>
      <font>
        <sz val="11"/>
        <name val="Times New Roman"/>
        <scheme val="none"/>
      </font>
      <numFmt numFmtId="0" formatCode="General"/>
      <fill>
        <patternFill patternType="none">
          <bgColor indexed="65"/>
        </patternFill>
      </fill>
    </dxf>
  </rfmt>
  <rfmt sheetId="1" sqref="F775" start="0" length="0">
    <dxf>
      <font>
        <sz val="11"/>
        <name val="Times New Roman"/>
        <scheme val="none"/>
      </font>
      <numFmt numFmtId="2" formatCode="0.00"/>
      <fill>
        <patternFill patternType="none">
          <bgColor indexed="65"/>
        </patternFill>
      </fill>
      <alignment horizontal="center" vertical="center" wrapText="1" readingOrder="0"/>
    </dxf>
  </rfmt>
  <rfmt sheetId="1" sqref="E776" start="0" length="0">
    <dxf>
      <font>
        <sz val="11"/>
        <name val="Times New Roman"/>
        <scheme val="none"/>
      </font>
      <numFmt numFmtId="0" formatCode="General"/>
      <fill>
        <patternFill patternType="none">
          <bgColor indexed="65"/>
        </patternFill>
      </fill>
    </dxf>
  </rfmt>
  <rfmt sheetId="1" sqref="F776" start="0" length="0">
    <dxf>
      <font>
        <sz val="11"/>
        <name val="Times New Roman"/>
        <scheme val="none"/>
      </font>
      <numFmt numFmtId="2" formatCode="0.00"/>
      <fill>
        <patternFill patternType="none">
          <bgColor indexed="65"/>
        </patternFill>
      </fill>
      <alignment horizontal="center" vertical="center" wrapText="1" readingOrder="0"/>
    </dxf>
  </rfmt>
  <rfmt sheetId="1" sqref="E777" start="0" length="0">
    <dxf>
      <font>
        <sz val="11"/>
        <name val="Times New Roman"/>
        <scheme val="none"/>
      </font>
      <numFmt numFmtId="0" formatCode="General"/>
      <fill>
        <patternFill patternType="none">
          <bgColor indexed="65"/>
        </patternFill>
      </fill>
    </dxf>
  </rfmt>
  <rfmt sheetId="1" sqref="F777" start="0" length="0">
    <dxf>
      <font>
        <sz val="11"/>
        <name val="Times New Roman"/>
        <scheme val="none"/>
      </font>
      <numFmt numFmtId="2" formatCode="0.00"/>
      <fill>
        <patternFill patternType="none">
          <bgColor indexed="65"/>
        </patternFill>
      </fill>
      <alignment horizontal="center" vertical="center" wrapText="1" readingOrder="0"/>
    </dxf>
  </rfmt>
  <rfmt sheetId="1" sqref="E778" start="0" length="0">
    <dxf>
      <font>
        <sz val="11"/>
        <name val="Times New Roman"/>
        <scheme val="none"/>
      </font>
      <numFmt numFmtId="0" formatCode="General"/>
      <fill>
        <patternFill patternType="none">
          <bgColor indexed="65"/>
        </patternFill>
      </fill>
    </dxf>
  </rfmt>
  <rfmt sheetId="1" sqref="F778" start="0" length="0">
    <dxf>
      <font>
        <sz val="11"/>
        <name val="Times New Roman"/>
        <scheme val="none"/>
      </font>
      <numFmt numFmtId="2" formatCode="0.00"/>
      <fill>
        <patternFill patternType="none">
          <bgColor indexed="65"/>
        </patternFill>
      </fill>
      <alignment horizontal="center" vertical="center" wrapText="1" readingOrder="0"/>
    </dxf>
  </rfmt>
  <rfmt sheetId="1" sqref="E779" start="0" length="0">
    <dxf>
      <font>
        <sz val="11"/>
        <name val="Times New Roman"/>
        <scheme val="none"/>
      </font>
      <numFmt numFmtId="0" formatCode="General"/>
      <fill>
        <patternFill patternType="none">
          <bgColor indexed="65"/>
        </patternFill>
      </fill>
    </dxf>
  </rfmt>
  <rfmt sheetId="1" sqref="F779" start="0" length="0">
    <dxf>
      <font>
        <sz val="11"/>
        <name val="Times New Roman"/>
        <scheme val="none"/>
      </font>
      <numFmt numFmtId="2" formatCode="0.00"/>
      <fill>
        <patternFill patternType="none">
          <bgColor indexed="65"/>
        </patternFill>
      </fill>
      <alignment horizontal="center" vertical="center" wrapText="1" readingOrder="0"/>
    </dxf>
  </rfmt>
  <rfmt sheetId="1" sqref="E780" start="0" length="0">
    <dxf>
      <font>
        <sz val="11"/>
        <name val="Times New Roman"/>
        <scheme val="none"/>
      </font>
      <numFmt numFmtId="0" formatCode="General"/>
      <fill>
        <patternFill patternType="none">
          <bgColor indexed="65"/>
        </patternFill>
      </fill>
    </dxf>
  </rfmt>
  <rfmt sheetId="1" sqref="F780" start="0" length="0">
    <dxf>
      <font>
        <sz val="11"/>
        <name val="Times New Roman"/>
        <scheme val="none"/>
      </font>
      <numFmt numFmtId="2" formatCode="0.00"/>
      <fill>
        <patternFill patternType="none">
          <bgColor indexed="65"/>
        </patternFill>
      </fill>
      <alignment horizontal="center" vertical="center" wrapText="1" readingOrder="0"/>
    </dxf>
  </rfmt>
  <rfmt sheetId="1" sqref="E781" start="0" length="0">
    <dxf>
      <font>
        <sz val="11"/>
        <name val="Times New Roman"/>
        <scheme val="none"/>
      </font>
      <numFmt numFmtId="0" formatCode="General"/>
      <fill>
        <patternFill patternType="none">
          <bgColor indexed="65"/>
        </patternFill>
      </fill>
    </dxf>
  </rfmt>
  <rfmt sheetId="1" sqref="F781" start="0" length="0">
    <dxf>
      <font>
        <sz val="11"/>
        <name val="Times New Roman"/>
        <scheme val="none"/>
      </font>
      <numFmt numFmtId="2" formatCode="0.00"/>
      <fill>
        <patternFill patternType="none">
          <bgColor indexed="65"/>
        </patternFill>
      </fill>
      <alignment horizontal="center" vertical="top" wrapText="1" readingOrder="0"/>
    </dxf>
  </rfmt>
  <rfmt sheetId="1" sqref="E782" start="0" length="0">
    <dxf>
      <font>
        <sz val="11"/>
        <name val="Times New Roman"/>
        <scheme val="none"/>
      </font>
      <numFmt numFmtId="0" formatCode="General"/>
      <fill>
        <patternFill patternType="none">
          <bgColor indexed="65"/>
        </patternFill>
      </fill>
    </dxf>
  </rfmt>
  <rfmt sheetId="1" sqref="F782" start="0" length="0">
    <dxf>
      <font>
        <sz val="11"/>
        <name val="Times New Roman"/>
        <scheme val="none"/>
      </font>
      <numFmt numFmtId="2" formatCode="0.00"/>
      <fill>
        <patternFill patternType="none">
          <bgColor indexed="65"/>
        </patternFill>
      </fill>
      <alignment horizontal="center" vertical="top" wrapText="1" readingOrder="0"/>
    </dxf>
  </rfmt>
  <rfmt sheetId="1" sqref="E783" start="0" length="0">
    <dxf>
      <font>
        <sz val="11"/>
        <name val="Times New Roman"/>
        <scheme val="none"/>
      </font>
      <numFmt numFmtId="0" formatCode="General"/>
      <fill>
        <patternFill patternType="none">
          <bgColor indexed="65"/>
        </patternFill>
      </fill>
    </dxf>
  </rfmt>
  <rfmt sheetId="1" sqref="F783" start="0" length="0">
    <dxf>
      <font>
        <sz val="11"/>
        <name val="Times New Roman"/>
        <scheme val="none"/>
      </font>
      <numFmt numFmtId="2" formatCode="0.00"/>
      <fill>
        <patternFill patternType="none">
          <bgColor indexed="65"/>
        </patternFill>
      </fill>
      <alignment horizontal="center" vertical="top" wrapText="1" readingOrder="0"/>
    </dxf>
  </rfmt>
  <rfmt sheetId="1" sqref="E784" start="0" length="0">
    <dxf>
      <font>
        <b val="0"/>
        <sz val="11"/>
        <name val="Times New Roman"/>
        <scheme val="none"/>
      </font>
      <numFmt numFmtId="0" formatCode="General"/>
      <fill>
        <patternFill patternType="none">
          <bgColor indexed="65"/>
        </patternFill>
      </fill>
    </dxf>
  </rfmt>
  <rfmt sheetId="1" sqref="F784" start="0" length="0">
    <dxf>
      <font>
        <b val="0"/>
        <sz val="11"/>
        <name val="Times New Roman"/>
        <scheme val="none"/>
      </font>
      <numFmt numFmtId="2" formatCode="0.00"/>
      <fill>
        <patternFill patternType="none">
          <bgColor indexed="65"/>
        </patternFill>
      </fill>
      <alignment horizontal="center" vertical="top" wrapText="1" readingOrder="0"/>
    </dxf>
  </rfmt>
  <rfmt sheetId="1" sqref="E785" start="0" length="0">
    <dxf>
      <font>
        <sz val="11"/>
        <name val="Times New Roman"/>
        <scheme val="none"/>
      </font>
      <numFmt numFmtId="0" formatCode="General"/>
      <fill>
        <patternFill patternType="none">
          <bgColor indexed="65"/>
        </patternFill>
      </fill>
    </dxf>
  </rfmt>
  <rfmt sheetId="1" sqref="F785" start="0" length="0">
    <dxf>
      <font>
        <sz val="11"/>
        <name val="Times New Roman"/>
        <scheme val="none"/>
      </font>
      <numFmt numFmtId="2" formatCode="0.00"/>
      <fill>
        <patternFill patternType="none">
          <bgColor indexed="65"/>
        </patternFill>
      </fill>
      <alignment horizontal="center" vertical="top" wrapText="1" readingOrder="0"/>
    </dxf>
  </rfmt>
  <rfmt sheetId="1" sqref="E786" start="0" length="0">
    <dxf>
      <font>
        <sz val="11"/>
        <name val="Times New Roman"/>
        <scheme val="none"/>
      </font>
      <numFmt numFmtId="0" formatCode="General"/>
      <fill>
        <patternFill patternType="none">
          <bgColor indexed="65"/>
        </patternFill>
      </fill>
    </dxf>
  </rfmt>
  <rfmt sheetId="1" sqref="F786" start="0" length="0">
    <dxf>
      <font>
        <sz val="11"/>
        <name val="Times New Roman"/>
        <scheme val="none"/>
      </font>
      <numFmt numFmtId="2" formatCode="0.00"/>
      <fill>
        <patternFill patternType="none">
          <bgColor indexed="65"/>
        </patternFill>
      </fill>
      <alignment horizontal="center" vertical="top" wrapText="1" readingOrder="0"/>
    </dxf>
  </rfmt>
  <rfmt sheetId="1" sqref="E787" start="0" length="0">
    <dxf>
      <font>
        <sz val="11"/>
        <name val="Times New Roman"/>
        <scheme val="none"/>
      </font>
      <numFmt numFmtId="0" formatCode="General"/>
      <fill>
        <patternFill patternType="none">
          <bgColor indexed="65"/>
        </patternFill>
      </fill>
    </dxf>
  </rfmt>
  <rfmt sheetId="1" sqref="F787" start="0" length="0">
    <dxf>
      <font>
        <sz val="11"/>
        <name val="Times New Roman"/>
        <scheme val="none"/>
      </font>
      <numFmt numFmtId="2" formatCode="0.00"/>
      <fill>
        <patternFill patternType="none">
          <bgColor indexed="65"/>
        </patternFill>
      </fill>
      <alignment horizontal="center" vertical="top" wrapText="1" readingOrder="0"/>
    </dxf>
  </rfmt>
  <rfmt sheetId="1" sqref="E788" start="0" length="0">
    <dxf>
      <font>
        <sz val="11"/>
        <name val="Times New Roman"/>
        <scheme val="none"/>
      </font>
      <numFmt numFmtId="0" formatCode="General"/>
      <fill>
        <patternFill patternType="none">
          <bgColor indexed="65"/>
        </patternFill>
      </fill>
    </dxf>
  </rfmt>
  <rfmt sheetId="1" sqref="F788" start="0" length="0">
    <dxf>
      <font>
        <sz val="11"/>
        <name val="Times New Roman"/>
        <scheme val="none"/>
      </font>
      <numFmt numFmtId="2" formatCode="0.00"/>
      <fill>
        <patternFill patternType="none">
          <bgColor indexed="65"/>
        </patternFill>
      </fill>
      <alignment horizontal="center" vertical="center" wrapText="1" readingOrder="0"/>
    </dxf>
  </rfmt>
  <rfmt sheetId="1" sqref="E789" start="0" length="0">
    <dxf>
      <font>
        <sz val="11"/>
        <name val="Times New Roman"/>
        <scheme val="none"/>
      </font>
      <numFmt numFmtId="0" formatCode="General"/>
      <fill>
        <patternFill patternType="none">
          <bgColor indexed="65"/>
        </patternFill>
      </fill>
    </dxf>
  </rfmt>
  <rfmt sheetId="1" sqref="F789" start="0" length="0">
    <dxf>
      <font>
        <sz val="11"/>
        <name val="Times New Roman"/>
        <scheme val="none"/>
      </font>
      <numFmt numFmtId="2" formatCode="0.00"/>
      <fill>
        <patternFill patternType="none">
          <bgColor indexed="65"/>
        </patternFill>
      </fill>
      <alignment horizontal="center" vertical="center" wrapText="1" readingOrder="0"/>
    </dxf>
  </rfmt>
  <rfmt sheetId="1" sqref="E790" start="0" length="0">
    <dxf>
      <font>
        <sz val="11"/>
        <name val="Times New Roman"/>
        <scheme val="none"/>
      </font>
      <numFmt numFmtId="0" formatCode="General"/>
      <fill>
        <patternFill patternType="none">
          <bgColor indexed="65"/>
        </patternFill>
      </fill>
    </dxf>
  </rfmt>
  <rfmt sheetId="1" sqref="F790" start="0" length="0">
    <dxf>
      <font>
        <sz val="11"/>
        <name val="Times New Roman"/>
        <scheme val="none"/>
      </font>
      <numFmt numFmtId="2" formatCode="0.00"/>
      <fill>
        <patternFill patternType="none">
          <bgColor indexed="65"/>
        </patternFill>
      </fill>
      <alignment horizontal="center" vertical="center" wrapText="1" readingOrder="0"/>
    </dxf>
  </rfmt>
  <rfmt sheetId="1" sqref="E791" start="0" length="0">
    <dxf>
      <font>
        <sz val="11"/>
        <name val="Times New Roman"/>
        <scheme val="none"/>
      </font>
      <numFmt numFmtId="0" formatCode="General"/>
      <fill>
        <patternFill patternType="none">
          <bgColor indexed="65"/>
        </patternFill>
      </fill>
    </dxf>
  </rfmt>
  <rfmt sheetId="1" sqref="F791" start="0" length="0">
    <dxf>
      <font>
        <sz val="11"/>
        <name val="Times New Roman"/>
        <scheme val="none"/>
      </font>
      <numFmt numFmtId="2" formatCode="0.00"/>
      <fill>
        <patternFill patternType="none">
          <bgColor indexed="65"/>
        </patternFill>
      </fill>
      <alignment horizontal="center" vertical="center" wrapText="1" readingOrder="0"/>
    </dxf>
  </rfmt>
  <rfmt sheetId="1" sqref="E792" start="0" length="0">
    <dxf>
      <font>
        <sz val="11"/>
        <name val="Times New Roman"/>
        <scheme val="none"/>
      </font>
      <numFmt numFmtId="0" formatCode="General"/>
      <fill>
        <patternFill patternType="none">
          <bgColor indexed="65"/>
        </patternFill>
      </fill>
    </dxf>
  </rfmt>
  <rfmt sheetId="1" sqref="F792" start="0" length="0">
    <dxf>
      <font>
        <sz val="11"/>
        <name val="Times New Roman"/>
        <scheme val="none"/>
      </font>
      <numFmt numFmtId="2" formatCode="0.00"/>
      <fill>
        <patternFill patternType="none">
          <bgColor indexed="65"/>
        </patternFill>
      </fill>
      <alignment horizontal="center" vertical="center" wrapText="1" readingOrder="0"/>
    </dxf>
  </rfmt>
  <rfmt sheetId="1" sqref="E793" start="0" length="0">
    <dxf>
      <font>
        <sz val="11"/>
        <name val="Times New Roman"/>
        <scheme val="none"/>
      </font>
      <numFmt numFmtId="0" formatCode="General"/>
      <fill>
        <patternFill patternType="none">
          <bgColor indexed="65"/>
        </patternFill>
      </fill>
    </dxf>
  </rfmt>
  <rfmt sheetId="1" sqref="F793" start="0" length="0">
    <dxf>
      <font>
        <sz val="11"/>
        <name val="Times New Roman"/>
        <scheme val="none"/>
      </font>
      <numFmt numFmtId="2" formatCode="0.00"/>
      <fill>
        <patternFill patternType="none">
          <bgColor indexed="65"/>
        </patternFill>
      </fill>
      <alignment horizontal="center" vertical="center" wrapText="1" readingOrder="0"/>
    </dxf>
  </rfmt>
  <rfmt sheetId="1" sqref="E794" start="0" length="0">
    <dxf>
      <font>
        <sz val="11"/>
        <name val="Times New Roman"/>
        <scheme val="none"/>
      </font>
      <numFmt numFmtId="0" formatCode="General"/>
      <fill>
        <patternFill patternType="none">
          <bgColor indexed="65"/>
        </patternFill>
      </fill>
    </dxf>
  </rfmt>
  <rfmt sheetId="1" sqref="F794" start="0" length="0">
    <dxf>
      <font>
        <sz val="11"/>
        <name val="Times New Roman"/>
        <scheme val="none"/>
      </font>
      <numFmt numFmtId="2" formatCode="0.00"/>
      <fill>
        <patternFill patternType="none">
          <bgColor indexed="65"/>
        </patternFill>
      </fill>
      <alignment horizontal="center" vertical="center" wrapText="1" readingOrder="0"/>
    </dxf>
  </rfmt>
  <rfmt sheetId="1" sqref="E795" start="0" length="0">
    <dxf>
      <font>
        <sz val="11"/>
        <name val="Times New Roman"/>
        <scheme val="none"/>
      </font>
      <numFmt numFmtId="0" formatCode="General"/>
      <fill>
        <patternFill patternType="none">
          <bgColor indexed="65"/>
        </patternFill>
      </fill>
    </dxf>
  </rfmt>
  <rfmt sheetId="1" sqref="F795" start="0" length="0">
    <dxf>
      <font>
        <sz val="11"/>
        <name val="Times New Roman"/>
        <scheme val="none"/>
      </font>
      <numFmt numFmtId="2" formatCode="0.00"/>
      <fill>
        <patternFill patternType="none">
          <bgColor indexed="65"/>
        </patternFill>
      </fill>
      <alignment horizontal="center" vertical="center" wrapText="1" readingOrder="0"/>
    </dxf>
  </rfmt>
  <rfmt sheetId="1" sqref="E796" start="0" length="0">
    <dxf>
      <font>
        <sz val="11"/>
        <name val="Times New Roman"/>
        <scheme val="none"/>
      </font>
      <numFmt numFmtId="0" formatCode="General"/>
      <fill>
        <patternFill patternType="none">
          <bgColor indexed="65"/>
        </patternFill>
      </fill>
    </dxf>
  </rfmt>
  <rfmt sheetId="1" sqref="F796" start="0" length="0">
    <dxf>
      <font>
        <sz val="11"/>
        <name val="Times New Roman"/>
        <scheme val="none"/>
      </font>
      <numFmt numFmtId="2" formatCode="0.00"/>
      <fill>
        <patternFill patternType="none">
          <bgColor indexed="65"/>
        </patternFill>
      </fill>
      <alignment horizontal="center" vertical="center" wrapText="1" readingOrder="0"/>
    </dxf>
  </rfmt>
  <rfmt sheetId="1" sqref="E797" start="0" length="0">
    <dxf>
      <font>
        <sz val="11"/>
        <name val="Times New Roman"/>
        <scheme val="none"/>
      </font>
      <numFmt numFmtId="0" formatCode="General"/>
      <fill>
        <patternFill patternType="none">
          <bgColor indexed="65"/>
        </patternFill>
      </fill>
    </dxf>
  </rfmt>
  <rfmt sheetId="1" sqref="F797" start="0" length="0">
    <dxf>
      <font>
        <sz val="11"/>
        <name val="Times New Roman"/>
        <scheme val="none"/>
      </font>
      <numFmt numFmtId="2" formatCode="0.00"/>
      <fill>
        <patternFill patternType="none">
          <bgColor indexed="65"/>
        </patternFill>
      </fill>
      <alignment horizontal="center" vertical="center" wrapText="1" readingOrder="0"/>
    </dxf>
  </rfmt>
  <rfmt sheetId="1" sqref="E798" start="0" length="0">
    <dxf>
      <font>
        <sz val="11"/>
        <name val="Times New Roman"/>
        <scheme val="none"/>
      </font>
      <numFmt numFmtId="0" formatCode="General"/>
      <fill>
        <patternFill patternType="none">
          <bgColor indexed="65"/>
        </patternFill>
      </fill>
    </dxf>
  </rfmt>
  <rfmt sheetId="1" sqref="F798" start="0" length="0">
    <dxf>
      <font>
        <sz val="11"/>
        <name val="Times New Roman"/>
        <scheme val="none"/>
      </font>
      <numFmt numFmtId="2" formatCode="0.00"/>
      <fill>
        <patternFill patternType="none">
          <bgColor indexed="65"/>
        </patternFill>
      </fill>
      <alignment horizontal="center" vertical="center" wrapText="1" readingOrder="0"/>
    </dxf>
  </rfmt>
  <rfmt sheetId="1" sqref="E799" start="0" length="0">
    <dxf>
      <font>
        <sz val="11"/>
        <name val="Times New Roman"/>
        <scheme val="none"/>
      </font>
      <numFmt numFmtId="0" formatCode="General"/>
      <fill>
        <patternFill patternType="none">
          <bgColor indexed="65"/>
        </patternFill>
      </fill>
    </dxf>
  </rfmt>
  <rfmt sheetId="1" sqref="F799" start="0" length="0">
    <dxf>
      <font>
        <sz val="11"/>
        <name val="Times New Roman"/>
        <scheme val="none"/>
      </font>
      <numFmt numFmtId="2" formatCode="0.00"/>
      <fill>
        <patternFill patternType="none">
          <bgColor indexed="65"/>
        </patternFill>
      </fill>
      <alignment horizontal="center" vertical="center" wrapText="1" readingOrder="0"/>
    </dxf>
  </rfmt>
  <rfmt sheetId="1" sqref="E800" start="0" length="0">
    <dxf>
      <font>
        <sz val="11"/>
        <name val="Times New Roman"/>
        <scheme val="none"/>
      </font>
      <numFmt numFmtId="0" formatCode="General"/>
      <fill>
        <patternFill patternType="none">
          <bgColor indexed="65"/>
        </patternFill>
      </fill>
    </dxf>
  </rfmt>
  <rfmt sheetId="1" sqref="F800" start="0" length="0">
    <dxf>
      <font>
        <sz val="11"/>
        <name val="Times New Roman"/>
        <scheme val="none"/>
      </font>
      <numFmt numFmtId="2" formatCode="0.00"/>
      <fill>
        <patternFill patternType="none">
          <bgColor indexed="65"/>
        </patternFill>
      </fill>
      <alignment horizontal="center" vertical="center" wrapText="1" readingOrder="0"/>
    </dxf>
  </rfmt>
  <rfmt sheetId="1" sqref="E801" start="0" length="0">
    <dxf>
      <font>
        <sz val="11"/>
        <name val="Times New Roman"/>
        <scheme val="none"/>
      </font>
      <numFmt numFmtId="0" formatCode="General"/>
      <fill>
        <patternFill patternType="none">
          <bgColor indexed="65"/>
        </patternFill>
      </fill>
    </dxf>
  </rfmt>
  <rfmt sheetId="1" sqref="F801" start="0" length="0">
    <dxf>
      <font>
        <sz val="11"/>
        <name val="Times New Roman"/>
        <scheme val="none"/>
      </font>
      <numFmt numFmtId="2" formatCode="0.00"/>
      <fill>
        <patternFill patternType="none">
          <bgColor indexed="65"/>
        </patternFill>
      </fill>
      <alignment horizontal="center" vertical="center" wrapText="1" readingOrder="0"/>
    </dxf>
  </rfmt>
  <rfmt sheetId="1" sqref="E802" start="0" length="0">
    <dxf>
      <font>
        <sz val="11"/>
        <name val="Times New Roman"/>
        <scheme val="none"/>
      </font>
      <numFmt numFmtId="0" formatCode="General"/>
      <fill>
        <patternFill patternType="none">
          <bgColor indexed="65"/>
        </patternFill>
      </fill>
    </dxf>
  </rfmt>
  <rfmt sheetId="1" sqref="F802" start="0" length="0">
    <dxf>
      <font>
        <sz val="11"/>
        <name val="Times New Roman"/>
        <scheme val="none"/>
      </font>
      <numFmt numFmtId="2" formatCode="0.00"/>
      <fill>
        <patternFill patternType="none">
          <bgColor indexed="65"/>
        </patternFill>
      </fill>
      <alignment horizontal="center" vertical="center" wrapText="1" readingOrder="0"/>
    </dxf>
  </rfmt>
  <rfmt sheetId="1" sqref="E803" start="0" length="0">
    <dxf>
      <font>
        <sz val="11"/>
        <name val="Times New Roman"/>
        <scheme val="none"/>
      </font>
      <numFmt numFmtId="0" formatCode="General"/>
      <fill>
        <patternFill patternType="none">
          <bgColor indexed="65"/>
        </patternFill>
      </fill>
    </dxf>
  </rfmt>
  <rfmt sheetId="1" sqref="F803" start="0" length="0">
    <dxf>
      <font>
        <sz val="11"/>
        <name val="Times New Roman"/>
        <scheme val="none"/>
      </font>
      <numFmt numFmtId="2" formatCode="0.00"/>
      <fill>
        <patternFill patternType="none">
          <bgColor indexed="65"/>
        </patternFill>
      </fill>
      <alignment horizontal="center" vertical="center" wrapText="1" readingOrder="0"/>
    </dxf>
  </rfmt>
  <rfmt sheetId="1" sqref="E804" start="0" length="0">
    <dxf>
      <font>
        <sz val="11"/>
        <name val="Times New Roman"/>
        <scheme val="none"/>
      </font>
      <numFmt numFmtId="0" formatCode="General"/>
      <fill>
        <patternFill patternType="none">
          <bgColor indexed="65"/>
        </patternFill>
      </fill>
    </dxf>
  </rfmt>
  <rfmt sheetId="1" sqref="F804" start="0" length="0">
    <dxf>
      <font>
        <sz val="11"/>
        <name val="Times New Roman"/>
        <scheme val="none"/>
      </font>
      <numFmt numFmtId="2" formatCode="0.00"/>
      <fill>
        <patternFill patternType="none">
          <bgColor indexed="65"/>
        </patternFill>
      </fill>
      <alignment horizontal="center" vertical="center" wrapText="1" readingOrder="0"/>
    </dxf>
  </rfmt>
  <rfmt sheetId="1" sqref="E805" start="0" length="0">
    <dxf>
      <font>
        <sz val="11"/>
        <name val="Times New Roman"/>
        <scheme val="none"/>
      </font>
      <numFmt numFmtId="0" formatCode="General"/>
      <fill>
        <patternFill patternType="none">
          <bgColor indexed="65"/>
        </patternFill>
      </fill>
    </dxf>
  </rfmt>
  <rfmt sheetId="1" sqref="F805" start="0" length="0">
    <dxf>
      <font>
        <sz val="11"/>
        <name val="Times New Roman"/>
        <scheme val="none"/>
      </font>
      <numFmt numFmtId="2" formatCode="0.00"/>
      <fill>
        <patternFill patternType="none">
          <bgColor indexed="65"/>
        </patternFill>
      </fill>
      <alignment horizontal="center" vertical="center" wrapText="1" readingOrder="0"/>
    </dxf>
  </rfmt>
  <rfmt sheetId="1" sqref="E806" start="0" length="0">
    <dxf>
      <font>
        <sz val="11"/>
        <name val="Times New Roman"/>
        <scheme val="none"/>
      </font>
      <numFmt numFmtId="0" formatCode="General"/>
      <fill>
        <patternFill patternType="none">
          <bgColor indexed="65"/>
        </patternFill>
      </fill>
    </dxf>
  </rfmt>
  <rfmt sheetId="1" sqref="F806" start="0" length="0">
    <dxf>
      <font>
        <sz val="11"/>
        <name val="Times New Roman"/>
        <scheme val="none"/>
      </font>
      <numFmt numFmtId="2" formatCode="0.00"/>
      <fill>
        <patternFill patternType="none">
          <bgColor indexed="65"/>
        </patternFill>
      </fill>
      <alignment horizontal="center" vertical="center" wrapText="1" readingOrder="0"/>
    </dxf>
  </rfmt>
  <rfmt sheetId="1" sqref="E807" start="0" length="0">
    <dxf>
      <font>
        <sz val="11"/>
        <name val="Times New Roman"/>
        <scheme val="none"/>
      </font>
      <numFmt numFmtId="0" formatCode="General"/>
      <fill>
        <patternFill patternType="none">
          <bgColor indexed="65"/>
        </patternFill>
      </fill>
    </dxf>
  </rfmt>
  <rfmt sheetId="1" sqref="F807" start="0" length="0">
    <dxf>
      <font>
        <sz val="11"/>
        <name val="Times New Roman"/>
        <scheme val="none"/>
      </font>
      <numFmt numFmtId="2" formatCode="0.00"/>
      <fill>
        <patternFill patternType="none">
          <bgColor indexed="65"/>
        </patternFill>
      </fill>
      <alignment horizontal="center" vertical="center" wrapText="1" readingOrder="0"/>
    </dxf>
  </rfmt>
  <rfmt sheetId="1" sqref="E808" start="0" length="0">
    <dxf>
      <font>
        <sz val="11"/>
        <name val="Times New Roman"/>
        <scheme val="none"/>
      </font>
      <numFmt numFmtId="0" formatCode="General"/>
      <fill>
        <patternFill patternType="none">
          <bgColor indexed="65"/>
        </patternFill>
      </fill>
    </dxf>
  </rfmt>
  <rfmt sheetId="1" sqref="F808" start="0" length="0">
    <dxf>
      <font>
        <sz val="11"/>
        <name val="Times New Roman"/>
        <scheme val="none"/>
      </font>
      <numFmt numFmtId="2" formatCode="0.00"/>
      <fill>
        <patternFill patternType="none">
          <bgColor indexed="65"/>
        </patternFill>
      </fill>
      <alignment horizontal="center" vertical="center" wrapText="1" readingOrder="0"/>
    </dxf>
  </rfmt>
  <rfmt sheetId="1" sqref="E809" start="0" length="0">
    <dxf>
      <font>
        <sz val="11"/>
        <name val="Times New Roman"/>
        <scheme val="none"/>
      </font>
      <numFmt numFmtId="0" formatCode="General"/>
      <fill>
        <patternFill patternType="none">
          <bgColor indexed="65"/>
        </patternFill>
      </fill>
    </dxf>
  </rfmt>
  <rfmt sheetId="1" sqref="F809" start="0" length="0">
    <dxf>
      <font>
        <sz val="11"/>
        <name val="Times New Roman"/>
        <scheme val="none"/>
      </font>
      <numFmt numFmtId="2" formatCode="0.00"/>
      <fill>
        <patternFill patternType="none">
          <bgColor indexed="65"/>
        </patternFill>
      </fill>
      <alignment horizontal="center" vertical="center" wrapText="1" readingOrder="0"/>
    </dxf>
  </rfmt>
  <rfmt sheetId="1" sqref="E810" start="0" length="0">
    <dxf>
      <font>
        <sz val="11"/>
        <name val="Times New Roman"/>
        <scheme val="none"/>
      </font>
      <numFmt numFmtId="0" formatCode="General"/>
      <fill>
        <patternFill patternType="none">
          <bgColor indexed="65"/>
        </patternFill>
      </fill>
    </dxf>
  </rfmt>
  <rfmt sheetId="1" sqref="F810" start="0" length="0">
    <dxf>
      <font>
        <sz val="11"/>
        <name val="Times New Roman"/>
        <scheme val="none"/>
      </font>
      <numFmt numFmtId="2" formatCode="0.00"/>
      <fill>
        <patternFill patternType="none">
          <bgColor indexed="65"/>
        </patternFill>
      </fill>
      <alignment horizontal="center" vertical="center" wrapText="1" readingOrder="0"/>
    </dxf>
  </rfmt>
  <rfmt sheetId="1" sqref="E811" start="0" length="0">
    <dxf>
      <font>
        <sz val="11"/>
        <name val="Times New Roman"/>
        <scheme val="none"/>
      </font>
      <numFmt numFmtId="0" formatCode="General"/>
      <fill>
        <patternFill patternType="none">
          <bgColor indexed="65"/>
        </patternFill>
      </fill>
    </dxf>
  </rfmt>
  <rfmt sheetId="1" sqref="F811" start="0" length="0">
    <dxf>
      <font>
        <sz val="11"/>
        <name val="Times New Roman"/>
        <scheme val="none"/>
      </font>
      <numFmt numFmtId="2" formatCode="0.00"/>
      <fill>
        <patternFill patternType="none">
          <bgColor indexed="65"/>
        </patternFill>
      </fill>
      <alignment horizontal="center" vertical="center" wrapText="1" readingOrder="0"/>
    </dxf>
  </rfmt>
  <rfmt sheetId="1" sqref="E812" start="0" length="0">
    <dxf>
      <font>
        <sz val="11"/>
        <name val="Times New Roman"/>
        <scheme val="none"/>
      </font>
      <numFmt numFmtId="0" formatCode="General"/>
      <fill>
        <patternFill patternType="none">
          <bgColor indexed="65"/>
        </patternFill>
      </fill>
    </dxf>
  </rfmt>
  <rfmt sheetId="1" sqref="F812" start="0" length="0">
    <dxf>
      <font>
        <sz val="11"/>
        <name val="Times New Roman"/>
        <scheme val="none"/>
      </font>
      <numFmt numFmtId="2" formatCode="0.00"/>
      <fill>
        <patternFill patternType="none">
          <bgColor indexed="65"/>
        </patternFill>
      </fill>
      <alignment horizontal="center" vertical="center" wrapText="1" readingOrder="0"/>
    </dxf>
  </rfmt>
  <rfmt sheetId="1" sqref="E813" start="0" length="0">
    <dxf>
      <font>
        <sz val="11"/>
        <name val="Times New Roman"/>
        <scheme val="none"/>
      </font>
      <numFmt numFmtId="0" formatCode="General"/>
      <fill>
        <patternFill patternType="none">
          <bgColor indexed="65"/>
        </patternFill>
      </fill>
    </dxf>
  </rfmt>
  <rfmt sheetId="1" sqref="F813" start="0" length="0">
    <dxf>
      <font>
        <sz val="11"/>
        <name val="Times New Roman"/>
        <scheme val="none"/>
      </font>
      <numFmt numFmtId="2" formatCode="0.00"/>
      <fill>
        <patternFill patternType="none">
          <bgColor indexed="65"/>
        </patternFill>
      </fill>
      <alignment horizontal="center" vertical="center" wrapText="1" readingOrder="0"/>
    </dxf>
  </rfmt>
  <rfmt sheetId="1" sqref="E814" start="0" length="0">
    <dxf>
      <font>
        <sz val="11"/>
        <name val="Times New Roman"/>
        <scheme val="none"/>
      </font>
      <numFmt numFmtId="0" formatCode="General"/>
      <fill>
        <patternFill patternType="none">
          <bgColor indexed="65"/>
        </patternFill>
      </fill>
    </dxf>
  </rfmt>
  <rfmt sheetId="1" sqref="F814" start="0" length="0">
    <dxf>
      <font>
        <sz val="11"/>
        <name val="Times New Roman"/>
        <scheme val="none"/>
      </font>
      <numFmt numFmtId="2" formatCode="0.00"/>
      <fill>
        <patternFill patternType="none">
          <bgColor indexed="65"/>
        </patternFill>
      </fill>
      <alignment horizontal="center" vertical="center" wrapText="1" readingOrder="0"/>
    </dxf>
  </rfmt>
  <rfmt sheetId="1" sqref="E815" start="0" length="0">
    <dxf>
      <font>
        <sz val="11"/>
        <name val="Times New Roman"/>
        <scheme val="none"/>
      </font>
      <numFmt numFmtId="0" formatCode="General"/>
      <fill>
        <patternFill patternType="none">
          <bgColor indexed="65"/>
        </patternFill>
      </fill>
    </dxf>
  </rfmt>
  <rfmt sheetId="1" sqref="F815" start="0" length="0">
    <dxf>
      <font>
        <sz val="11"/>
        <name val="Times New Roman"/>
        <scheme val="none"/>
      </font>
      <numFmt numFmtId="2" formatCode="0.00"/>
      <fill>
        <patternFill patternType="none">
          <bgColor indexed="65"/>
        </patternFill>
      </fill>
      <alignment horizontal="center" vertical="center" wrapText="1" readingOrder="0"/>
    </dxf>
  </rfmt>
  <rfmt sheetId="1" sqref="E816" start="0" length="0">
    <dxf>
      <font>
        <sz val="11"/>
        <name val="Times New Roman"/>
        <scheme val="none"/>
      </font>
      <numFmt numFmtId="0" formatCode="General"/>
      <fill>
        <patternFill patternType="none">
          <bgColor indexed="65"/>
        </patternFill>
      </fill>
    </dxf>
  </rfmt>
  <rfmt sheetId="1" sqref="F816" start="0" length="0">
    <dxf>
      <font>
        <sz val="11"/>
        <name val="Times New Roman"/>
        <scheme val="none"/>
      </font>
      <numFmt numFmtId="2" formatCode="0.00"/>
      <fill>
        <patternFill patternType="none">
          <bgColor indexed="65"/>
        </patternFill>
      </fill>
      <alignment horizontal="center" vertical="center" wrapText="1" readingOrder="0"/>
    </dxf>
  </rfmt>
  <rfmt sheetId="1" sqref="E817" start="0" length="0">
    <dxf>
      <font>
        <sz val="11"/>
        <name val="Times New Roman"/>
        <scheme val="none"/>
      </font>
      <numFmt numFmtId="0" formatCode="General"/>
      <fill>
        <patternFill patternType="none">
          <bgColor indexed="65"/>
        </patternFill>
      </fill>
    </dxf>
  </rfmt>
  <rfmt sheetId="1" sqref="F817" start="0" length="0">
    <dxf>
      <font>
        <sz val="11"/>
        <name val="Times New Roman"/>
        <scheme val="none"/>
      </font>
      <numFmt numFmtId="2" formatCode="0.00"/>
      <fill>
        <patternFill patternType="none">
          <bgColor indexed="65"/>
        </patternFill>
      </fill>
      <alignment horizontal="center" vertical="center" wrapText="1" readingOrder="0"/>
    </dxf>
  </rfmt>
  <rfmt sheetId="1" sqref="E818" start="0" length="0">
    <dxf>
      <font>
        <sz val="11"/>
        <name val="Times New Roman"/>
        <scheme val="none"/>
      </font>
      <numFmt numFmtId="0" formatCode="General"/>
      <fill>
        <patternFill patternType="none">
          <bgColor indexed="65"/>
        </patternFill>
      </fill>
    </dxf>
  </rfmt>
  <rfmt sheetId="1" sqref="F818" start="0" length="0">
    <dxf>
      <font>
        <sz val="11"/>
        <name val="Times New Roman"/>
        <scheme val="none"/>
      </font>
      <numFmt numFmtId="2" formatCode="0.00"/>
      <fill>
        <patternFill patternType="none">
          <bgColor indexed="65"/>
        </patternFill>
      </fill>
      <alignment horizontal="center" vertical="center" wrapText="1" readingOrder="0"/>
    </dxf>
  </rfmt>
  <rfmt sheetId="1" sqref="E819" start="0" length="0">
    <dxf>
      <font>
        <sz val="11"/>
        <name val="Times New Roman"/>
        <scheme val="none"/>
      </font>
      <numFmt numFmtId="0" formatCode="General"/>
      <fill>
        <patternFill patternType="none">
          <bgColor indexed="65"/>
        </patternFill>
      </fill>
    </dxf>
  </rfmt>
  <rfmt sheetId="1" sqref="F819" start="0" length="0">
    <dxf>
      <font>
        <sz val="11"/>
        <name val="Times New Roman"/>
        <scheme val="none"/>
      </font>
      <numFmt numFmtId="2" formatCode="0.00"/>
      <fill>
        <patternFill patternType="none">
          <bgColor indexed="65"/>
        </patternFill>
      </fill>
      <alignment horizontal="center" vertical="center" wrapText="1" readingOrder="0"/>
    </dxf>
  </rfmt>
  <rfmt sheetId="1" sqref="E820" start="0" length="0">
    <dxf>
      <font>
        <sz val="11"/>
        <name val="Times New Roman"/>
        <scheme val="none"/>
      </font>
      <numFmt numFmtId="0" formatCode="General"/>
      <fill>
        <patternFill patternType="none">
          <bgColor indexed="65"/>
        </patternFill>
      </fill>
    </dxf>
  </rfmt>
  <rfmt sheetId="1" sqref="F820" start="0" length="0">
    <dxf>
      <font>
        <sz val="11"/>
        <name val="Times New Roman"/>
        <scheme val="none"/>
      </font>
      <numFmt numFmtId="2" formatCode="0.00"/>
      <fill>
        <patternFill patternType="none">
          <bgColor indexed="65"/>
        </patternFill>
      </fill>
      <alignment horizontal="center" vertical="center" wrapText="1" readingOrder="0"/>
    </dxf>
  </rfmt>
  <rfmt sheetId="1" sqref="E821" start="0" length="0">
    <dxf>
      <font>
        <sz val="11"/>
        <name val="Times New Roman"/>
        <scheme val="none"/>
      </font>
      <numFmt numFmtId="0" formatCode="General"/>
      <fill>
        <patternFill patternType="none">
          <bgColor indexed="65"/>
        </patternFill>
      </fill>
    </dxf>
  </rfmt>
  <rfmt sheetId="1" sqref="F821" start="0" length="0">
    <dxf>
      <font>
        <sz val="11"/>
        <name val="Times New Roman"/>
        <scheme val="none"/>
      </font>
      <numFmt numFmtId="2" formatCode="0.00"/>
      <fill>
        <patternFill patternType="none">
          <bgColor indexed="65"/>
        </patternFill>
      </fill>
      <alignment horizontal="center" vertical="center" wrapText="1" readingOrder="0"/>
    </dxf>
  </rfmt>
  <rfmt sheetId="1" sqref="E822" start="0" length="0">
    <dxf>
      <font>
        <sz val="11"/>
        <name val="Times New Roman"/>
        <scheme val="none"/>
      </font>
      <numFmt numFmtId="0" formatCode="General"/>
      <fill>
        <patternFill patternType="none">
          <bgColor indexed="65"/>
        </patternFill>
      </fill>
    </dxf>
  </rfmt>
  <rfmt sheetId="1" sqref="F822" start="0" length="0">
    <dxf>
      <font>
        <sz val="11"/>
        <name val="Times New Roman"/>
        <scheme val="none"/>
      </font>
      <numFmt numFmtId="2" formatCode="0.00"/>
      <fill>
        <patternFill patternType="none">
          <bgColor indexed="65"/>
        </patternFill>
      </fill>
      <alignment horizontal="center" vertical="center" wrapText="1" readingOrder="0"/>
    </dxf>
  </rfmt>
  <rfmt sheetId="1" sqref="E823" start="0" length="0">
    <dxf>
      <font>
        <sz val="11"/>
        <name val="Times New Roman"/>
        <scheme val="none"/>
      </font>
      <numFmt numFmtId="0" formatCode="General"/>
      <fill>
        <patternFill patternType="none">
          <bgColor indexed="65"/>
        </patternFill>
      </fill>
    </dxf>
  </rfmt>
  <rfmt sheetId="1" sqref="F823" start="0" length="0">
    <dxf>
      <font>
        <sz val="11"/>
        <name val="Times New Roman"/>
        <scheme val="none"/>
      </font>
      <numFmt numFmtId="2" formatCode="0.00"/>
      <fill>
        <patternFill patternType="none">
          <bgColor indexed="65"/>
        </patternFill>
      </fill>
      <alignment horizontal="center" vertical="center" wrapText="1" readingOrder="0"/>
    </dxf>
  </rfmt>
  <rfmt sheetId="1" sqref="E824" start="0" length="0">
    <dxf>
      <font>
        <sz val="11"/>
        <name val="Times New Roman"/>
        <scheme val="none"/>
      </font>
      <numFmt numFmtId="0" formatCode="General"/>
      <fill>
        <patternFill patternType="none">
          <bgColor indexed="65"/>
        </patternFill>
      </fill>
    </dxf>
  </rfmt>
  <rfmt sheetId="1" sqref="F824" start="0" length="0">
    <dxf>
      <font>
        <sz val="11"/>
        <name val="Times New Roman"/>
        <scheme val="none"/>
      </font>
      <numFmt numFmtId="2" formatCode="0.00"/>
      <fill>
        <patternFill patternType="none">
          <bgColor indexed="65"/>
        </patternFill>
      </fill>
      <alignment horizontal="center" vertical="center" wrapText="1" readingOrder="0"/>
    </dxf>
  </rfmt>
  <rfmt sheetId="1" sqref="E825" start="0" length="0">
    <dxf>
      <font>
        <sz val="11"/>
        <name val="Times New Roman"/>
        <scheme val="none"/>
      </font>
      <numFmt numFmtId="0" formatCode="General"/>
      <fill>
        <patternFill patternType="none">
          <bgColor indexed="65"/>
        </patternFill>
      </fill>
    </dxf>
  </rfmt>
  <rfmt sheetId="1" sqref="F825" start="0" length="0">
    <dxf>
      <font>
        <sz val="11"/>
        <name val="Times New Roman"/>
        <scheme val="none"/>
      </font>
      <numFmt numFmtId="2" formatCode="0.00"/>
      <fill>
        <patternFill patternType="none">
          <bgColor indexed="65"/>
        </patternFill>
      </fill>
      <alignment horizontal="center" vertical="center" wrapText="1" readingOrder="0"/>
    </dxf>
  </rfmt>
  <rfmt sheetId="1" sqref="E826" start="0" length="0">
    <dxf>
      <font>
        <sz val="11"/>
        <name val="Times New Roman"/>
        <scheme val="none"/>
      </font>
      <numFmt numFmtId="0" formatCode="General"/>
      <fill>
        <patternFill patternType="none">
          <bgColor indexed="65"/>
        </patternFill>
      </fill>
    </dxf>
  </rfmt>
  <rfmt sheetId="1" sqref="F826" start="0" length="0">
    <dxf>
      <font>
        <sz val="11"/>
        <name val="Times New Roman"/>
        <scheme val="none"/>
      </font>
      <numFmt numFmtId="2" formatCode="0.00"/>
      <fill>
        <patternFill patternType="none">
          <bgColor indexed="65"/>
        </patternFill>
      </fill>
      <alignment horizontal="center" vertical="center" wrapText="1" readingOrder="0"/>
    </dxf>
  </rfmt>
  <rfmt sheetId="1" sqref="E827" start="0" length="0">
    <dxf>
      <font>
        <sz val="11"/>
        <name val="Times New Roman"/>
        <scheme val="none"/>
      </font>
      <numFmt numFmtId="0" formatCode="General"/>
      <fill>
        <patternFill patternType="none">
          <bgColor indexed="65"/>
        </patternFill>
      </fill>
    </dxf>
  </rfmt>
  <rfmt sheetId="1" sqref="F827" start="0" length="0">
    <dxf>
      <font>
        <sz val="11"/>
        <name val="Times New Roman"/>
        <scheme val="none"/>
      </font>
      <numFmt numFmtId="2" formatCode="0.00"/>
      <fill>
        <patternFill patternType="none">
          <bgColor indexed="65"/>
        </patternFill>
      </fill>
      <alignment horizontal="center" vertical="center" wrapText="1" readingOrder="0"/>
    </dxf>
  </rfmt>
  <rfmt sheetId="1" sqref="E828" start="0" length="0">
    <dxf>
      <font>
        <sz val="11"/>
        <name val="Times New Roman"/>
        <scheme val="none"/>
      </font>
      <numFmt numFmtId="0" formatCode="General"/>
      <fill>
        <patternFill patternType="none">
          <bgColor indexed="65"/>
        </patternFill>
      </fill>
    </dxf>
  </rfmt>
  <rfmt sheetId="1" sqref="F828" start="0" length="0">
    <dxf>
      <font>
        <sz val="11"/>
        <name val="Times New Roman"/>
        <scheme val="none"/>
      </font>
      <numFmt numFmtId="2" formatCode="0.00"/>
      <fill>
        <patternFill patternType="none">
          <bgColor indexed="65"/>
        </patternFill>
      </fill>
      <alignment horizontal="center" vertical="center" wrapText="1" readingOrder="0"/>
    </dxf>
  </rfmt>
  <rfmt sheetId="1" sqref="E829" start="0" length="0">
    <dxf>
      <font>
        <sz val="11"/>
        <name val="Times New Roman"/>
        <scheme val="none"/>
      </font>
      <numFmt numFmtId="0" formatCode="General"/>
      <fill>
        <patternFill patternType="none">
          <bgColor indexed="65"/>
        </patternFill>
      </fill>
    </dxf>
  </rfmt>
  <rfmt sheetId="1" sqref="F829" start="0" length="0">
    <dxf>
      <font>
        <sz val="11"/>
        <name val="Times New Roman"/>
        <scheme val="none"/>
      </font>
      <numFmt numFmtId="2" formatCode="0.00"/>
      <fill>
        <patternFill patternType="none">
          <bgColor indexed="65"/>
        </patternFill>
      </fill>
      <alignment horizontal="center" vertical="center" wrapText="1" readingOrder="0"/>
    </dxf>
  </rfmt>
  <rfmt sheetId="1" sqref="E830" start="0" length="0">
    <dxf>
      <font>
        <sz val="11"/>
        <name val="Times New Roman"/>
        <scheme val="none"/>
      </font>
      <numFmt numFmtId="0" formatCode="General"/>
      <fill>
        <patternFill patternType="none">
          <bgColor indexed="65"/>
        </patternFill>
      </fill>
    </dxf>
  </rfmt>
  <rfmt sheetId="1" sqref="F830" start="0" length="0">
    <dxf>
      <font>
        <sz val="11"/>
        <name val="Times New Roman"/>
        <scheme val="none"/>
      </font>
      <numFmt numFmtId="2" formatCode="0.00"/>
      <fill>
        <patternFill patternType="none">
          <bgColor indexed="65"/>
        </patternFill>
      </fill>
      <alignment horizontal="center" vertical="center" wrapText="1" readingOrder="0"/>
    </dxf>
  </rfmt>
  <rfmt sheetId="1" sqref="E831" start="0" length="0">
    <dxf>
      <font>
        <sz val="11"/>
        <name val="Times New Roman"/>
        <scheme val="none"/>
      </font>
      <numFmt numFmtId="0" formatCode="General"/>
      <fill>
        <patternFill patternType="none">
          <bgColor indexed="65"/>
        </patternFill>
      </fill>
    </dxf>
  </rfmt>
  <rfmt sheetId="1" sqref="F831" start="0" length="0">
    <dxf>
      <font>
        <sz val="11"/>
        <name val="Times New Roman"/>
        <scheme val="none"/>
      </font>
      <numFmt numFmtId="2" formatCode="0.00"/>
      <fill>
        <patternFill patternType="none">
          <bgColor indexed="65"/>
        </patternFill>
      </fill>
      <alignment horizontal="center" vertical="center" wrapText="1" readingOrder="0"/>
    </dxf>
  </rfmt>
  <rfmt sheetId="1" sqref="E832" start="0" length="0">
    <dxf>
      <font>
        <sz val="11"/>
        <name val="Times New Roman"/>
        <scheme val="none"/>
      </font>
      <numFmt numFmtId="0" formatCode="General"/>
      <fill>
        <patternFill patternType="none">
          <bgColor indexed="65"/>
        </patternFill>
      </fill>
    </dxf>
  </rfmt>
  <rfmt sheetId="1" sqref="F832" start="0" length="0">
    <dxf>
      <font>
        <sz val="11"/>
        <name val="Times New Roman"/>
        <scheme val="none"/>
      </font>
      <numFmt numFmtId="2" formatCode="0.00"/>
      <fill>
        <patternFill patternType="none">
          <bgColor indexed="65"/>
        </patternFill>
      </fill>
      <alignment horizontal="center" vertical="center" wrapText="1" readingOrder="0"/>
    </dxf>
  </rfmt>
  <rfmt sheetId="1" sqref="E833" start="0" length="0">
    <dxf>
      <font>
        <sz val="11"/>
        <name val="Times New Roman"/>
        <scheme val="none"/>
      </font>
      <numFmt numFmtId="0" formatCode="General"/>
      <fill>
        <patternFill patternType="none">
          <bgColor indexed="65"/>
        </patternFill>
      </fill>
    </dxf>
  </rfmt>
  <rfmt sheetId="1" sqref="F833" start="0" length="0">
    <dxf>
      <font>
        <sz val="11"/>
        <name val="Times New Roman"/>
        <scheme val="none"/>
      </font>
      <numFmt numFmtId="2" formatCode="0.00"/>
      <fill>
        <patternFill patternType="none">
          <bgColor indexed="65"/>
        </patternFill>
      </fill>
      <alignment horizontal="center" vertical="center" wrapText="1" readingOrder="0"/>
    </dxf>
  </rfmt>
  <rfmt sheetId="1" sqref="E834" start="0" length="0">
    <dxf>
      <font>
        <sz val="11"/>
        <name val="Times New Roman"/>
        <scheme val="none"/>
      </font>
      <numFmt numFmtId="0" formatCode="General"/>
      <fill>
        <patternFill patternType="none">
          <bgColor indexed="65"/>
        </patternFill>
      </fill>
    </dxf>
  </rfmt>
  <rfmt sheetId="1" sqref="F834" start="0" length="0">
    <dxf>
      <font>
        <sz val="11"/>
        <name val="Times New Roman"/>
        <scheme val="none"/>
      </font>
      <numFmt numFmtId="2" formatCode="0.00"/>
      <fill>
        <patternFill patternType="none">
          <bgColor indexed="65"/>
        </patternFill>
      </fill>
      <alignment horizontal="center" vertical="center" wrapText="1" readingOrder="0"/>
    </dxf>
  </rfmt>
  <rfmt sheetId="1" sqref="E835" start="0" length="0">
    <dxf>
      <font>
        <sz val="11"/>
        <name val="Times New Roman"/>
        <scheme val="none"/>
      </font>
      <numFmt numFmtId="0" formatCode="General"/>
      <fill>
        <patternFill patternType="none">
          <bgColor indexed="65"/>
        </patternFill>
      </fill>
    </dxf>
  </rfmt>
  <rfmt sheetId="1" sqref="F835" start="0" length="0">
    <dxf>
      <font>
        <sz val="11"/>
        <name val="Times New Roman"/>
        <scheme val="none"/>
      </font>
      <numFmt numFmtId="2" formatCode="0.00"/>
      <fill>
        <patternFill patternType="none">
          <bgColor indexed="65"/>
        </patternFill>
      </fill>
      <alignment horizontal="center" vertical="center" wrapText="1" readingOrder="0"/>
    </dxf>
  </rfmt>
  <rfmt sheetId="1" sqref="E836" start="0" length="0">
    <dxf>
      <font>
        <sz val="11"/>
        <name val="Times New Roman"/>
        <scheme val="none"/>
      </font>
      <numFmt numFmtId="0" formatCode="General"/>
      <fill>
        <patternFill patternType="none">
          <bgColor indexed="65"/>
        </patternFill>
      </fill>
    </dxf>
  </rfmt>
  <rfmt sheetId="1" sqref="F836" start="0" length="0">
    <dxf>
      <font>
        <sz val="11"/>
        <name val="Times New Roman"/>
        <scheme val="none"/>
      </font>
      <numFmt numFmtId="2" formatCode="0.00"/>
      <fill>
        <patternFill patternType="none">
          <bgColor indexed="65"/>
        </patternFill>
      </fill>
      <alignment horizontal="center" vertical="center" wrapText="1" readingOrder="0"/>
    </dxf>
  </rfmt>
  <rfmt sheetId="1" sqref="E837" start="0" length="0">
    <dxf>
      <font>
        <sz val="11"/>
        <name val="Times New Roman"/>
        <scheme val="none"/>
      </font>
      <numFmt numFmtId="0" formatCode="General"/>
      <fill>
        <patternFill patternType="none">
          <bgColor indexed="65"/>
        </patternFill>
      </fill>
    </dxf>
  </rfmt>
  <rfmt sheetId="1" sqref="F837" start="0" length="0">
    <dxf>
      <font>
        <sz val="11"/>
        <name val="Times New Roman"/>
        <scheme val="none"/>
      </font>
      <numFmt numFmtId="2" formatCode="0.00"/>
      <fill>
        <patternFill patternType="none">
          <bgColor indexed="65"/>
        </patternFill>
      </fill>
      <alignment horizontal="center" vertical="center" wrapText="1" readingOrder="0"/>
    </dxf>
  </rfmt>
  <rfmt sheetId="1" sqref="E838" start="0" length="0">
    <dxf>
      <font>
        <sz val="11"/>
        <name val="Times New Roman"/>
        <scheme val="none"/>
      </font>
      <numFmt numFmtId="0" formatCode="General"/>
      <fill>
        <patternFill patternType="none">
          <bgColor indexed="65"/>
        </patternFill>
      </fill>
    </dxf>
  </rfmt>
  <rfmt sheetId="1" sqref="F838" start="0" length="0">
    <dxf>
      <font>
        <sz val="11"/>
        <name val="Times New Roman"/>
        <scheme val="none"/>
      </font>
      <numFmt numFmtId="2" formatCode="0.00"/>
      <fill>
        <patternFill patternType="none">
          <bgColor indexed="65"/>
        </patternFill>
      </fill>
      <alignment horizontal="center" vertical="center" wrapText="1" readingOrder="0"/>
    </dxf>
  </rfmt>
  <rfmt sheetId="1" sqref="E839" start="0" length="0">
    <dxf>
      <font>
        <sz val="11"/>
        <name val="Times New Roman"/>
        <scheme val="none"/>
      </font>
      <numFmt numFmtId="0" formatCode="General"/>
      <fill>
        <patternFill patternType="none">
          <bgColor indexed="65"/>
        </patternFill>
      </fill>
    </dxf>
  </rfmt>
  <rfmt sheetId="1" sqref="F839" start="0" length="0">
    <dxf>
      <font>
        <sz val="11"/>
        <name val="Times New Roman"/>
        <scheme val="none"/>
      </font>
      <numFmt numFmtId="2" formatCode="0.00"/>
      <fill>
        <patternFill patternType="none">
          <bgColor indexed="65"/>
        </patternFill>
      </fill>
      <alignment horizontal="center" vertical="center" wrapText="1" readingOrder="0"/>
    </dxf>
  </rfmt>
  <rfmt sheetId="1" sqref="E840" start="0" length="0">
    <dxf>
      <font>
        <sz val="11"/>
        <name val="Times New Roman"/>
        <scheme val="none"/>
      </font>
      <numFmt numFmtId="0" formatCode="General"/>
      <fill>
        <patternFill patternType="none">
          <bgColor indexed="65"/>
        </patternFill>
      </fill>
    </dxf>
  </rfmt>
  <rfmt sheetId="1" sqref="F840" start="0" length="0">
    <dxf>
      <font>
        <sz val="11"/>
        <name val="Times New Roman"/>
        <scheme val="none"/>
      </font>
      <numFmt numFmtId="2" formatCode="0.00"/>
      <fill>
        <patternFill patternType="none">
          <bgColor indexed="65"/>
        </patternFill>
      </fill>
      <alignment horizontal="center" vertical="center" wrapText="1" readingOrder="0"/>
    </dxf>
  </rfmt>
  <rfmt sheetId="1" sqref="E841" start="0" length="0">
    <dxf>
      <font>
        <sz val="11"/>
        <name val="Times New Roman"/>
        <scheme val="none"/>
      </font>
      <numFmt numFmtId="0" formatCode="General"/>
      <fill>
        <patternFill patternType="none">
          <bgColor indexed="65"/>
        </patternFill>
      </fill>
    </dxf>
  </rfmt>
  <rfmt sheetId="1" sqref="F841" start="0" length="0">
    <dxf>
      <font>
        <sz val="11"/>
        <name val="Times New Roman"/>
        <scheme val="none"/>
      </font>
      <numFmt numFmtId="2" formatCode="0.00"/>
      <fill>
        <patternFill patternType="none">
          <bgColor indexed="65"/>
        </patternFill>
      </fill>
      <alignment horizontal="center" vertical="center" wrapText="1" readingOrder="0"/>
    </dxf>
  </rfmt>
  <rfmt sheetId="1" sqref="E842" start="0" length="0">
    <dxf>
      <font>
        <sz val="11"/>
        <name val="Times New Roman"/>
        <scheme val="none"/>
      </font>
      <numFmt numFmtId="0" formatCode="General"/>
      <fill>
        <patternFill patternType="none">
          <bgColor indexed="65"/>
        </patternFill>
      </fill>
    </dxf>
  </rfmt>
  <rfmt sheetId="1" sqref="F842" start="0" length="0">
    <dxf>
      <font>
        <sz val="11"/>
        <name val="Times New Roman"/>
        <scheme val="none"/>
      </font>
      <numFmt numFmtId="2" formatCode="0.00"/>
      <fill>
        <patternFill patternType="none">
          <bgColor indexed="65"/>
        </patternFill>
      </fill>
      <alignment horizontal="center" vertical="center" wrapText="1" readingOrder="0"/>
    </dxf>
  </rfmt>
  <rfmt sheetId="1" sqref="E843" start="0" length="0">
    <dxf>
      <font>
        <sz val="11"/>
        <name val="Times New Roman"/>
        <scheme val="none"/>
      </font>
      <numFmt numFmtId="0" formatCode="General"/>
      <fill>
        <patternFill patternType="none">
          <bgColor indexed="65"/>
        </patternFill>
      </fill>
    </dxf>
  </rfmt>
  <rfmt sheetId="1" sqref="F843" start="0" length="0">
    <dxf>
      <font>
        <sz val="11"/>
        <name val="Times New Roman"/>
        <scheme val="none"/>
      </font>
      <numFmt numFmtId="2" formatCode="0.00"/>
      <fill>
        <patternFill patternType="none">
          <bgColor indexed="65"/>
        </patternFill>
      </fill>
      <alignment horizontal="center" vertical="center" wrapText="1" readingOrder="0"/>
    </dxf>
  </rfmt>
  <rfmt sheetId="1" sqref="E844" start="0" length="0">
    <dxf>
      <font>
        <sz val="11"/>
        <name val="Times New Roman"/>
        <scheme val="none"/>
      </font>
      <numFmt numFmtId="0" formatCode="General"/>
      <fill>
        <patternFill patternType="none">
          <bgColor indexed="65"/>
        </patternFill>
      </fill>
    </dxf>
  </rfmt>
  <rfmt sheetId="1" sqref="F844" start="0" length="0">
    <dxf>
      <font>
        <sz val="11"/>
        <name val="Times New Roman"/>
        <scheme val="none"/>
      </font>
      <numFmt numFmtId="2" formatCode="0.00"/>
      <fill>
        <patternFill patternType="none">
          <bgColor indexed="65"/>
        </patternFill>
      </fill>
      <alignment horizontal="center" vertical="center" wrapText="1" readingOrder="0"/>
    </dxf>
  </rfmt>
  <rfmt sheetId="1" sqref="E845" start="0" length="0">
    <dxf>
      <font>
        <sz val="11"/>
        <name val="Times New Roman"/>
        <scheme val="none"/>
      </font>
      <numFmt numFmtId="0" formatCode="General"/>
      <fill>
        <patternFill patternType="none">
          <bgColor indexed="65"/>
        </patternFill>
      </fill>
    </dxf>
  </rfmt>
  <rfmt sheetId="1" sqref="F845" start="0" length="0">
    <dxf>
      <font>
        <sz val="11"/>
        <name val="Times New Roman"/>
        <scheme val="none"/>
      </font>
      <numFmt numFmtId="2" formatCode="0.00"/>
      <fill>
        <patternFill patternType="none">
          <bgColor indexed="65"/>
        </patternFill>
      </fill>
      <alignment horizontal="center" vertical="center" wrapText="1" readingOrder="0"/>
    </dxf>
  </rfmt>
  <rfmt sheetId="1" sqref="E846" start="0" length="0">
    <dxf>
      <font>
        <sz val="11"/>
        <name val="Times New Roman"/>
        <scheme val="none"/>
      </font>
      <numFmt numFmtId="0" formatCode="General"/>
      <fill>
        <patternFill patternType="none">
          <bgColor indexed="65"/>
        </patternFill>
      </fill>
    </dxf>
  </rfmt>
  <rfmt sheetId="1" sqref="F846" start="0" length="0">
    <dxf>
      <font>
        <sz val="11"/>
        <name val="Times New Roman"/>
        <scheme val="none"/>
      </font>
      <numFmt numFmtId="2" formatCode="0.00"/>
      <fill>
        <patternFill patternType="none">
          <bgColor indexed="65"/>
        </patternFill>
      </fill>
      <alignment horizontal="center" vertical="center" wrapText="1" readingOrder="0"/>
    </dxf>
  </rfmt>
  <rfmt sheetId="1" sqref="E847" start="0" length="0">
    <dxf>
      <font>
        <sz val="11"/>
        <name val="Times New Roman"/>
        <scheme val="none"/>
      </font>
      <numFmt numFmtId="0" formatCode="General"/>
      <fill>
        <patternFill patternType="none">
          <bgColor indexed="65"/>
        </patternFill>
      </fill>
    </dxf>
  </rfmt>
  <rfmt sheetId="1" sqref="F847" start="0" length="0">
    <dxf>
      <font>
        <sz val="11"/>
        <name val="Times New Roman"/>
        <scheme val="none"/>
      </font>
      <numFmt numFmtId="2" formatCode="0.00"/>
      <fill>
        <patternFill patternType="none">
          <bgColor indexed="65"/>
        </patternFill>
      </fill>
      <alignment horizontal="center" vertical="center" wrapText="1" readingOrder="0"/>
    </dxf>
  </rfmt>
  <rfmt sheetId="1" sqref="E848" start="0" length="0">
    <dxf>
      <font>
        <sz val="11"/>
        <name val="Times New Roman"/>
        <scheme val="none"/>
      </font>
      <numFmt numFmtId="0" formatCode="General"/>
      <fill>
        <patternFill patternType="none">
          <bgColor indexed="65"/>
        </patternFill>
      </fill>
    </dxf>
  </rfmt>
  <rfmt sheetId="1" sqref="F848" start="0" length="0">
    <dxf>
      <font>
        <sz val="11"/>
        <name val="Times New Roman"/>
        <scheme val="none"/>
      </font>
      <numFmt numFmtId="2" formatCode="0.00"/>
      <fill>
        <patternFill patternType="none">
          <bgColor indexed="65"/>
        </patternFill>
      </fill>
      <alignment horizontal="center" vertical="center" wrapText="1" readingOrder="0"/>
    </dxf>
  </rfmt>
  <rfmt sheetId="1" sqref="E849" start="0" length="0">
    <dxf>
      <font>
        <sz val="11"/>
        <name val="Times New Roman"/>
        <scheme val="none"/>
      </font>
      <numFmt numFmtId="0" formatCode="General"/>
      <fill>
        <patternFill patternType="none">
          <bgColor indexed="65"/>
        </patternFill>
      </fill>
    </dxf>
  </rfmt>
  <rfmt sheetId="1" sqref="F849" start="0" length="0">
    <dxf>
      <font>
        <sz val="11"/>
        <name val="Times New Roman"/>
        <scheme val="none"/>
      </font>
      <numFmt numFmtId="2" formatCode="0.00"/>
      <fill>
        <patternFill patternType="none">
          <bgColor indexed="65"/>
        </patternFill>
      </fill>
      <alignment horizontal="center" vertical="center" wrapText="1" readingOrder="0"/>
    </dxf>
  </rfmt>
  <rfmt sheetId="1" sqref="E850" start="0" length="0">
    <dxf>
      <font>
        <sz val="11"/>
        <name val="Times New Roman"/>
        <scheme val="none"/>
      </font>
      <numFmt numFmtId="0" formatCode="General"/>
      <fill>
        <patternFill patternType="none">
          <bgColor indexed="65"/>
        </patternFill>
      </fill>
    </dxf>
  </rfmt>
  <rfmt sheetId="1" sqref="F850" start="0" length="0">
    <dxf>
      <font>
        <sz val="11"/>
        <name val="Times New Roman"/>
        <scheme val="none"/>
      </font>
      <numFmt numFmtId="2" formatCode="0.00"/>
      <fill>
        <patternFill patternType="none">
          <bgColor indexed="65"/>
        </patternFill>
      </fill>
      <alignment horizontal="center" vertical="center" wrapText="1" readingOrder="0"/>
    </dxf>
  </rfmt>
  <rfmt sheetId="1" sqref="E851" start="0" length="0">
    <dxf>
      <font>
        <sz val="11"/>
        <name val="Times New Roman"/>
        <scheme val="none"/>
      </font>
      <numFmt numFmtId="0" formatCode="General"/>
      <fill>
        <patternFill patternType="none">
          <bgColor indexed="65"/>
        </patternFill>
      </fill>
    </dxf>
  </rfmt>
  <rfmt sheetId="1" sqref="F851" start="0" length="0">
    <dxf>
      <font>
        <sz val="11"/>
        <name val="Times New Roman"/>
        <scheme val="none"/>
      </font>
      <numFmt numFmtId="2" formatCode="0.00"/>
      <fill>
        <patternFill patternType="none">
          <bgColor indexed="65"/>
        </patternFill>
      </fill>
      <alignment horizontal="center" vertical="center" wrapText="1" readingOrder="0"/>
    </dxf>
  </rfmt>
  <rfmt sheetId="1" sqref="E852" start="0" length="0">
    <dxf>
      <font>
        <sz val="11"/>
        <name val="Times New Roman"/>
        <scheme val="none"/>
      </font>
      <numFmt numFmtId="0" formatCode="General"/>
      <fill>
        <patternFill patternType="none">
          <bgColor indexed="65"/>
        </patternFill>
      </fill>
    </dxf>
  </rfmt>
  <rfmt sheetId="1" sqref="F852" start="0" length="0">
    <dxf>
      <font>
        <sz val="11"/>
        <name val="Times New Roman"/>
        <scheme val="none"/>
      </font>
      <numFmt numFmtId="2" formatCode="0.00"/>
      <fill>
        <patternFill patternType="none">
          <bgColor indexed="65"/>
        </patternFill>
      </fill>
      <alignment horizontal="center" vertical="center" wrapText="1" readingOrder="0"/>
    </dxf>
  </rfmt>
  <rfmt sheetId="1" sqref="E853" start="0" length="0">
    <dxf>
      <font>
        <sz val="11"/>
        <name val="Times New Roman"/>
        <scheme val="none"/>
      </font>
      <numFmt numFmtId="0" formatCode="General"/>
      <fill>
        <patternFill patternType="none">
          <bgColor indexed="65"/>
        </patternFill>
      </fill>
    </dxf>
  </rfmt>
  <rfmt sheetId="1" sqref="F853" start="0" length="0">
    <dxf>
      <font>
        <sz val="11"/>
        <name val="Times New Roman"/>
        <scheme val="none"/>
      </font>
      <numFmt numFmtId="2" formatCode="0.00"/>
      <fill>
        <patternFill patternType="none">
          <bgColor indexed="65"/>
        </patternFill>
      </fill>
      <alignment horizontal="center" vertical="center" wrapText="1" readingOrder="0"/>
    </dxf>
  </rfmt>
  <rfmt sheetId="1" sqref="E854" start="0" length="0">
    <dxf>
      <font>
        <sz val="11"/>
        <name val="Times New Roman"/>
        <scheme val="none"/>
      </font>
      <numFmt numFmtId="0" formatCode="General"/>
      <fill>
        <patternFill patternType="none">
          <bgColor indexed="65"/>
        </patternFill>
      </fill>
    </dxf>
  </rfmt>
  <rfmt sheetId="1" sqref="F854" start="0" length="0">
    <dxf>
      <font>
        <sz val="11"/>
        <name val="Times New Roman"/>
        <scheme val="none"/>
      </font>
      <numFmt numFmtId="2" formatCode="0.00"/>
      <fill>
        <patternFill patternType="none">
          <bgColor indexed="65"/>
        </patternFill>
      </fill>
      <alignment horizontal="center" vertical="center" wrapText="1" readingOrder="0"/>
    </dxf>
  </rfmt>
  <rfmt sheetId="1" sqref="E855" start="0" length="0">
    <dxf>
      <font>
        <sz val="11"/>
        <name val="Times New Roman"/>
        <scheme val="none"/>
      </font>
      <numFmt numFmtId="0" formatCode="General"/>
      <fill>
        <patternFill patternType="none">
          <bgColor indexed="65"/>
        </patternFill>
      </fill>
    </dxf>
  </rfmt>
  <rfmt sheetId="1" sqref="F855" start="0" length="0">
    <dxf>
      <font>
        <sz val="11"/>
        <name val="Times New Roman"/>
        <scheme val="none"/>
      </font>
      <numFmt numFmtId="2" formatCode="0.00"/>
      <fill>
        <patternFill patternType="none">
          <bgColor indexed="65"/>
        </patternFill>
      </fill>
      <alignment horizontal="center" vertical="center" wrapText="1" readingOrder="0"/>
    </dxf>
  </rfmt>
  <rfmt sheetId="1" sqref="E856" start="0" length="0">
    <dxf>
      <font>
        <sz val="11"/>
        <name val="Times New Roman"/>
        <scheme val="none"/>
      </font>
      <numFmt numFmtId="0" formatCode="General"/>
      <fill>
        <patternFill patternType="none">
          <bgColor indexed="65"/>
        </patternFill>
      </fill>
    </dxf>
  </rfmt>
  <rfmt sheetId="1" sqref="F856" start="0" length="0">
    <dxf>
      <font>
        <sz val="11"/>
        <name val="Times New Roman"/>
        <scheme val="none"/>
      </font>
      <numFmt numFmtId="2" formatCode="0.00"/>
      <fill>
        <patternFill patternType="none">
          <bgColor indexed="65"/>
        </patternFill>
      </fill>
      <alignment horizontal="center" vertical="center" wrapText="1" readingOrder="0"/>
    </dxf>
  </rfmt>
  <rfmt sheetId="1" sqref="E857" start="0" length="0">
    <dxf>
      <font>
        <sz val="11"/>
        <name val="Times New Roman"/>
        <scheme val="none"/>
      </font>
      <numFmt numFmtId="0" formatCode="General"/>
      <fill>
        <patternFill patternType="none">
          <bgColor indexed="65"/>
        </patternFill>
      </fill>
    </dxf>
  </rfmt>
  <rfmt sheetId="1" sqref="F857" start="0" length="0">
    <dxf>
      <font>
        <sz val="11"/>
        <name val="Times New Roman"/>
        <scheme val="none"/>
      </font>
      <numFmt numFmtId="2" formatCode="0.00"/>
      <fill>
        <patternFill patternType="none">
          <bgColor indexed="65"/>
        </patternFill>
      </fill>
      <alignment horizontal="center" vertical="center" wrapText="1" readingOrder="0"/>
    </dxf>
  </rfmt>
  <rfmt sheetId="1" sqref="E858" start="0" length="0">
    <dxf>
      <font>
        <sz val="11"/>
        <name val="Times New Roman"/>
        <scheme val="none"/>
      </font>
      <numFmt numFmtId="0" formatCode="General"/>
      <fill>
        <patternFill patternType="none">
          <bgColor indexed="65"/>
        </patternFill>
      </fill>
    </dxf>
  </rfmt>
  <rfmt sheetId="1" sqref="F858" start="0" length="0">
    <dxf>
      <font>
        <sz val="11"/>
        <name val="Times New Roman"/>
        <scheme val="none"/>
      </font>
      <numFmt numFmtId="2" formatCode="0.00"/>
      <fill>
        <patternFill patternType="none">
          <bgColor indexed="65"/>
        </patternFill>
      </fill>
      <alignment horizontal="center" vertical="center" wrapText="1" readingOrder="0"/>
    </dxf>
  </rfmt>
  <rfmt sheetId="1" sqref="E859" start="0" length="0">
    <dxf>
      <font>
        <sz val="11"/>
        <name val="Times New Roman"/>
        <scheme val="none"/>
      </font>
      <numFmt numFmtId="0" formatCode="General"/>
      <fill>
        <patternFill patternType="none">
          <bgColor indexed="65"/>
        </patternFill>
      </fill>
    </dxf>
  </rfmt>
  <rfmt sheetId="1" sqref="F859" start="0" length="0">
    <dxf>
      <font>
        <sz val="11"/>
        <name val="Times New Roman"/>
        <scheme val="none"/>
      </font>
      <numFmt numFmtId="2" formatCode="0.00"/>
      <fill>
        <patternFill patternType="none">
          <bgColor indexed="65"/>
        </patternFill>
      </fill>
      <alignment horizontal="center" vertical="center" wrapText="1" readingOrder="0"/>
    </dxf>
  </rfmt>
  <rfmt sheetId="1" sqref="E860" start="0" length="0">
    <dxf>
      <font>
        <sz val="11"/>
        <name val="Times New Roman"/>
        <scheme val="none"/>
      </font>
      <numFmt numFmtId="0" formatCode="General"/>
      <fill>
        <patternFill patternType="none">
          <bgColor indexed="65"/>
        </patternFill>
      </fill>
    </dxf>
  </rfmt>
  <rfmt sheetId="1" sqref="F860" start="0" length="0">
    <dxf>
      <font>
        <sz val="11"/>
        <name val="Times New Roman"/>
        <scheme val="none"/>
      </font>
      <numFmt numFmtId="2" formatCode="0.00"/>
      <fill>
        <patternFill patternType="none">
          <bgColor indexed="65"/>
        </patternFill>
      </fill>
      <alignment horizontal="center" vertical="center" wrapText="1" readingOrder="0"/>
    </dxf>
  </rfmt>
  <rfmt sheetId="1" sqref="E861" start="0" length="0">
    <dxf>
      <font>
        <sz val="11"/>
        <name val="Times New Roman"/>
        <scheme val="none"/>
      </font>
      <numFmt numFmtId="0" formatCode="General"/>
      <fill>
        <patternFill patternType="none">
          <bgColor indexed="65"/>
        </patternFill>
      </fill>
    </dxf>
  </rfmt>
  <rfmt sheetId="1" sqref="F861" start="0" length="0">
    <dxf>
      <font>
        <sz val="11"/>
        <name val="Times New Roman"/>
        <scheme val="none"/>
      </font>
      <numFmt numFmtId="2" formatCode="0.00"/>
      <fill>
        <patternFill patternType="none">
          <bgColor indexed="65"/>
        </patternFill>
      </fill>
      <alignment horizontal="center" vertical="center" wrapText="1" readingOrder="0"/>
    </dxf>
  </rfmt>
  <rfmt sheetId="1" sqref="E862" start="0" length="0">
    <dxf>
      <font>
        <sz val="11"/>
        <name val="Times New Roman"/>
        <scheme val="none"/>
      </font>
      <numFmt numFmtId="0" formatCode="General"/>
      <fill>
        <patternFill patternType="none">
          <bgColor indexed="65"/>
        </patternFill>
      </fill>
    </dxf>
  </rfmt>
  <rfmt sheetId="1" sqref="F862" start="0" length="0">
    <dxf>
      <font>
        <sz val="11"/>
        <name val="Times New Roman"/>
        <scheme val="none"/>
      </font>
      <numFmt numFmtId="2" formatCode="0.00"/>
      <fill>
        <patternFill patternType="none">
          <bgColor indexed="65"/>
        </patternFill>
      </fill>
      <alignment horizontal="center" vertical="center" wrapText="1" readingOrder="0"/>
    </dxf>
  </rfmt>
  <rfmt sheetId="1" sqref="E863" start="0" length="0">
    <dxf>
      <font>
        <sz val="11"/>
        <name val="Times New Roman"/>
        <scheme val="none"/>
      </font>
      <numFmt numFmtId="0" formatCode="General"/>
      <fill>
        <patternFill patternType="none">
          <bgColor indexed="65"/>
        </patternFill>
      </fill>
    </dxf>
  </rfmt>
  <rfmt sheetId="1" sqref="F863" start="0" length="0">
    <dxf>
      <font>
        <sz val="11"/>
        <name val="Times New Roman"/>
        <scheme val="none"/>
      </font>
      <numFmt numFmtId="2" formatCode="0.00"/>
      <fill>
        <patternFill patternType="none">
          <bgColor indexed="65"/>
        </patternFill>
      </fill>
      <alignment horizontal="center" vertical="center" wrapText="1" readingOrder="0"/>
    </dxf>
  </rfmt>
  <rfmt sheetId="1" sqref="E864" start="0" length="0">
    <dxf>
      <font>
        <sz val="11"/>
        <name val="Times New Roman"/>
        <scheme val="none"/>
      </font>
      <numFmt numFmtId="0" formatCode="General"/>
      <fill>
        <patternFill patternType="none">
          <bgColor indexed="65"/>
        </patternFill>
      </fill>
    </dxf>
  </rfmt>
  <rfmt sheetId="1" sqref="F864" start="0" length="0">
    <dxf>
      <font>
        <sz val="11"/>
        <name val="Times New Roman"/>
        <scheme val="none"/>
      </font>
      <numFmt numFmtId="2" formatCode="0.00"/>
      <fill>
        <patternFill patternType="none">
          <bgColor indexed="65"/>
        </patternFill>
      </fill>
      <alignment horizontal="center" vertical="center" wrapText="1" readingOrder="0"/>
    </dxf>
  </rfmt>
  <rfmt sheetId="1" sqref="E865" start="0" length="0">
    <dxf>
      <font>
        <sz val="11"/>
        <name val="Times New Roman"/>
        <scheme val="none"/>
      </font>
      <numFmt numFmtId="0" formatCode="General"/>
      <fill>
        <patternFill patternType="none">
          <bgColor indexed="65"/>
        </patternFill>
      </fill>
    </dxf>
  </rfmt>
  <rfmt sheetId="1" sqref="F865" start="0" length="0">
    <dxf>
      <font>
        <sz val="11"/>
        <name val="Times New Roman"/>
        <scheme val="none"/>
      </font>
      <numFmt numFmtId="2" formatCode="0.00"/>
      <fill>
        <patternFill patternType="none">
          <bgColor indexed="65"/>
        </patternFill>
      </fill>
      <alignment horizontal="center" vertical="center" wrapText="1" readingOrder="0"/>
    </dxf>
  </rfmt>
  <rfmt sheetId="1" sqref="E866" start="0" length="0">
    <dxf>
      <font>
        <sz val="11"/>
        <name val="Times New Roman"/>
        <scheme val="none"/>
      </font>
      <numFmt numFmtId="0" formatCode="General"/>
      <fill>
        <patternFill patternType="none">
          <bgColor indexed="65"/>
        </patternFill>
      </fill>
    </dxf>
  </rfmt>
  <rfmt sheetId="1" sqref="F866" start="0" length="0">
    <dxf>
      <font>
        <sz val="11"/>
        <name val="Times New Roman"/>
        <scheme val="none"/>
      </font>
      <numFmt numFmtId="2" formatCode="0.00"/>
      <fill>
        <patternFill patternType="none">
          <bgColor indexed="65"/>
        </patternFill>
      </fill>
      <alignment horizontal="center" vertical="center" wrapText="1" readingOrder="0"/>
    </dxf>
  </rfmt>
  <rfmt sheetId="1" sqref="E867" start="0" length="0">
    <dxf>
      <font>
        <sz val="11"/>
        <name val="Times New Roman"/>
        <scheme val="none"/>
      </font>
      <numFmt numFmtId="0" formatCode="General"/>
      <fill>
        <patternFill patternType="none">
          <bgColor indexed="65"/>
        </patternFill>
      </fill>
    </dxf>
  </rfmt>
  <rfmt sheetId="1" sqref="F867" start="0" length="0">
    <dxf>
      <font>
        <sz val="11"/>
        <name val="Times New Roman"/>
        <scheme val="none"/>
      </font>
      <numFmt numFmtId="2" formatCode="0.00"/>
      <fill>
        <patternFill patternType="none">
          <bgColor indexed="65"/>
        </patternFill>
      </fill>
      <alignment horizontal="center" vertical="center" wrapText="1" readingOrder="0"/>
    </dxf>
  </rfmt>
  <rfmt sheetId="1" sqref="E868" start="0" length="0">
    <dxf>
      <font>
        <sz val="11"/>
        <name val="Times New Roman"/>
        <scheme val="none"/>
      </font>
      <numFmt numFmtId="0" formatCode="General"/>
      <fill>
        <patternFill patternType="none">
          <bgColor indexed="65"/>
        </patternFill>
      </fill>
    </dxf>
  </rfmt>
  <rfmt sheetId="1" sqref="F868" start="0" length="0">
    <dxf>
      <font>
        <sz val="11"/>
        <name val="Times New Roman"/>
        <scheme val="none"/>
      </font>
      <numFmt numFmtId="2" formatCode="0.00"/>
      <fill>
        <patternFill patternType="none">
          <bgColor indexed="65"/>
        </patternFill>
      </fill>
      <alignment horizontal="center" vertical="center" wrapText="1" readingOrder="0"/>
    </dxf>
  </rfmt>
  <rfmt sheetId="1" sqref="E869" start="0" length="0">
    <dxf>
      <font>
        <sz val="11"/>
        <name val="Times New Roman"/>
        <scheme val="none"/>
      </font>
      <numFmt numFmtId="0" formatCode="General"/>
      <fill>
        <patternFill patternType="none">
          <bgColor indexed="65"/>
        </patternFill>
      </fill>
    </dxf>
  </rfmt>
  <rfmt sheetId="1" sqref="F869" start="0" length="0">
    <dxf>
      <font>
        <sz val="11"/>
        <name val="Times New Roman"/>
        <scheme val="none"/>
      </font>
      <numFmt numFmtId="2" formatCode="0.00"/>
      <fill>
        <patternFill patternType="none">
          <bgColor indexed="65"/>
        </patternFill>
      </fill>
      <alignment horizontal="center" vertical="center" wrapText="1" readingOrder="0"/>
    </dxf>
  </rfmt>
  <rfmt sheetId="1" sqref="E870" start="0" length="0">
    <dxf>
      <font>
        <sz val="11"/>
        <name val="Times New Roman"/>
        <scheme val="none"/>
      </font>
      <numFmt numFmtId="0" formatCode="General"/>
      <fill>
        <patternFill patternType="none">
          <bgColor indexed="65"/>
        </patternFill>
      </fill>
    </dxf>
  </rfmt>
  <rfmt sheetId="1" sqref="F870" start="0" length="0">
    <dxf>
      <font>
        <sz val="11"/>
        <name val="Times New Roman"/>
        <scheme val="none"/>
      </font>
      <numFmt numFmtId="2" formatCode="0.00"/>
      <fill>
        <patternFill patternType="none">
          <bgColor indexed="65"/>
        </patternFill>
      </fill>
      <alignment horizontal="center" vertical="center" wrapText="1" readingOrder="0"/>
    </dxf>
  </rfmt>
  <rfmt sheetId="1" sqref="E871" start="0" length="0">
    <dxf>
      <font>
        <sz val="11"/>
        <name val="Times New Roman"/>
        <scheme val="none"/>
      </font>
      <numFmt numFmtId="0" formatCode="General"/>
      <fill>
        <patternFill patternType="none">
          <bgColor indexed="65"/>
        </patternFill>
      </fill>
    </dxf>
  </rfmt>
  <rfmt sheetId="1" sqref="F871" start="0" length="0">
    <dxf>
      <font>
        <sz val="11"/>
        <name val="Times New Roman"/>
        <scheme val="none"/>
      </font>
      <numFmt numFmtId="2" formatCode="0.00"/>
      <fill>
        <patternFill patternType="none">
          <bgColor indexed="65"/>
        </patternFill>
      </fill>
      <alignment horizontal="center" vertical="center" wrapText="1" readingOrder="0"/>
    </dxf>
  </rfmt>
  <rfmt sheetId="1" sqref="E872" start="0" length="0">
    <dxf>
      <font>
        <sz val="11"/>
        <name val="Times New Roman"/>
        <scheme val="none"/>
      </font>
      <numFmt numFmtId="0" formatCode="General"/>
      <fill>
        <patternFill patternType="none">
          <bgColor indexed="65"/>
        </patternFill>
      </fill>
    </dxf>
  </rfmt>
  <rfmt sheetId="1" sqref="F872" start="0" length="0">
    <dxf>
      <font>
        <sz val="11"/>
        <name val="Times New Roman"/>
        <scheme val="none"/>
      </font>
      <numFmt numFmtId="2" formatCode="0.00"/>
      <fill>
        <patternFill patternType="none">
          <bgColor indexed="65"/>
        </patternFill>
      </fill>
      <alignment horizontal="center" vertical="center" wrapText="1" readingOrder="0"/>
    </dxf>
  </rfmt>
  <rfmt sheetId="1" sqref="E873" start="0" length="0">
    <dxf>
      <font>
        <sz val="11"/>
        <name val="Times New Roman"/>
        <scheme val="none"/>
      </font>
      <numFmt numFmtId="0" formatCode="General"/>
      <fill>
        <patternFill patternType="none">
          <bgColor indexed="65"/>
        </patternFill>
      </fill>
    </dxf>
  </rfmt>
  <rfmt sheetId="1" sqref="F873" start="0" length="0">
    <dxf>
      <font>
        <sz val="11"/>
        <name val="Times New Roman"/>
        <scheme val="none"/>
      </font>
      <numFmt numFmtId="2" formatCode="0.00"/>
      <fill>
        <patternFill patternType="none">
          <bgColor indexed="65"/>
        </patternFill>
      </fill>
      <alignment horizontal="center" vertical="center" wrapText="1" readingOrder="0"/>
    </dxf>
  </rfmt>
  <rfmt sheetId="1" sqref="E874" start="0" length="0">
    <dxf>
      <font>
        <sz val="11"/>
        <name val="Times New Roman"/>
        <scheme val="none"/>
      </font>
      <numFmt numFmtId="0" formatCode="General"/>
      <fill>
        <patternFill patternType="none">
          <bgColor indexed="65"/>
        </patternFill>
      </fill>
    </dxf>
  </rfmt>
  <rfmt sheetId="1" sqref="F874" start="0" length="0">
    <dxf>
      <font>
        <sz val="11"/>
        <name val="Times New Roman"/>
        <scheme val="none"/>
      </font>
      <numFmt numFmtId="2" formatCode="0.00"/>
      <fill>
        <patternFill patternType="none">
          <bgColor indexed="65"/>
        </patternFill>
      </fill>
      <alignment horizontal="center" vertical="center" wrapText="1" readingOrder="0"/>
    </dxf>
  </rfmt>
  <rfmt sheetId="1" sqref="E875" start="0" length="0">
    <dxf>
      <font>
        <sz val="11"/>
        <name val="Times New Roman"/>
        <scheme val="none"/>
      </font>
      <numFmt numFmtId="0" formatCode="General"/>
      <fill>
        <patternFill patternType="none">
          <bgColor indexed="65"/>
        </patternFill>
      </fill>
    </dxf>
  </rfmt>
  <rfmt sheetId="1" sqref="F875" start="0" length="0">
    <dxf>
      <font>
        <sz val="11"/>
        <name val="Times New Roman"/>
        <scheme val="none"/>
      </font>
      <numFmt numFmtId="2" formatCode="0.00"/>
      <fill>
        <patternFill patternType="none">
          <bgColor indexed="65"/>
        </patternFill>
      </fill>
      <alignment horizontal="center" vertical="center" wrapText="1" readingOrder="0"/>
    </dxf>
  </rfmt>
  <rfmt sheetId="1" sqref="E876" start="0" length="0">
    <dxf>
      <font>
        <sz val="11"/>
        <name val="Times New Roman"/>
        <scheme val="none"/>
      </font>
      <numFmt numFmtId="0" formatCode="General"/>
      <fill>
        <patternFill patternType="none">
          <bgColor indexed="65"/>
        </patternFill>
      </fill>
    </dxf>
  </rfmt>
  <rfmt sheetId="1" sqref="F876" start="0" length="0">
    <dxf>
      <font>
        <sz val="11"/>
        <name val="Times New Roman"/>
        <scheme val="none"/>
      </font>
      <numFmt numFmtId="2" formatCode="0.00"/>
      <fill>
        <patternFill patternType="none">
          <bgColor indexed="65"/>
        </patternFill>
      </fill>
      <alignment horizontal="center" vertical="center" wrapText="1" readingOrder="0"/>
    </dxf>
  </rfmt>
  <rfmt sheetId="1" sqref="E877" start="0" length="0">
    <dxf>
      <font>
        <sz val="11"/>
        <name val="Times New Roman"/>
        <scheme val="none"/>
      </font>
      <numFmt numFmtId="0" formatCode="General"/>
      <fill>
        <patternFill patternType="none">
          <bgColor indexed="65"/>
        </patternFill>
      </fill>
    </dxf>
  </rfmt>
  <rfmt sheetId="1" sqref="F877" start="0" length="0">
    <dxf>
      <font>
        <sz val="11"/>
        <name val="Times New Roman"/>
        <scheme val="none"/>
      </font>
      <numFmt numFmtId="2" formatCode="0.00"/>
      <fill>
        <patternFill patternType="none">
          <bgColor indexed="65"/>
        </patternFill>
      </fill>
      <alignment horizontal="center" vertical="center" wrapText="1" readingOrder="0"/>
    </dxf>
  </rfmt>
  <rfmt sheetId="1" sqref="E878" start="0" length="0">
    <dxf>
      <font>
        <sz val="11"/>
        <name val="Times New Roman"/>
        <scheme val="none"/>
      </font>
      <numFmt numFmtId="0" formatCode="General"/>
      <fill>
        <patternFill patternType="none">
          <bgColor indexed="65"/>
        </patternFill>
      </fill>
    </dxf>
  </rfmt>
  <rfmt sheetId="1" sqref="F878" start="0" length="0">
    <dxf>
      <font>
        <sz val="11"/>
        <name val="Times New Roman"/>
        <scheme val="none"/>
      </font>
      <numFmt numFmtId="2" formatCode="0.00"/>
      <fill>
        <patternFill patternType="none">
          <bgColor indexed="65"/>
        </patternFill>
      </fill>
      <alignment horizontal="center" vertical="center" wrapText="1" readingOrder="0"/>
    </dxf>
  </rfmt>
  <rfmt sheetId="1" sqref="E879" start="0" length="0">
    <dxf>
      <font>
        <sz val="11"/>
        <name val="Times New Roman"/>
        <scheme val="none"/>
      </font>
      <numFmt numFmtId="0" formatCode="General"/>
      <fill>
        <patternFill patternType="none">
          <bgColor indexed="65"/>
        </patternFill>
      </fill>
    </dxf>
  </rfmt>
  <rfmt sheetId="1" sqref="F879" start="0" length="0">
    <dxf>
      <font>
        <sz val="11"/>
        <name val="Times New Roman"/>
        <scheme val="none"/>
      </font>
      <numFmt numFmtId="2" formatCode="0.00"/>
      <fill>
        <patternFill patternType="none">
          <bgColor indexed="65"/>
        </patternFill>
      </fill>
      <alignment horizontal="center" vertical="center" wrapText="1" readingOrder="0"/>
    </dxf>
  </rfmt>
  <rfmt sheetId="1" sqref="E880" start="0" length="0">
    <dxf>
      <font>
        <sz val="11"/>
        <name val="Times New Roman"/>
        <scheme val="none"/>
      </font>
      <numFmt numFmtId="0" formatCode="General"/>
      <fill>
        <patternFill patternType="none">
          <bgColor indexed="65"/>
        </patternFill>
      </fill>
    </dxf>
  </rfmt>
  <rfmt sheetId="1" sqref="F880" start="0" length="0">
    <dxf>
      <font>
        <sz val="11"/>
        <name val="Times New Roman"/>
        <scheme val="none"/>
      </font>
      <numFmt numFmtId="2" formatCode="0.00"/>
      <fill>
        <patternFill patternType="none">
          <bgColor indexed="65"/>
        </patternFill>
      </fill>
      <alignment horizontal="center" vertical="center" wrapText="1" readingOrder="0"/>
    </dxf>
  </rfmt>
  <rfmt sheetId="1" sqref="E881" start="0" length="0">
    <dxf>
      <font>
        <sz val="11"/>
        <name val="Times New Roman"/>
        <scheme val="none"/>
      </font>
      <numFmt numFmtId="0" formatCode="General"/>
      <fill>
        <patternFill patternType="none">
          <bgColor indexed="65"/>
        </patternFill>
      </fill>
    </dxf>
  </rfmt>
  <rfmt sheetId="1" sqref="F881" start="0" length="0">
    <dxf>
      <font>
        <sz val="11"/>
        <name val="Times New Roman"/>
        <scheme val="none"/>
      </font>
      <numFmt numFmtId="2" formatCode="0.00"/>
      <fill>
        <patternFill patternType="none">
          <bgColor indexed="65"/>
        </patternFill>
      </fill>
      <alignment horizontal="center" vertical="center" wrapText="1" readingOrder="0"/>
    </dxf>
  </rfmt>
  <rfmt sheetId="1" sqref="E882" start="0" length="0">
    <dxf>
      <font>
        <sz val="11"/>
        <name val="Times New Roman"/>
        <scheme val="none"/>
      </font>
      <numFmt numFmtId="0" formatCode="General"/>
      <fill>
        <patternFill patternType="none">
          <bgColor indexed="65"/>
        </patternFill>
      </fill>
    </dxf>
  </rfmt>
  <rfmt sheetId="1" sqref="F882" start="0" length="0">
    <dxf>
      <font>
        <sz val="11"/>
        <name val="Times New Roman"/>
        <scheme val="none"/>
      </font>
      <numFmt numFmtId="2" formatCode="0.00"/>
      <fill>
        <patternFill patternType="none">
          <bgColor indexed="65"/>
        </patternFill>
      </fill>
      <alignment horizontal="center" vertical="center" wrapText="1" readingOrder="0"/>
    </dxf>
  </rfmt>
  <rfmt sheetId="1" sqref="E883" start="0" length="0">
    <dxf>
      <font>
        <sz val="11"/>
        <name val="Times New Roman"/>
        <scheme val="none"/>
      </font>
      <numFmt numFmtId="0" formatCode="General"/>
      <fill>
        <patternFill patternType="none">
          <bgColor indexed="65"/>
        </patternFill>
      </fill>
    </dxf>
  </rfmt>
  <rfmt sheetId="1" sqref="F883" start="0" length="0">
    <dxf>
      <font>
        <sz val="11"/>
        <name val="Times New Roman"/>
        <scheme val="none"/>
      </font>
      <numFmt numFmtId="2" formatCode="0.00"/>
      <fill>
        <patternFill patternType="none">
          <bgColor indexed="65"/>
        </patternFill>
      </fill>
      <alignment horizontal="center" vertical="center" wrapText="1" readingOrder="0"/>
    </dxf>
  </rfmt>
  <rfmt sheetId="1" sqref="E884" start="0" length="0">
    <dxf>
      <font>
        <sz val="11"/>
        <name val="Times New Roman"/>
        <scheme val="none"/>
      </font>
      <numFmt numFmtId="0" formatCode="General"/>
      <fill>
        <patternFill patternType="none">
          <bgColor indexed="65"/>
        </patternFill>
      </fill>
    </dxf>
  </rfmt>
  <rfmt sheetId="1" sqref="F884" start="0" length="0">
    <dxf>
      <font>
        <sz val="11"/>
        <name val="Times New Roman"/>
        <scheme val="none"/>
      </font>
      <numFmt numFmtId="2" formatCode="0.00"/>
      <fill>
        <patternFill patternType="none">
          <bgColor indexed="65"/>
        </patternFill>
      </fill>
      <alignment horizontal="center" vertical="center" wrapText="1" readingOrder="0"/>
    </dxf>
  </rfmt>
  <rfmt sheetId="1" sqref="E885" start="0" length="0">
    <dxf>
      <font>
        <sz val="11"/>
        <name val="Times New Roman"/>
        <scheme val="none"/>
      </font>
      <numFmt numFmtId="0" formatCode="General"/>
      <fill>
        <patternFill patternType="none">
          <bgColor indexed="65"/>
        </patternFill>
      </fill>
    </dxf>
  </rfmt>
  <rfmt sheetId="1" sqref="F885" start="0" length="0">
    <dxf>
      <font>
        <sz val="11"/>
        <name val="Times New Roman"/>
        <scheme val="none"/>
      </font>
      <numFmt numFmtId="2" formatCode="0.00"/>
      <fill>
        <patternFill patternType="none">
          <bgColor indexed="65"/>
        </patternFill>
      </fill>
      <alignment horizontal="center" vertical="center" wrapText="1" readingOrder="0"/>
    </dxf>
  </rfmt>
  <rfmt sheetId="1" sqref="E886" start="0" length="0">
    <dxf>
      <font>
        <sz val="11"/>
        <name val="Times New Roman"/>
        <scheme val="none"/>
      </font>
      <numFmt numFmtId="0" formatCode="General"/>
      <fill>
        <patternFill patternType="none">
          <bgColor indexed="65"/>
        </patternFill>
      </fill>
    </dxf>
  </rfmt>
  <rfmt sheetId="1" sqref="F886" start="0" length="0">
    <dxf>
      <font>
        <sz val="11"/>
        <name val="Times New Roman"/>
        <scheme val="none"/>
      </font>
      <numFmt numFmtId="2" formatCode="0.00"/>
      <fill>
        <patternFill patternType="none">
          <bgColor indexed="65"/>
        </patternFill>
      </fill>
      <alignment horizontal="center" vertical="center" wrapText="1" readingOrder="0"/>
    </dxf>
  </rfmt>
  <rfmt sheetId="1" sqref="E887" start="0" length="0">
    <dxf>
      <font>
        <sz val="11"/>
        <name val="Times New Roman"/>
        <scheme val="none"/>
      </font>
      <numFmt numFmtId="0" formatCode="General"/>
      <fill>
        <patternFill patternType="none">
          <bgColor indexed="65"/>
        </patternFill>
      </fill>
    </dxf>
  </rfmt>
  <rfmt sheetId="1" sqref="F887" start="0" length="0">
    <dxf>
      <font>
        <sz val="11"/>
        <name val="Times New Roman"/>
        <scheme val="none"/>
      </font>
      <numFmt numFmtId="2" formatCode="0.00"/>
      <fill>
        <patternFill patternType="none">
          <bgColor indexed="65"/>
        </patternFill>
      </fill>
      <alignment horizontal="center" vertical="center" wrapText="1" readingOrder="0"/>
    </dxf>
  </rfmt>
  <rfmt sheetId="1" sqref="E888" start="0" length="0">
    <dxf>
      <font>
        <sz val="11"/>
        <name val="Times New Roman"/>
        <scheme val="none"/>
      </font>
      <numFmt numFmtId="0" formatCode="General"/>
      <fill>
        <patternFill patternType="none">
          <bgColor indexed="65"/>
        </patternFill>
      </fill>
    </dxf>
  </rfmt>
  <rfmt sheetId="1" sqref="F888" start="0" length="0">
    <dxf>
      <font>
        <sz val="11"/>
        <name val="Times New Roman"/>
        <scheme val="none"/>
      </font>
      <numFmt numFmtId="2" formatCode="0.00"/>
      <fill>
        <patternFill patternType="none">
          <bgColor indexed="65"/>
        </patternFill>
      </fill>
      <alignment horizontal="center" vertical="center" wrapText="1" readingOrder="0"/>
    </dxf>
  </rfmt>
  <rfmt sheetId="1" sqref="E889" start="0" length="0">
    <dxf>
      <font>
        <sz val="11"/>
        <name val="Times New Roman"/>
        <scheme val="none"/>
      </font>
      <numFmt numFmtId="0" formatCode="General"/>
      <fill>
        <patternFill patternType="none">
          <bgColor indexed="65"/>
        </patternFill>
      </fill>
    </dxf>
  </rfmt>
  <rfmt sheetId="1" sqref="F889" start="0" length="0">
    <dxf>
      <font>
        <sz val="11"/>
        <name val="Times New Roman"/>
        <scheme val="none"/>
      </font>
      <numFmt numFmtId="2" formatCode="0.00"/>
      <fill>
        <patternFill patternType="none">
          <bgColor indexed="65"/>
        </patternFill>
      </fill>
      <alignment horizontal="center" vertical="center" wrapText="1" readingOrder="0"/>
    </dxf>
  </rfmt>
  <rfmt sheetId="1" sqref="E890" start="0" length="0">
    <dxf>
      <font>
        <sz val="11"/>
        <name val="Times New Roman"/>
        <scheme val="none"/>
      </font>
      <numFmt numFmtId="0" formatCode="General"/>
      <fill>
        <patternFill patternType="none">
          <bgColor indexed="65"/>
        </patternFill>
      </fill>
    </dxf>
  </rfmt>
  <rfmt sheetId="1" sqref="F890" start="0" length="0">
    <dxf>
      <font>
        <sz val="11"/>
        <name val="Times New Roman"/>
        <scheme val="none"/>
      </font>
      <numFmt numFmtId="2" formatCode="0.00"/>
      <fill>
        <patternFill patternType="none">
          <bgColor indexed="65"/>
        </patternFill>
      </fill>
      <alignment horizontal="center" vertical="center" wrapText="1" readingOrder="0"/>
    </dxf>
  </rfmt>
  <rfmt sheetId="1" sqref="E891" start="0" length="0">
    <dxf>
      <font>
        <sz val="11"/>
        <name val="Times New Roman"/>
        <scheme val="none"/>
      </font>
      <numFmt numFmtId="0" formatCode="General"/>
      <fill>
        <patternFill patternType="none">
          <bgColor indexed="65"/>
        </patternFill>
      </fill>
    </dxf>
  </rfmt>
  <rfmt sheetId="1" sqref="F891" start="0" length="0">
    <dxf>
      <font>
        <sz val="11"/>
        <name val="Times New Roman"/>
        <scheme val="none"/>
      </font>
      <numFmt numFmtId="2" formatCode="0.00"/>
      <fill>
        <patternFill patternType="none">
          <bgColor indexed="65"/>
        </patternFill>
      </fill>
      <alignment horizontal="center" vertical="center" wrapText="1" readingOrder="0"/>
    </dxf>
  </rfmt>
  <rfmt sheetId="1" sqref="E892" start="0" length="0">
    <dxf>
      <font>
        <sz val="11"/>
        <name val="Times New Roman"/>
        <scheme val="none"/>
      </font>
      <numFmt numFmtId="0" formatCode="General"/>
      <fill>
        <patternFill patternType="none">
          <bgColor indexed="65"/>
        </patternFill>
      </fill>
    </dxf>
  </rfmt>
  <rfmt sheetId="1" sqref="F892" start="0" length="0">
    <dxf>
      <font>
        <sz val="11"/>
        <name val="Times New Roman"/>
        <scheme val="none"/>
      </font>
      <numFmt numFmtId="2" formatCode="0.00"/>
      <fill>
        <patternFill patternType="none">
          <bgColor indexed="65"/>
        </patternFill>
      </fill>
      <alignment horizontal="center" vertical="center" wrapText="1" readingOrder="0"/>
    </dxf>
  </rfmt>
  <rcc rId="18198" sId="1" numFmtId="4">
    <nc r="E610">
      <v>2</v>
    </nc>
  </rcc>
  <rcc rId="18199" sId="1" numFmtId="4">
    <nc r="F610">
      <v>1588793.86</v>
    </nc>
  </rcc>
  <rcc rId="18200" sId="1" numFmtId="4">
    <oc r="E611">
      <f>SUM(E612:E698)</f>
    </oc>
    <nc r="E611">
      <v>0</v>
    </nc>
  </rcc>
  <rcc rId="18201" sId="1" numFmtId="4">
    <oc r="F611">
      <f>SUM(F612:F698)</f>
    </oc>
    <nc r="F611">
      <v>0</v>
    </nc>
  </rcc>
  <rcc rId="18202" sId="1">
    <nc r="E612">
      <v>0</v>
    </nc>
  </rcc>
  <rcc rId="18203" sId="1" numFmtId="4">
    <nc r="F612">
      <v>0</v>
    </nc>
  </rcc>
  <rcc rId="18204" sId="1">
    <nc r="E613">
      <v>0</v>
    </nc>
  </rcc>
  <rcc rId="18205" sId="1" numFmtId="4">
    <nc r="F613">
      <v>0</v>
    </nc>
  </rcc>
  <rcc rId="18206" sId="1">
    <nc r="E614">
      <v>0</v>
    </nc>
  </rcc>
  <rcc rId="18207" sId="1" numFmtId="4">
    <nc r="F614">
      <v>0</v>
    </nc>
  </rcc>
  <rcc rId="18208" sId="1">
    <nc r="E615">
      <v>0</v>
    </nc>
  </rcc>
  <rcc rId="18209" sId="1" numFmtId="4">
    <nc r="F615">
      <v>0</v>
    </nc>
  </rcc>
  <rcc rId="18210" sId="1">
    <nc r="E616">
      <v>0</v>
    </nc>
  </rcc>
  <rcc rId="18211" sId="1" numFmtId="4">
    <nc r="F616">
      <v>0</v>
    </nc>
  </rcc>
  <rcc rId="18212" sId="1">
    <nc r="E617">
      <v>0</v>
    </nc>
  </rcc>
  <rcc rId="18213" sId="1" numFmtId="4">
    <nc r="F617">
      <v>0</v>
    </nc>
  </rcc>
  <rcc rId="18214" sId="1">
    <nc r="E618">
      <v>0</v>
    </nc>
  </rcc>
  <rcc rId="18215" sId="1" numFmtId="4">
    <nc r="F618">
      <v>0</v>
    </nc>
  </rcc>
  <rcc rId="18216" sId="1">
    <nc r="E619">
      <v>0</v>
    </nc>
  </rcc>
  <rcc rId="18217" sId="1" numFmtId="4">
    <nc r="F619">
      <v>0</v>
    </nc>
  </rcc>
  <rcc rId="18218" sId="1">
    <nc r="E620">
      <v>0</v>
    </nc>
  </rcc>
  <rcc rId="18219" sId="1" numFmtId="4">
    <nc r="F620">
      <v>0</v>
    </nc>
  </rcc>
  <rcc rId="18220" sId="1">
    <nc r="E621">
      <v>0</v>
    </nc>
  </rcc>
  <rcc rId="18221" sId="1" numFmtId="4">
    <nc r="F621">
      <v>0</v>
    </nc>
  </rcc>
  <rcc rId="18222" sId="1" numFmtId="4">
    <nc r="E622">
      <v>0</v>
    </nc>
  </rcc>
  <rcc rId="18223" sId="1" numFmtId="4">
    <nc r="F622">
      <v>0</v>
    </nc>
  </rcc>
  <rcc rId="18224" sId="1">
    <nc r="E623">
      <v>0</v>
    </nc>
  </rcc>
  <rcc rId="18225" sId="1" numFmtId="4">
    <nc r="F623">
      <v>0</v>
    </nc>
  </rcc>
  <rcc rId="18226" sId="1">
    <nc r="E624">
      <v>0</v>
    </nc>
  </rcc>
  <rcc rId="18227" sId="1" numFmtId="4">
    <nc r="F624">
      <v>0</v>
    </nc>
  </rcc>
  <rcc rId="18228" sId="1">
    <nc r="E625">
      <v>0</v>
    </nc>
  </rcc>
  <rcc rId="18229" sId="1" numFmtId="4">
    <nc r="F625">
      <v>0</v>
    </nc>
  </rcc>
  <rcc rId="18230" sId="1">
    <nc r="E626">
      <v>0</v>
    </nc>
  </rcc>
  <rcc rId="18231" sId="1" numFmtId="4">
    <nc r="F626">
      <v>0</v>
    </nc>
  </rcc>
  <rcc rId="18232" sId="1">
    <nc r="E627">
      <v>0</v>
    </nc>
  </rcc>
  <rcc rId="18233" sId="1" numFmtId="4">
    <nc r="F627">
      <v>0</v>
    </nc>
  </rcc>
  <rcc rId="18234" sId="1">
    <nc r="E628">
      <v>0</v>
    </nc>
  </rcc>
  <rcc rId="18235" sId="1" numFmtId="4">
    <nc r="F628">
      <v>0</v>
    </nc>
  </rcc>
  <rcc rId="18236" sId="1">
    <nc r="E629">
      <v>0</v>
    </nc>
  </rcc>
  <rcc rId="18237" sId="1" numFmtId="4">
    <nc r="F629">
      <v>0</v>
    </nc>
  </rcc>
  <rcc rId="18238" sId="1">
    <nc r="E630">
      <v>0</v>
    </nc>
  </rcc>
  <rcc rId="18239" sId="1" numFmtId="4">
    <nc r="F630">
      <v>0</v>
    </nc>
  </rcc>
  <rcc rId="18240" sId="1">
    <nc r="E631">
      <v>0</v>
    </nc>
  </rcc>
  <rcc rId="18241" sId="1" numFmtId="4">
    <nc r="F631">
      <v>0</v>
    </nc>
  </rcc>
  <rcc rId="18242" sId="1">
    <nc r="E632">
      <v>0</v>
    </nc>
  </rcc>
  <rcc rId="18243" sId="1" numFmtId="4">
    <nc r="F632">
      <v>0</v>
    </nc>
  </rcc>
  <rcc rId="18244" sId="1">
    <nc r="E633">
      <v>0</v>
    </nc>
  </rcc>
  <rcc rId="18245" sId="1" numFmtId="4">
    <nc r="F633">
      <v>0</v>
    </nc>
  </rcc>
  <rcc rId="18246" sId="1" numFmtId="4">
    <nc r="E634">
      <v>0</v>
    </nc>
  </rcc>
  <rcc rId="18247" sId="1">
    <nc r="F634">
      <v>0</v>
    </nc>
  </rcc>
  <rcc rId="18248" sId="1">
    <nc r="E635">
      <v>0</v>
    </nc>
  </rcc>
  <rcc rId="18249" sId="1" numFmtId="4">
    <nc r="F635">
      <v>0</v>
    </nc>
  </rcc>
  <rcc rId="18250" sId="1">
    <nc r="E636">
      <v>0</v>
    </nc>
  </rcc>
  <rcc rId="18251" sId="1" numFmtId="4">
    <nc r="F636">
      <v>0</v>
    </nc>
  </rcc>
  <rcc rId="18252" sId="1">
    <nc r="E637">
      <v>0</v>
    </nc>
  </rcc>
  <rcc rId="18253" sId="1" numFmtId="4">
    <nc r="F637">
      <v>0</v>
    </nc>
  </rcc>
  <rcc rId="18254" sId="1">
    <nc r="E638">
      <v>0</v>
    </nc>
  </rcc>
  <rcc rId="18255" sId="1" numFmtId="4">
    <nc r="F638">
      <v>0</v>
    </nc>
  </rcc>
  <rcc rId="18256" sId="1">
    <nc r="E639">
      <v>0</v>
    </nc>
  </rcc>
  <rcc rId="18257" sId="1" numFmtId="4">
    <nc r="F639">
      <v>0</v>
    </nc>
  </rcc>
  <rcc rId="18258" sId="1">
    <nc r="E640">
      <v>0</v>
    </nc>
  </rcc>
  <rcc rId="18259" sId="1" numFmtId="4">
    <nc r="F640">
      <v>0</v>
    </nc>
  </rcc>
  <rcc rId="18260" sId="1">
    <nc r="E641">
      <v>0</v>
    </nc>
  </rcc>
  <rcc rId="18261" sId="1" numFmtId="4">
    <nc r="F641">
      <v>0</v>
    </nc>
  </rcc>
  <rcc rId="18262" sId="1">
    <nc r="E642">
      <v>0</v>
    </nc>
  </rcc>
  <rcc rId="18263" sId="1" numFmtId="4">
    <nc r="F642">
      <v>0</v>
    </nc>
  </rcc>
  <rcc rId="18264" sId="1">
    <nc r="E643">
      <v>0</v>
    </nc>
  </rcc>
  <rcc rId="18265" sId="1" numFmtId="4">
    <nc r="F643">
      <v>0</v>
    </nc>
  </rcc>
  <rcc rId="18266" sId="1">
    <nc r="E644">
      <v>0</v>
    </nc>
  </rcc>
  <rcc rId="18267" sId="1" numFmtId="4">
    <nc r="F644">
      <v>0</v>
    </nc>
  </rcc>
  <rcc rId="18268" sId="1">
    <nc r="E645">
      <v>0</v>
    </nc>
  </rcc>
  <rcc rId="18269" sId="1" numFmtId="4">
    <nc r="F645">
      <v>0</v>
    </nc>
  </rcc>
  <rcc rId="18270" sId="1">
    <nc r="E646">
      <v>0</v>
    </nc>
  </rcc>
  <rcc rId="18271" sId="1" numFmtId="4">
    <nc r="F646">
      <v>0</v>
    </nc>
  </rcc>
  <rcc rId="18272" sId="1">
    <nc r="E647">
      <v>0</v>
    </nc>
  </rcc>
  <rcc rId="18273" sId="1" numFmtId="4">
    <nc r="F647">
      <v>0</v>
    </nc>
  </rcc>
  <rcc rId="18274" sId="1">
    <nc r="E648">
      <v>0</v>
    </nc>
  </rcc>
  <rcc rId="18275" sId="1" numFmtId="4">
    <nc r="F648">
      <v>0</v>
    </nc>
  </rcc>
  <rcc rId="18276" sId="1">
    <nc r="E649">
      <v>0</v>
    </nc>
  </rcc>
  <rcc rId="18277" sId="1" numFmtId="4">
    <nc r="F649">
      <v>0</v>
    </nc>
  </rcc>
  <rcc rId="18278" sId="1">
    <nc r="E650">
      <v>0</v>
    </nc>
  </rcc>
  <rcc rId="18279" sId="1" numFmtId="4">
    <nc r="F650">
      <v>0</v>
    </nc>
  </rcc>
  <rcc rId="18280" sId="1">
    <nc r="E651">
      <v>0</v>
    </nc>
  </rcc>
  <rcc rId="18281" sId="1" numFmtId="4">
    <nc r="F651">
      <v>0</v>
    </nc>
  </rcc>
  <rcc rId="18282" sId="1">
    <nc r="E652">
      <v>0</v>
    </nc>
  </rcc>
  <rcc rId="18283" sId="1" numFmtId="4">
    <nc r="F652">
      <v>0</v>
    </nc>
  </rcc>
  <rcc rId="18284" sId="1">
    <nc r="E653">
      <v>0</v>
    </nc>
  </rcc>
  <rcc rId="18285" sId="1" numFmtId="4">
    <nc r="F653">
      <v>0</v>
    </nc>
  </rcc>
  <rcc rId="18286" sId="1">
    <nc r="E654">
      <v>0</v>
    </nc>
  </rcc>
  <rcc rId="18287" sId="1" numFmtId="4">
    <nc r="F654">
      <v>0</v>
    </nc>
  </rcc>
  <rcc rId="18288" sId="1">
    <nc r="E655">
      <v>0</v>
    </nc>
  </rcc>
  <rcc rId="18289" sId="1" numFmtId="4">
    <nc r="F655">
      <v>0</v>
    </nc>
  </rcc>
  <rcc rId="18290" sId="1">
    <nc r="E656">
      <v>0</v>
    </nc>
  </rcc>
  <rcc rId="18291" sId="1" numFmtId="4">
    <nc r="F656">
      <v>0</v>
    </nc>
  </rcc>
  <rcc rId="18292" sId="1">
    <nc r="E657">
      <v>0</v>
    </nc>
  </rcc>
  <rcc rId="18293" sId="1" numFmtId="4">
    <nc r="F657">
      <v>0</v>
    </nc>
  </rcc>
  <rcc rId="18294" sId="1">
    <nc r="E658">
      <v>0</v>
    </nc>
  </rcc>
  <rcc rId="18295" sId="1" numFmtId="4">
    <nc r="F658">
      <v>0</v>
    </nc>
  </rcc>
  <rcc rId="18296" sId="1">
    <nc r="E659">
      <v>0</v>
    </nc>
  </rcc>
  <rcc rId="18297" sId="1" numFmtId="4">
    <nc r="F659">
      <v>0</v>
    </nc>
  </rcc>
  <rcc rId="18298" sId="1">
    <nc r="E660">
      <v>0</v>
    </nc>
  </rcc>
  <rcc rId="18299" sId="1" numFmtId="4">
    <nc r="F660">
      <v>0</v>
    </nc>
  </rcc>
  <rcc rId="18300" sId="1">
    <nc r="E661">
      <v>0</v>
    </nc>
  </rcc>
  <rcc rId="18301" sId="1" numFmtId="4">
    <nc r="F661">
      <v>0</v>
    </nc>
  </rcc>
  <rcc rId="18302" sId="1">
    <nc r="E662">
      <v>0</v>
    </nc>
  </rcc>
  <rcc rId="18303" sId="1" numFmtId="4">
    <nc r="F662">
      <v>0</v>
    </nc>
  </rcc>
  <rcc rId="18304" sId="1">
    <nc r="E663">
      <v>0</v>
    </nc>
  </rcc>
  <rcc rId="18305" sId="1" numFmtId="4">
    <nc r="F663">
      <v>0</v>
    </nc>
  </rcc>
  <rcc rId="18306" sId="1">
    <nc r="E664">
      <v>0</v>
    </nc>
  </rcc>
  <rcc rId="18307" sId="1" numFmtId="4">
    <nc r="F664">
      <v>0</v>
    </nc>
  </rcc>
  <rcc rId="18308" sId="1">
    <nc r="E665">
      <v>0</v>
    </nc>
  </rcc>
  <rcc rId="18309" sId="1" numFmtId="4">
    <nc r="F665">
      <v>0</v>
    </nc>
  </rcc>
  <rcc rId="18310" sId="1">
    <nc r="E666">
      <v>0</v>
    </nc>
  </rcc>
  <rcc rId="18311" sId="1" numFmtId="4">
    <nc r="F666">
      <v>0</v>
    </nc>
  </rcc>
  <rcc rId="18312" sId="1">
    <nc r="E667">
      <v>0</v>
    </nc>
  </rcc>
  <rcc rId="18313" sId="1" numFmtId="4">
    <nc r="F667">
      <v>0</v>
    </nc>
  </rcc>
  <rcc rId="18314" sId="1">
    <nc r="E668">
      <v>0</v>
    </nc>
  </rcc>
  <rcc rId="18315" sId="1" numFmtId="4">
    <nc r="F668">
      <v>0</v>
    </nc>
  </rcc>
  <rcc rId="18316" sId="1">
    <nc r="E669">
      <v>0</v>
    </nc>
  </rcc>
  <rcc rId="18317" sId="1" numFmtId="4">
    <nc r="F669">
      <v>0</v>
    </nc>
  </rcc>
  <rcc rId="18318" sId="1">
    <nc r="E670">
      <v>0</v>
    </nc>
  </rcc>
  <rcc rId="18319" sId="1" numFmtId="4">
    <nc r="F670">
      <v>0</v>
    </nc>
  </rcc>
  <rcc rId="18320" sId="1">
    <nc r="E671">
      <v>0</v>
    </nc>
  </rcc>
  <rcc rId="18321" sId="1" numFmtId="4">
    <nc r="F671">
      <v>0</v>
    </nc>
  </rcc>
  <rcc rId="18322" sId="1">
    <nc r="E672">
      <v>0</v>
    </nc>
  </rcc>
  <rcc rId="18323" sId="1" numFmtId="4">
    <nc r="F672">
      <v>0</v>
    </nc>
  </rcc>
  <rcc rId="18324" sId="1">
    <nc r="E673">
      <v>0</v>
    </nc>
  </rcc>
  <rcc rId="18325" sId="1" numFmtId="4">
    <nc r="F673">
      <v>0</v>
    </nc>
  </rcc>
  <rcc rId="18326" sId="1">
    <nc r="E674">
      <v>0</v>
    </nc>
  </rcc>
  <rcc rId="18327" sId="1" numFmtId="4">
    <nc r="F674">
      <v>0</v>
    </nc>
  </rcc>
  <rcc rId="18328" sId="1">
    <nc r="E675">
      <v>0</v>
    </nc>
  </rcc>
  <rcc rId="18329" sId="1" numFmtId="4">
    <nc r="F675">
      <v>0</v>
    </nc>
  </rcc>
  <rcc rId="18330" sId="1">
    <nc r="E676">
      <v>1</v>
    </nc>
  </rcc>
  <rcc rId="18331" sId="1">
    <nc r="F676">
      <v>794396.93</v>
    </nc>
  </rcc>
  <rcc rId="18332" sId="1">
    <nc r="E677">
      <v>0</v>
    </nc>
  </rcc>
  <rcc rId="18333" sId="1" numFmtId="4">
    <nc r="F677">
      <v>0</v>
    </nc>
  </rcc>
  <rcc rId="18334" sId="1">
    <nc r="E678">
      <v>0</v>
    </nc>
  </rcc>
  <rcc rId="18335" sId="1" numFmtId="4">
    <nc r="F678">
      <v>0</v>
    </nc>
  </rcc>
  <rcc rId="18336" sId="1">
    <nc r="E679">
      <v>0</v>
    </nc>
  </rcc>
  <rcc rId="18337" sId="1" numFmtId="4">
    <nc r="F679">
      <v>0</v>
    </nc>
  </rcc>
  <rcc rId="18338" sId="1">
    <nc r="E680">
      <v>0</v>
    </nc>
  </rcc>
  <rcc rId="18339" sId="1" numFmtId="4">
    <nc r="F680">
      <v>0</v>
    </nc>
  </rcc>
  <rcc rId="18340" sId="1">
    <nc r="E681">
      <v>0</v>
    </nc>
  </rcc>
  <rcc rId="18341" sId="1" numFmtId="4">
    <nc r="F681">
      <v>0</v>
    </nc>
  </rcc>
  <rcc rId="18342" sId="1">
    <nc r="E682">
      <v>0</v>
    </nc>
  </rcc>
  <rcc rId="18343" sId="1" numFmtId="4">
    <nc r="F682">
      <v>0</v>
    </nc>
  </rcc>
  <rcc rId="18344" sId="1">
    <nc r="E683">
      <v>0</v>
    </nc>
  </rcc>
  <rcc rId="18345" sId="1" numFmtId="4">
    <nc r="F683">
      <v>0</v>
    </nc>
  </rcc>
  <rcc rId="18346" sId="1">
    <nc r="E684">
      <v>0</v>
    </nc>
  </rcc>
  <rcc rId="18347" sId="1" numFmtId="4">
    <nc r="F684">
      <v>0</v>
    </nc>
  </rcc>
  <rcc rId="18348" sId="1">
    <nc r="E685">
      <v>0</v>
    </nc>
  </rcc>
  <rcc rId="18349" sId="1" numFmtId="4">
    <nc r="F685">
      <v>0</v>
    </nc>
  </rcc>
  <rcc rId="18350" sId="1">
    <nc r="E686">
      <v>0</v>
    </nc>
  </rcc>
  <rcc rId="18351" sId="1" numFmtId="4">
    <nc r="F686">
      <v>0</v>
    </nc>
  </rcc>
  <rcc rId="18352" sId="1">
    <nc r="E687">
      <v>0</v>
    </nc>
  </rcc>
  <rcc rId="18353" sId="1" numFmtId="4">
    <nc r="F687">
      <v>0</v>
    </nc>
  </rcc>
  <rcc rId="18354" sId="1">
    <nc r="E688">
      <v>0</v>
    </nc>
  </rcc>
  <rcc rId="18355" sId="1" numFmtId="4">
    <nc r="F688">
      <v>0</v>
    </nc>
  </rcc>
  <rcc rId="18356" sId="1">
    <nc r="E689">
      <v>0</v>
    </nc>
  </rcc>
  <rcc rId="18357" sId="1" numFmtId="4">
    <nc r="F689">
      <v>0</v>
    </nc>
  </rcc>
  <rcc rId="18358" sId="1">
    <nc r="E690">
      <v>0</v>
    </nc>
  </rcc>
  <rcc rId="18359" sId="1" numFmtId="4">
    <nc r="F690">
      <v>0</v>
    </nc>
  </rcc>
  <rcc rId="18360" sId="1">
    <nc r="E691">
      <v>0</v>
    </nc>
  </rcc>
  <rcc rId="18361" sId="1" numFmtId="4">
    <nc r="F691">
      <v>0</v>
    </nc>
  </rcc>
  <rcc rId="18362" sId="1">
    <nc r="E692">
      <v>0</v>
    </nc>
  </rcc>
  <rcc rId="18363" sId="1" numFmtId="4">
    <nc r="F692">
      <v>0</v>
    </nc>
  </rcc>
  <rcc rId="18364" sId="1">
    <nc r="E693">
      <v>0</v>
    </nc>
  </rcc>
  <rcc rId="18365" sId="1" numFmtId="4">
    <nc r="F693">
      <v>0</v>
    </nc>
  </rcc>
  <rcc rId="18366" sId="1">
    <nc r="E694">
      <v>0</v>
    </nc>
  </rcc>
  <rcc rId="18367" sId="1" numFmtId="4">
    <nc r="F694">
      <v>0</v>
    </nc>
  </rcc>
  <rcc rId="18368" sId="1">
    <nc r="E695">
      <v>0</v>
    </nc>
  </rcc>
  <rcc rId="18369" sId="1" numFmtId="4">
    <nc r="F695">
      <v>0</v>
    </nc>
  </rcc>
  <rcc rId="18370" sId="1">
    <nc r="E696">
      <v>0</v>
    </nc>
  </rcc>
  <rcc rId="18371" sId="1" numFmtId="4">
    <nc r="F696">
      <v>0</v>
    </nc>
  </rcc>
  <rcc rId="18372" sId="1">
    <nc r="E697">
      <v>0</v>
    </nc>
  </rcc>
  <rcc rId="18373" sId="1" numFmtId="4">
    <nc r="F697">
      <v>0</v>
    </nc>
  </rcc>
  <rcc rId="18374" sId="1">
    <nc r="E698">
      <v>0</v>
    </nc>
  </rcc>
  <rcc rId="18375" sId="1" numFmtId="4">
    <nc r="F698">
      <v>0</v>
    </nc>
  </rcc>
  <rcc rId="18376" sId="1">
    <nc r="E699">
      <v>0</v>
    </nc>
  </rcc>
  <rcc rId="18377" sId="1" numFmtId="4">
    <nc r="F699">
      <v>0</v>
    </nc>
  </rcc>
  <rcc rId="18378" sId="1">
    <nc r="E700">
      <v>0</v>
    </nc>
  </rcc>
  <rcc rId="18379" sId="1" numFmtId="4">
    <nc r="F700">
      <v>0</v>
    </nc>
  </rcc>
  <rcc rId="18380" sId="1">
    <nc r="E701">
      <v>0</v>
    </nc>
  </rcc>
  <rcc rId="18381" sId="1" numFmtId="4">
    <nc r="F701">
      <v>0</v>
    </nc>
  </rcc>
  <rcc rId="18382" sId="1">
    <nc r="E702">
      <v>0</v>
    </nc>
  </rcc>
  <rcc rId="18383" sId="1" numFmtId="4">
    <nc r="F702">
      <v>0</v>
    </nc>
  </rcc>
  <rcc rId="18384" sId="1">
    <nc r="E703">
      <v>0</v>
    </nc>
  </rcc>
  <rcc rId="18385" sId="1" numFmtId="4">
    <nc r="F703">
      <v>0</v>
    </nc>
  </rcc>
  <rcc rId="18386" sId="1">
    <nc r="E704">
      <v>0</v>
    </nc>
  </rcc>
  <rcc rId="18387" sId="1" numFmtId="4">
    <nc r="F704">
      <v>0</v>
    </nc>
  </rcc>
  <rcc rId="18388" sId="1">
    <nc r="E705">
      <v>0</v>
    </nc>
  </rcc>
  <rcc rId="18389" sId="1" numFmtId="4">
    <nc r="F705">
      <v>0</v>
    </nc>
  </rcc>
  <rcc rId="18390" sId="1">
    <nc r="E706">
      <v>0</v>
    </nc>
  </rcc>
  <rcc rId="18391" sId="1" numFmtId="4">
    <nc r="F706">
      <v>0</v>
    </nc>
  </rcc>
  <rcc rId="18392" sId="1">
    <nc r="E707">
      <v>0</v>
    </nc>
  </rcc>
  <rcc rId="18393" sId="1" numFmtId="4">
    <nc r="F707">
      <v>0</v>
    </nc>
  </rcc>
  <rcc rId="18394" sId="1">
    <nc r="E708">
      <v>0</v>
    </nc>
  </rcc>
  <rcc rId="18395" sId="1" numFmtId="4">
    <nc r="F708">
      <v>0</v>
    </nc>
  </rcc>
  <rcc rId="18396" sId="1">
    <nc r="E709">
      <v>0</v>
    </nc>
  </rcc>
  <rcc rId="18397" sId="1" numFmtId="4">
    <nc r="F709">
      <v>0</v>
    </nc>
  </rcc>
  <rcc rId="18398" sId="1">
    <nc r="E710">
      <v>0</v>
    </nc>
  </rcc>
  <rcc rId="18399" sId="1" numFmtId="4">
    <nc r="F710">
      <v>0</v>
    </nc>
  </rcc>
  <rcc rId="18400" sId="1">
    <nc r="E711">
      <v>0</v>
    </nc>
  </rcc>
  <rcc rId="18401" sId="1" numFmtId="4">
    <nc r="F711">
      <v>0</v>
    </nc>
  </rcc>
  <rcc rId="18402" sId="1">
    <nc r="E712">
      <v>0</v>
    </nc>
  </rcc>
  <rcc rId="18403" sId="1" numFmtId="4">
    <nc r="F712">
      <v>0</v>
    </nc>
  </rcc>
  <rcc rId="18404" sId="1">
    <nc r="E713">
      <v>0</v>
    </nc>
  </rcc>
  <rcc rId="18405" sId="1" numFmtId="4">
    <nc r="F713">
      <v>0</v>
    </nc>
  </rcc>
  <rcc rId="18406" sId="1">
    <nc r="E714">
      <v>0</v>
    </nc>
  </rcc>
  <rcc rId="18407" sId="1" numFmtId="4">
    <nc r="F714">
      <v>0</v>
    </nc>
  </rcc>
  <rcc rId="18408" sId="1">
    <nc r="E715">
      <v>0</v>
    </nc>
  </rcc>
  <rcc rId="18409" sId="1" numFmtId="4">
    <nc r="F715">
      <v>0</v>
    </nc>
  </rcc>
  <rcc rId="18410" sId="1">
    <nc r="E716">
      <v>0</v>
    </nc>
  </rcc>
  <rcc rId="18411" sId="1" numFmtId="4">
    <nc r="F716">
      <v>0</v>
    </nc>
  </rcc>
  <rcc rId="18412" sId="1">
    <nc r="E717">
      <v>0</v>
    </nc>
  </rcc>
  <rcc rId="18413" sId="1" numFmtId="4">
    <nc r="F717">
      <v>0</v>
    </nc>
  </rcc>
  <rcc rId="18414" sId="1">
    <nc r="E718">
      <v>0</v>
    </nc>
  </rcc>
  <rcc rId="18415" sId="1" numFmtId="4">
    <nc r="F718">
      <v>0</v>
    </nc>
  </rcc>
  <rcc rId="18416" sId="1">
    <nc r="E719">
      <v>0</v>
    </nc>
  </rcc>
  <rcc rId="18417" sId="1" numFmtId="4">
    <nc r="F719">
      <v>0</v>
    </nc>
  </rcc>
  <rcc rId="18418" sId="1">
    <nc r="E720">
      <v>0</v>
    </nc>
  </rcc>
  <rcc rId="18419" sId="1" numFmtId="4">
    <nc r="F720">
      <v>0</v>
    </nc>
  </rcc>
  <rcc rId="18420" sId="1">
    <nc r="E721">
      <v>0</v>
    </nc>
  </rcc>
  <rcc rId="18421" sId="1" numFmtId="4">
    <nc r="F721">
      <v>0</v>
    </nc>
  </rcc>
  <rcc rId="18422" sId="1">
    <nc r="E722">
      <v>0</v>
    </nc>
  </rcc>
  <rcc rId="18423" sId="1" numFmtId="4">
    <nc r="F722">
      <v>0</v>
    </nc>
  </rcc>
  <rcc rId="18424" sId="1">
    <nc r="E723">
      <v>0</v>
    </nc>
  </rcc>
  <rcc rId="18425" sId="1" numFmtId="4">
    <nc r="F723">
      <v>0</v>
    </nc>
  </rcc>
  <rcc rId="18426" sId="1">
    <nc r="E724">
      <v>0</v>
    </nc>
  </rcc>
  <rcc rId="18427" sId="1" numFmtId="4">
    <nc r="F724">
      <v>0</v>
    </nc>
  </rcc>
  <rcc rId="18428" sId="1">
    <nc r="E725">
      <v>0</v>
    </nc>
  </rcc>
  <rcc rId="18429" sId="1" numFmtId="4">
    <nc r="F725">
      <v>0</v>
    </nc>
  </rcc>
  <rcc rId="18430" sId="1">
    <nc r="E726">
      <v>0</v>
    </nc>
  </rcc>
  <rcc rId="18431" sId="1" numFmtId="4">
    <nc r="F726">
      <v>0</v>
    </nc>
  </rcc>
  <rcc rId="18432" sId="1">
    <nc r="E727">
      <v>0</v>
    </nc>
  </rcc>
  <rcc rId="18433" sId="1" numFmtId="4">
    <nc r="F727">
      <v>0</v>
    </nc>
  </rcc>
  <rcc rId="18434" sId="1">
    <nc r="E728">
      <v>0</v>
    </nc>
  </rcc>
  <rcc rId="18435" sId="1" numFmtId="4">
    <nc r="F728">
      <v>0</v>
    </nc>
  </rcc>
  <rcc rId="18436" sId="1">
    <nc r="E729">
      <v>0</v>
    </nc>
  </rcc>
  <rcc rId="18437" sId="1" numFmtId="4">
    <nc r="F729">
      <v>0</v>
    </nc>
  </rcc>
  <rcc rId="18438" sId="1">
    <nc r="E730">
      <v>0</v>
    </nc>
  </rcc>
  <rcc rId="18439" sId="1" numFmtId="4">
    <nc r="F730">
      <v>0</v>
    </nc>
  </rcc>
  <rcc rId="18440" sId="1">
    <nc r="E731">
      <v>0</v>
    </nc>
  </rcc>
  <rcc rId="18441" sId="1" numFmtId="4">
    <nc r="F731">
      <v>0</v>
    </nc>
  </rcc>
  <rcc rId="18442" sId="1">
    <nc r="E732">
      <v>0</v>
    </nc>
  </rcc>
  <rcc rId="18443" sId="1" numFmtId="4">
    <nc r="F732">
      <v>0</v>
    </nc>
  </rcc>
  <rcc rId="18444" sId="1">
    <nc r="E733">
      <v>0</v>
    </nc>
  </rcc>
  <rcc rId="18445" sId="1" numFmtId="4">
    <nc r="F733">
      <v>0</v>
    </nc>
  </rcc>
  <rcc rId="18446" sId="1">
    <nc r="E734">
      <v>0</v>
    </nc>
  </rcc>
  <rcc rId="18447" sId="1" numFmtId="4">
    <nc r="F734">
      <v>0</v>
    </nc>
  </rcc>
  <rcc rId="18448" sId="1">
    <nc r="E735">
      <v>0</v>
    </nc>
  </rcc>
  <rcc rId="18449" sId="1" numFmtId="4">
    <nc r="F735">
      <v>0</v>
    </nc>
  </rcc>
  <rcc rId="18450" sId="1">
    <nc r="E736">
      <v>0</v>
    </nc>
  </rcc>
  <rcc rId="18451" sId="1" numFmtId="4">
    <nc r="F736">
      <v>0</v>
    </nc>
  </rcc>
  <rcc rId="18452" sId="1">
    <nc r="E737">
      <v>0</v>
    </nc>
  </rcc>
  <rcc rId="18453" sId="1" numFmtId="4">
    <nc r="F737">
      <v>0</v>
    </nc>
  </rcc>
  <rcc rId="18454" sId="1">
    <nc r="E738">
      <v>0</v>
    </nc>
  </rcc>
  <rcc rId="18455" sId="1" numFmtId="4">
    <nc r="F738">
      <v>0</v>
    </nc>
  </rcc>
  <rcc rId="18456" sId="1">
    <nc r="E739">
      <v>0</v>
    </nc>
  </rcc>
  <rcc rId="18457" sId="1" numFmtId="4">
    <nc r="F739">
      <v>0</v>
    </nc>
  </rcc>
  <rcc rId="18458" sId="1">
    <nc r="E740">
      <v>0</v>
    </nc>
  </rcc>
  <rcc rId="18459" sId="1" numFmtId="4">
    <nc r="F740">
      <v>0</v>
    </nc>
  </rcc>
  <rcc rId="18460" sId="1">
    <nc r="E741">
      <v>0</v>
    </nc>
  </rcc>
  <rcc rId="18461" sId="1" numFmtId="4">
    <nc r="F741">
      <v>0</v>
    </nc>
  </rcc>
  <rcc rId="18462" sId="1" numFmtId="4">
    <nc r="E742">
      <v>2</v>
    </nc>
  </rcc>
  <rcc rId="18463" sId="1" numFmtId="4">
    <nc r="F742">
      <v>1588793.86</v>
    </nc>
  </rcc>
  <rcc rId="18464" sId="1">
    <nc r="E743">
      <v>0</v>
    </nc>
  </rcc>
  <rcc rId="18465" sId="1" numFmtId="4">
    <nc r="F743">
      <v>0</v>
    </nc>
  </rcc>
  <rcc rId="18466" sId="1">
    <nc r="E744">
      <v>0</v>
    </nc>
  </rcc>
  <rcc rId="18467" sId="1" numFmtId="4">
    <nc r="F744">
      <v>0</v>
    </nc>
  </rcc>
  <rcc rId="18468" sId="1">
    <nc r="E745">
      <v>0</v>
    </nc>
  </rcc>
  <rcc rId="18469" sId="1" numFmtId="4">
    <nc r="F745">
      <v>0</v>
    </nc>
  </rcc>
  <rcc rId="18470" sId="1">
    <nc r="E746">
      <v>0</v>
    </nc>
  </rcc>
  <rcc rId="18471" sId="1" numFmtId="4">
    <nc r="F746">
      <v>0</v>
    </nc>
  </rcc>
  <rcc rId="18472" sId="1">
    <nc r="E747">
      <v>0</v>
    </nc>
  </rcc>
  <rcc rId="18473" sId="1" numFmtId="4">
    <nc r="F747">
      <v>0</v>
    </nc>
  </rcc>
  <rcc rId="18474" sId="1">
    <nc r="E748">
      <v>0</v>
    </nc>
  </rcc>
  <rcc rId="18475" sId="1" numFmtId="4">
    <nc r="F748">
      <v>0</v>
    </nc>
  </rcc>
  <rcc rId="18476" sId="1">
    <nc r="E749">
      <v>0</v>
    </nc>
  </rcc>
  <rcc rId="18477" sId="1" numFmtId="4">
    <nc r="F749">
      <v>0</v>
    </nc>
  </rcc>
  <rcc rId="18478" sId="1">
    <nc r="E750">
      <v>0</v>
    </nc>
  </rcc>
  <rcc rId="18479" sId="1" numFmtId="4">
    <nc r="F750">
      <v>0</v>
    </nc>
  </rcc>
  <rcc rId="18480" sId="1">
    <nc r="E751">
      <v>0</v>
    </nc>
  </rcc>
  <rcc rId="18481" sId="1" numFmtId="4">
    <nc r="F751">
      <v>0</v>
    </nc>
  </rcc>
  <rcc rId="18482" sId="1">
    <nc r="E752">
      <v>0</v>
    </nc>
  </rcc>
  <rcc rId="18483" sId="1" numFmtId="4">
    <nc r="F752">
      <v>0</v>
    </nc>
  </rcc>
  <rcc rId="18484" sId="1">
    <nc r="E753">
      <v>0</v>
    </nc>
  </rcc>
  <rcc rId="18485" sId="1" numFmtId="4">
    <nc r="F753">
      <v>0</v>
    </nc>
  </rcc>
  <rcc rId="18486" sId="1">
    <nc r="E754">
      <v>0</v>
    </nc>
  </rcc>
  <rcc rId="18487" sId="1" numFmtId="4">
    <nc r="F754">
      <v>0</v>
    </nc>
  </rcc>
  <rcc rId="18488" sId="1">
    <nc r="E755">
      <v>0</v>
    </nc>
  </rcc>
  <rcc rId="18489" sId="1" numFmtId="4">
    <nc r="F755">
      <v>0</v>
    </nc>
  </rcc>
  <rcc rId="18490" sId="1">
    <nc r="E756">
      <v>0</v>
    </nc>
  </rcc>
  <rcc rId="18491" sId="1" numFmtId="4">
    <nc r="F756">
      <v>0</v>
    </nc>
  </rcc>
  <rcc rId="18492" sId="1">
    <nc r="E757">
      <v>0</v>
    </nc>
  </rcc>
  <rcc rId="18493" sId="1" numFmtId="4">
    <nc r="F757">
      <v>0</v>
    </nc>
  </rcc>
  <rcc rId="18494" sId="1">
    <nc r="E758">
      <v>0</v>
    </nc>
  </rcc>
  <rcc rId="18495" sId="1" numFmtId="4">
    <nc r="F758">
      <v>0</v>
    </nc>
  </rcc>
  <rcc rId="18496" sId="1">
    <nc r="E759">
      <v>0</v>
    </nc>
  </rcc>
  <rcc rId="18497" sId="1" numFmtId="4">
    <nc r="F759">
      <v>0</v>
    </nc>
  </rcc>
  <rcc rId="18498" sId="1">
    <nc r="E760">
      <v>0</v>
    </nc>
  </rcc>
  <rcc rId="18499" sId="1" numFmtId="4">
    <nc r="F760">
      <v>0</v>
    </nc>
  </rcc>
  <rcc rId="18500" sId="1">
    <nc r="E761">
      <v>1</v>
    </nc>
  </rcc>
  <rcc rId="18501" sId="1">
    <nc r="F761">
      <v>794396.93</v>
    </nc>
  </rcc>
  <rcc rId="18502" sId="1">
    <nc r="E762">
      <v>1</v>
    </nc>
  </rcc>
  <rcc rId="18503" sId="1">
    <nc r="F762">
      <v>794396.93</v>
    </nc>
  </rcc>
  <rcc rId="18504" sId="1">
    <nc r="E763">
      <v>0</v>
    </nc>
  </rcc>
  <rcc rId="18505" sId="1" numFmtId="4">
    <nc r="F763">
      <v>0</v>
    </nc>
  </rcc>
  <rcc rId="18506" sId="1">
    <nc r="E764">
      <v>0</v>
    </nc>
  </rcc>
  <rcc rId="18507" sId="1" numFmtId="4">
    <nc r="F764">
      <v>0</v>
    </nc>
  </rcc>
  <rcc rId="18508" sId="1">
    <nc r="E765">
      <v>0</v>
    </nc>
  </rcc>
  <rcc rId="18509" sId="1" numFmtId="4">
    <nc r="F765">
      <v>0</v>
    </nc>
  </rcc>
  <rcc rId="18510" sId="1">
    <nc r="E766">
      <v>0</v>
    </nc>
  </rcc>
  <rcc rId="18511" sId="1" numFmtId="4">
    <nc r="F766">
      <v>0</v>
    </nc>
  </rcc>
  <rcc rId="18512" sId="1">
    <nc r="E767">
      <v>0</v>
    </nc>
  </rcc>
  <rcc rId="18513" sId="1" numFmtId="4">
    <nc r="F767">
      <v>0</v>
    </nc>
  </rcc>
  <rcc rId="18514" sId="1">
    <nc r="E768">
      <v>0</v>
    </nc>
  </rcc>
  <rcc rId="18515" sId="1" numFmtId="4">
    <nc r="F768">
      <v>0</v>
    </nc>
  </rcc>
  <rcc rId="18516" sId="1">
    <nc r="E769">
      <v>0</v>
    </nc>
  </rcc>
  <rcc rId="18517" sId="1" numFmtId="4">
    <nc r="F769">
      <v>0</v>
    </nc>
  </rcc>
  <rcc rId="18518" sId="1">
    <nc r="E770">
      <v>0</v>
    </nc>
  </rcc>
  <rcc rId="18519" sId="1" numFmtId="4">
    <nc r="F770">
      <v>0</v>
    </nc>
  </rcc>
  <rcc rId="18520" sId="1">
    <nc r="E771">
      <v>0</v>
    </nc>
  </rcc>
  <rcc rId="18521" sId="1" numFmtId="4">
    <nc r="F771">
      <v>0</v>
    </nc>
  </rcc>
  <rcc rId="18522" sId="1">
    <nc r="E772">
      <v>0</v>
    </nc>
  </rcc>
  <rcc rId="18523" sId="1" numFmtId="4">
    <nc r="F772">
      <v>0</v>
    </nc>
  </rcc>
  <rcc rId="18524" sId="1">
    <nc r="E773">
      <v>0</v>
    </nc>
  </rcc>
  <rcc rId="18525" sId="1" numFmtId="4">
    <nc r="F773">
      <v>0</v>
    </nc>
  </rcc>
  <rcc rId="18526" sId="1">
    <nc r="E774">
      <v>0</v>
    </nc>
  </rcc>
  <rcc rId="18527" sId="1" numFmtId="4">
    <nc r="F774">
      <v>0</v>
    </nc>
  </rcc>
  <rcc rId="18528" sId="1">
    <nc r="E775">
      <v>0</v>
    </nc>
  </rcc>
  <rcc rId="18529" sId="1" numFmtId="4">
    <nc r="F775">
      <v>0</v>
    </nc>
  </rcc>
  <rcc rId="18530" sId="1">
    <nc r="E776">
      <v>0</v>
    </nc>
  </rcc>
  <rcc rId="18531" sId="1" numFmtId="4">
    <nc r="F776">
      <v>0</v>
    </nc>
  </rcc>
  <rcc rId="18532" sId="1">
    <nc r="E777">
      <v>0</v>
    </nc>
  </rcc>
  <rcc rId="18533" sId="1" numFmtId="4">
    <nc r="F777">
      <v>0</v>
    </nc>
  </rcc>
  <rcc rId="18534" sId="1">
    <nc r="E778">
      <v>0</v>
    </nc>
  </rcc>
  <rcc rId="18535" sId="1" numFmtId="4">
    <nc r="F778">
      <v>0</v>
    </nc>
  </rcc>
  <rcc rId="18536" sId="1">
    <nc r="E779">
      <v>0</v>
    </nc>
  </rcc>
  <rcc rId="18537" sId="1" numFmtId="4">
    <nc r="F779">
      <v>0</v>
    </nc>
  </rcc>
  <rcc rId="18538" sId="1">
    <nc r="E780">
      <v>0</v>
    </nc>
  </rcc>
  <rcc rId="18539" sId="1" numFmtId="4">
    <nc r="F780">
      <v>0</v>
    </nc>
  </rcc>
  <rcc rId="18540" sId="1">
    <nc r="E781">
      <v>0</v>
    </nc>
  </rcc>
  <rcc rId="18541" sId="1" numFmtId="4">
    <nc r="F781">
      <v>0</v>
    </nc>
  </rcc>
  <rcc rId="18542" sId="1">
    <nc r="E782">
      <v>0</v>
    </nc>
  </rcc>
  <rcc rId="18543" sId="1" numFmtId="4">
    <nc r="F782">
      <v>0</v>
    </nc>
  </rcc>
  <rcc rId="18544" sId="1">
    <nc r="E783">
      <v>0</v>
    </nc>
  </rcc>
  <rcc rId="18545" sId="1" numFmtId="4">
    <nc r="F783">
      <v>0</v>
    </nc>
  </rcc>
  <rcc rId="18546" sId="1">
    <nc r="E784">
      <v>0</v>
    </nc>
  </rcc>
  <rcc rId="18547" sId="1" numFmtId="4">
    <nc r="F784">
      <v>0</v>
    </nc>
  </rcc>
  <rcc rId="18548" sId="1">
    <nc r="E785">
      <v>0</v>
    </nc>
  </rcc>
  <rcc rId="18549" sId="1" numFmtId="4">
    <nc r="F785">
      <v>0</v>
    </nc>
  </rcc>
  <rcc rId="18550" sId="1">
    <nc r="E786">
      <v>0</v>
    </nc>
  </rcc>
  <rcc rId="18551" sId="1" numFmtId="4">
    <nc r="F786">
      <v>0</v>
    </nc>
  </rcc>
  <rcc rId="18552" sId="1">
    <nc r="E787">
      <v>0</v>
    </nc>
  </rcc>
  <rcc rId="18553" sId="1" numFmtId="4">
    <nc r="F787">
      <v>0</v>
    </nc>
  </rcc>
  <rcc rId="18554" sId="1">
    <nc r="E788">
      <v>0</v>
    </nc>
  </rcc>
  <rcc rId="18555" sId="1" numFmtId="4">
    <nc r="F788">
      <v>0</v>
    </nc>
  </rcc>
  <rcc rId="18556" sId="1">
    <nc r="E789">
      <v>0</v>
    </nc>
  </rcc>
  <rcc rId="18557" sId="1" numFmtId="4">
    <nc r="F789">
      <v>0</v>
    </nc>
  </rcc>
  <rcc rId="18558" sId="1">
    <nc r="E790">
      <v>0</v>
    </nc>
  </rcc>
  <rcc rId="18559" sId="1" numFmtId="4">
    <nc r="F790">
      <v>0</v>
    </nc>
  </rcc>
  <rcc rId="18560" sId="1">
    <nc r="E791">
      <v>0</v>
    </nc>
  </rcc>
  <rcc rId="18561" sId="1" numFmtId="4">
    <nc r="F791">
      <v>0</v>
    </nc>
  </rcc>
  <rcc rId="18562" sId="1">
    <nc r="E792">
      <v>0</v>
    </nc>
  </rcc>
  <rcc rId="18563" sId="1" numFmtId="4">
    <nc r="F792">
      <v>0</v>
    </nc>
  </rcc>
  <rcc rId="18564" sId="1">
    <nc r="E793">
      <v>0</v>
    </nc>
  </rcc>
  <rcc rId="18565" sId="1" numFmtId="4">
    <nc r="F793">
      <v>0</v>
    </nc>
  </rcc>
  <rcc rId="18566" sId="1">
    <nc r="E794">
      <v>0</v>
    </nc>
  </rcc>
  <rcc rId="18567" sId="1" numFmtId="4">
    <nc r="F794">
      <v>0</v>
    </nc>
  </rcc>
  <rcc rId="18568" sId="1">
    <nc r="E795">
      <v>0</v>
    </nc>
  </rcc>
  <rcc rId="18569" sId="1" numFmtId="4">
    <nc r="F795">
      <v>0</v>
    </nc>
  </rcc>
  <rcc rId="18570" sId="1">
    <nc r="E796">
      <v>0</v>
    </nc>
  </rcc>
  <rcc rId="18571" sId="1" numFmtId="4">
    <nc r="F796">
      <v>0</v>
    </nc>
  </rcc>
  <rcc rId="18572" sId="1">
    <nc r="E797">
      <v>0</v>
    </nc>
  </rcc>
  <rcc rId="18573" sId="1" numFmtId="4">
    <nc r="F797">
      <v>0</v>
    </nc>
  </rcc>
  <rcc rId="18574" sId="1">
    <nc r="E798">
      <v>0</v>
    </nc>
  </rcc>
  <rcc rId="18575" sId="1" numFmtId="4">
    <nc r="F798">
      <v>0</v>
    </nc>
  </rcc>
  <rcc rId="18576" sId="1">
    <nc r="E799">
      <v>0</v>
    </nc>
  </rcc>
  <rcc rId="18577" sId="1" numFmtId="4">
    <nc r="F799">
      <v>0</v>
    </nc>
  </rcc>
  <rcc rId="18578" sId="1">
    <nc r="E800">
      <v>0</v>
    </nc>
  </rcc>
  <rcc rId="18579" sId="1" numFmtId="4">
    <nc r="F800">
      <v>0</v>
    </nc>
  </rcc>
  <rcc rId="18580" sId="1">
    <nc r="E801">
      <v>0</v>
    </nc>
  </rcc>
  <rcc rId="18581" sId="1" numFmtId="4">
    <nc r="F801">
      <v>0</v>
    </nc>
  </rcc>
  <rcc rId="18582" sId="1">
    <nc r="E802">
      <v>0</v>
    </nc>
  </rcc>
  <rcc rId="18583" sId="1" numFmtId="4">
    <nc r="F802">
      <v>0</v>
    </nc>
  </rcc>
  <rcc rId="18584" sId="1">
    <nc r="E803">
      <v>0</v>
    </nc>
  </rcc>
  <rcc rId="18585" sId="1" numFmtId="4">
    <nc r="F803">
      <v>0</v>
    </nc>
  </rcc>
  <rcc rId="18586" sId="1">
    <nc r="E804">
      <v>0</v>
    </nc>
  </rcc>
  <rcc rId="18587" sId="1" numFmtId="4">
    <nc r="F804">
      <v>0</v>
    </nc>
  </rcc>
  <rcc rId="18588" sId="1">
    <nc r="E805">
      <v>0</v>
    </nc>
  </rcc>
  <rcc rId="18589" sId="1" numFmtId="4">
    <nc r="F805">
      <v>0</v>
    </nc>
  </rcc>
  <rcc rId="18590" sId="1">
    <nc r="E806">
      <v>0</v>
    </nc>
  </rcc>
  <rcc rId="18591" sId="1" numFmtId="4">
    <nc r="F806">
      <v>0</v>
    </nc>
  </rcc>
  <rcc rId="18592" sId="1">
    <nc r="E807">
      <v>0</v>
    </nc>
  </rcc>
  <rcc rId="18593" sId="1" numFmtId="4">
    <nc r="F807">
      <v>0</v>
    </nc>
  </rcc>
  <rcc rId="18594" sId="1">
    <nc r="E808">
      <v>0</v>
    </nc>
  </rcc>
  <rcc rId="18595" sId="1" numFmtId="4">
    <nc r="F808">
      <v>0</v>
    </nc>
  </rcc>
  <rcc rId="18596" sId="1">
    <nc r="E809">
      <v>0</v>
    </nc>
  </rcc>
  <rcc rId="18597" sId="1" numFmtId="4">
    <nc r="F809">
      <v>0</v>
    </nc>
  </rcc>
  <rcc rId="18598" sId="1">
    <nc r="E810">
      <v>0</v>
    </nc>
  </rcc>
  <rcc rId="18599" sId="1" numFmtId="4">
    <nc r="F810">
      <v>0</v>
    </nc>
  </rcc>
  <rcc rId="18600" sId="1">
    <nc r="E811">
      <v>0</v>
    </nc>
  </rcc>
  <rcc rId="18601" sId="1" numFmtId="4">
    <nc r="F811">
      <v>0</v>
    </nc>
  </rcc>
  <rcc rId="18602" sId="1">
    <nc r="E812">
      <v>0</v>
    </nc>
  </rcc>
  <rcc rId="18603" sId="1" numFmtId="4">
    <nc r="F812">
      <v>0</v>
    </nc>
  </rcc>
  <rcc rId="18604" sId="1">
    <nc r="E813">
      <v>0</v>
    </nc>
  </rcc>
  <rcc rId="18605" sId="1" numFmtId="4">
    <nc r="F813">
      <v>0</v>
    </nc>
  </rcc>
  <rcc rId="18606" sId="1">
    <nc r="E814">
      <v>0</v>
    </nc>
  </rcc>
  <rcc rId="18607" sId="1" numFmtId="4">
    <nc r="F814">
      <v>0</v>
    </nc>
  </rcc>
  <rcc rId="18608" sId="1">
    <nc r="E815">
      <v>0</v>
    </nc>
  </rcc>
  <rcc rId="18609" sId="1" numFmtId="4">
    <nc r="F815">
      <v>0</v>
    </nc>
  </rcc>
  <rcc rId="18610" sId="1">
    <nc r="E816">
      <v>0</v>
    </nc>
  </rcc>
  <rcc rId="18611" sId="1" numFmtId="4">
    <nc r="F816">
      <v>0</v>
    </nc>
  </rcc>
  <rcc rId="18612" sId="1">
    <nc r="E817">
      <v>0</v>
    </nc>
  </rcc>
  <rcc rId="18613" sId="1" numFmtId="4">
    <nc r="F817">
      <v>0</v>
    </nc>
  </rcc>
  <rcc rId="18614" sId="1">
    <nc r="E818">
      <v>0</v>
    </nc>
  </rcc>
  <rcc rId="18615" sId="1" numFmtId="4">
    <nc r="F818">
      <v>0</v>
    </nc>
  </rcc>
  <rcc rId="18616" sId="1">
    <nc r="E819">
      <v>0</v>
    </nc>
  </rcc>
  <rcc rId="18617" sId="1" numFmtId="4">
    <nc r="F819">
      <v>0</v>
    </nc>
  </rcc>
  <rcc rId="18618" sId="1">
    <nc r="E820">
      <v>0</v>
    </nc>
  </rcc>
  <rcc rId="18619" sId="1" numFmtId="4">
    <nc r="F820">
      <v>0</v>
    </nc>
  </rcc>
  <rcc rId="18620" sId="1">
    <nc r="E821">
      <v>0</v>
    </nc>
  </rcc>
  <rcc rId="18621" sId="1" numFmtId="4">
    <nc r="F821">
      <v>0</v>
    </nc>
  </rcc>
  <rcc rId="18622" sId="1">
    <nc r="E822">
      <v>0</v>
    </nc>
  </rcc>
  <rcc rId="18623" sId="1" numFmtId="4">
    <nc r="F822">
      <v>0</v>
    </nc>
  </rcc>
  <rcc rId="18624" sId="1">
    <nc r="E823">
      <v>0</v>
    </nc>
  </rcc>
  <rcc rId="18625" sId="1" numFmtId="4">
    <nc r="F823">
      <v>0</v>
    </nc>
  </rcc>
  <rcc rId="18626" sId="1">
    <nc r="E824">
      <v>0</v>
    </nc>
  </rcc>
  <rcc rId="18627" sId="1" numFmtId="4">
    <nc r="F824">
      <v>0</v>
    </nc>
  </rcc>
  <rcc rId="18628" sId="1">
    <nc r="E825">
      <v>0</v>
    </nc>
  </rcc>
  <rcc rId="18629" sId="1" numFmtId="4">
    <nc r="F825">
      <v>0</v>
    </nc>
  </rcc>
  <rcc rId="18630" sId="1">
    <nc r="E826">
      <v>0</v>
    </nc>
  </rcc>
  <rcc rId="18631" sId="1" numFmtId="4">
    <nc r="F826">
      <v>0</v>
    </nc>
  </rcc>
  <rcc rId="18632" sId="1">
    <nc r="E827">
      <v>0</v>
    </nc>
  </rcc>
  <rcc rId="18633" sId="1" numFmtId="4">
    <nc r="F827">
      <v>0</v>
    </nc>
  </rcc>
  <rcc rId="18634" sId="1">
    <nc r="E828">
      <v>0</v>
    </nc>
  </rcc>
  <rcc rId="18635" sId="1" numFmtId="4">
    <nc r="F828">
      <v>0</v>
    </nc>
  </rcc>
  <rcc rId="18636" sId="1">
    <nc r="E829">
      <v>0</v>
    </nc>
  </rcc>
  <rcc rId="18637" sId="1" numFmtId="4">
    <nc r="F829">
      <v>0</v>
    </nc>
  </rcc>
  <rcc rId="18638" sId="1">
    <nc r="E830">
      <v>0</v>
    </nc>
  </rcc>
  <rcc rId="18639" sId="1" numFmtId="4">
    <nc r="F830">
      <v>0</v>
    </nc>
  </rcc>
  <rcc rId="18640" sId="1">
    <nc r="E831">
      <v>0</v>
    </nc>
  </rcc>
  <rcc rId="18641" sId="1" numFmtId="4">
    <nc r="F831">
      <v>0</v>
    </nc>
  </rcc>
  <rcc rId="18642" sId="1">
    <nc r="E832">
      <v>0</v>
    </nc>
  </rcc>
  <rcc rId="18643" sId="1" numFmtId="4">
    <nc r="F832">
      <v>0</v>
    </nc>
  </rcc>
  <rcc rId="18644" sId="1">
    <nc r="E833">
      <v>0</v>
    </nc>
  </rcc>
  <rcc rId="18645" sId="1" numFmtId="4">
    <nc r="F833">
      <v>0</v>
    </nc>
  </rcc>
  <rcc rId="18646" sId="1">
    <nc r="E834">
      <v>0</v>
    </nc>
  </rcc>
  <rcc rId="18647" sId="1" numFmtId="4">
    <nc r="F834">
      <v>0</v>
    </nc>
  </rcc>
  <rcc rId="18648" sId="1">
    <nc r="E835">
      <v>0</v>
    </nc>
  </rcc>
  <rcc rId="18649" sId="1" numFmtId="4">
    <nc r="F835">
      <v>0</v>
    </nc>
  </rcc>
  <rcc rId="18650" sId="1">
    <nc r="E836">
      <v>0</v>
    </nc>
  </rcc>
  <rcc rId="18651" sId="1" numFmtId="4">
    <nc r="F836">
      <v>0</v>
    </nc>
  </rcc>
  <rcc rId="18652" sId="1">
    <nc r="E837">
      <v>0</v>
    </nc>
  </rcc>
  <rcc rId="18653" sId="1" numFmtId="4">
    <nc r="F837">
      <v>0</v>
    </nc>
  </rcc>
  <rcc rId="18654" sId="1">
    <nc r="E838">
      <v>0</v>
    </nc>
  </rcc>
  <rcc rId="18655" sId="1" numFmtId="4">
    <nc r="F838">
      <v>0</v>
    </nc>
  </rcc>
  <rcc rId="18656" sId="1">
    <nc r="E839">
      <v>0</v>
    </nc>
  </rcc>
  <rcc rId="18657" sId="1" numFmtId="4">
    <nc r="F839">
      <v>0</v>
    </nc>
  </rcc>
  <rcc rId="18658" sId="1">
    <nc r="E840">
      <v>0</v>
    </nc>
  </rcc>
  <rcc rId="18659" sId="1" numFmtId="4">
    <nc r="F840">
      <v>0</v>
    </nc>
  </rcc>
  <rcc rId="18660" sId="1">
    <nc r="E841">
      <v>0</v>
    </nc>
  </rcc>
  <rcc rId="18661" sId="1" numFmtId="4">
    <nc r="F841">
      <v>0</v>
    </nc>
  </rcc>
  <rcc rId="18662" sId="1">
    <nc r="E842">
      <v>0</v>
    </nc>
  </rcc>
  <rcc rId="18663" sId="1" numFmtId="4">
    <nc r="F842">
      <v>0</v>
    </nc>
  </rcc>
  <rcc rId="18664" sId="1">
    <nc r="E843">
      <v>0</v>
    </nc>
  </rcc>
  <rcc rId="18665" sId="1" numFmtId="4">
    <nc r="F843">
      <v>0</v>
    </nc>
  </rcc>
  <rcc rId="18666" sId="1">
    <nc r="E844">
      <v>0</v>
    </nc>
  </rcc>
  <rcc rId="18667" sId="1" numFmtId="4">
    <nc r="F844">
      <v>0</v>
    </nc>
  </rcc>
  <rcc rId="18668" sId="1">
    <nc r="E845">
      <v>0</v>
    </nc>
  </rcc>
  <rcc rId="18669" sId="1" numFmtId="4">
    <nc r="F845">
      <v>0</v>
    </nc>
  </rcc>
  <rcc rId="18670" sId="1">
    <nc r="E846">
      <v>0</v>
    </nc>
  </rcc>
  <rcc rId="18671" sId="1" numFmtId="4">
    <nc r="F846">
      <v>0</v>
    </nc>
  </rcc>
  <rcc rId="18672" sId="1">
    <nc r="E847">
      <v>0</v>
    </nc>
  </rcc>
  <rcc rId="18673" sId="1" numFmtId="4">
    <nc r="F847">
      <v>0</v>
    </nc>
  </rcc>
  <rcc rId="18674" sId="1">
    <nc r="E848">
      <v>0</v>
    </nc>
  </rcc>
  <rcc rId="18675" sId="1" numFmtId="4">
    <nc r="F848">
      <v>0</v>
    </nc>
  </rcc>
  <rcc rId="18676" sId="1">
    <nc r="E849">
      <v>0</v>
    </nc>
  </rcc>
  <rcc rId="18677" sId="1" numFmtId="4">
    <nc r="F849">
      <v>0</v>
    </nc>
  </rcc>
  <rcc rId="18678" sId="1">
    <nc r="E850">
      <v>0</v>
    </nc>
  </rcc>
  <rcc rId="18679" sId="1" numFmtId="4">
    <nc r="F850">
      <v>0</v>
    </nc>
  </rcc>
  <rcc rId="18680" sId="1">
    <nc r="E851">
      <v>0</v>
    </nc>
  </rcc>
  <rcc rId="18681" sId="1" numFmtId="4">
    <nc r="F851">
      <v>0</v>
    </nc>
  </rcc>
  <rcc rId="18682" sId="1">
    <nc r="E852">
      <v>0</v>
    </nc>
  </rcc>
  <rcc rId="18683" sId="1" numFmtId="4">
    <nc r="F852">
      <v>0</v>
    </nc>
  </rcc>
  <rcc rId="18684" sId="1">
    <nc r="E853">
      <v>0</v>
    </nc>
  </rcc>
  <rcc rId="18685" sId="1" numFmtId="4">
    <nc r="F853">
      <v>0</v>
    </nc>
  </rcc>
  <rcc rId="18686" sId="1">
    <nc r="E854">
      <v>0</v>
    </nc>
  </rcc>
  <rcc rId="18687" sId="1" numFmtId="4">
    <nc r="F854">
      <v>0</v>
    </nc>
  </rcc>
  <rcc rId="18688" sId="1">
    <nc r="E855">
      <v>0</v>
    </nc>
  </rcc>
  <rcc rId="18689" sId="1" numFmtId="4">
    <nc r="F855">
      <v>0</v>
    </nc>
  </rcc>
  <rcc rId="18690" sId="1">
    <nc r="E856">
      <v>0</v>
    </nc>
  </rcc>
  <rcc rId="18691" sId="1" numFmtId="4">
    <nc r="F856">
      <v>0</v>
    </nc>
  </rcc>
  <rcc rId="18692" sId="1">
    <nc r="E857">
      <v>0</v>
    </nc>
  </rcc>
  <rcc rId="18693" sId="1" numFmtId="4">
    <nc r="F857">
      <v>0</v>
    </nc>
  </rcc>
  <rcc rId="18694" sId="1">
    <nc r="E858">
      <v>0</v>
    </nc>
  </rcc>
  <rcc rId="18695" sId="1" numFmtId="4">
    <nc r="F858">
      <v>0</v>
    </nc>
  </rcc>
  <rcc rId="18696" sId="1">
    <nc r="E859">
      <v>0</v>
    </nc>
  </rcc>
  <rcc rId="18697" sId="1" numFmtId="4">
    <nc r="F859">
      <v>0</v>
    </nc>
  </rcc>
  <rcc rId="18698" sId="1">
    <nc r="E860">
      <v>0</v>
    </nc>
  </rcc>
  <rcc rId="18699" sId="1" numFmtId="4">
    <nc r="F860">
      <v>0</v>
    </nc>
  </rcc>
  <rcc rId="18700" sId="1">
    <nc r="E861">
      <v>0</v>
    </nc>
  </rcc>
  <rcc rId="18701" sId="1" numFmtId="4">
    <nc r="F861">
      <v>0</v>
    </nc>
  </rcc>
  <rcc rId="18702" sId="1">
    <nc r="E862">
      <v>0</v>
    </nc>
  </rcc>
  <rcc rId="18703" sId="1" numFmtId="4">
    <nc r="F862">
      <v>0</v>
    </nc>
  </rcc>
  <rcc rId="18704" sId="1">
    <nc r="E863">
      <v>0</v>
    </nc>
  </rcc>
  <rcc rId="18705" sId="1" numFmtId="4">
    <nc r="F863">
      <v>0</v>
    </nc>
  </rcc>
  <rcc rId="18706" sId="1">
    <nc r="E864">
      <v>0</v>
    </nc>
  </rcc>
  <rcc rId="18707" sId="1" numFmtId="4">
    <nc r="F864">
      <v>0</v>
    </nc>
  </rcc>
  <rcc rId="18708" sId="1">
    <nc r="E865">
      <v>0</v>
    </nc>
  </rcc>
  <rcc rId="18709" sId="1" numFmtId="4">
    <nc r="F865">
      <v>0</v>
    </nc>
  </rcc>
  <rcc rId="18710" sId="1">
    <nc r="E866">
      <v>0</v>
    </nc>
  </rcc>
  <rcc rId="18711" sId="1" numFmtId="4">
    <nc r="F866">
      <v>0</v>
    </nc>
  </rcc>
  <rcc rId="18712" sId="1">
    <nc r="E867">
      <v>0</v>
    </nc>
  </rcc>
  <rcc rId="18713" sId="1" numFmtId="4">
    <nc r="F867">
      <v>0</v>
    </nc>
  </rcc>
  <rcc rId="18714" sId="1">
    <nc r="E868">
      <v>0</v>
    </nc>
  </rcc>
  <rcc rId="18715" sId="1" numFmtId="4">
    <nc r="F868">
      <v>0</v>
    </nc>
  </rcc>
  <rcc rId="18716" sId="1">
    <nc r="E869">
      <v>0</v>
    </nc>
  </rcc>
  <rcc rId="18717" sId="1" numFmtId="4">
    <nc r="F869">
      <v>0</v>
    </nc>
  </rcc>
  <rcc rId="18718" sId="1">
    <nc r="E870">
      <v>0</v>
    </nc>
  </rcc>
  <rcc rId="18719" sId="1" numFmtId="4">
    <nc r="F870">
      <v>0</v>
    </nc>
  </rcc>
  <rcc rId="18720" sId="1">
    <nc r="E871">
      <v>0</v>
    </nc>
  </rcc>
  <rcc rId="18721" sId="1" numFmtId="4">
    <nc r="F871">
      <v>0</v>
    </nc>
  </rcc>
  <rcc rId="18722" sId="1">
    <nc r="E872">
      <v>0</v>
    </nc>
  </rcc>
  <rcc rId="18723" sId="1" numFmtId="4">
    <nc r="F872">
      <v>0</v>
    </nc>
  </rcc>
  <rcc rId="18724" sId="1">
    <nc r="E873">
      <v>0</v>
    </nc>
  </rcc>
  <rcc rId="18725" sId="1" numFmtId="4">
    <nc r="F873">
      <v>0</v>
    </nc>
  </rcc>
  <rcc rId="18726" sId="1">
    <nc r="E874">
      <v>0</v>
    </nc>
  </rcc>
  <rcc rId="18727" sId="1" numFmtId="4">
    <nc r="F874">
      <v>0</v>
    </nc>
  </rcc>
  <rcc rId="18728" sId="1">
    <nc r="E875">
      <v>0</v>
    </nc>
  </rcc>
  <rcc rId="18729" sId="1" numFmtId="4">
    <nc r="F875">
      <v>0</v>
    </nc>
  </rcc>
  <rcc rId="18730" sId="1">
    <nc r="E876">
      <v>0</v>
    </nc>
  </rcc>
  <rcc rId="18731" sId="1" numFmtId="4">
    <nc r="F876">
      <v>0</v>
    </nc>
  </rcc>
  <rcc rId="18732" sId="1">
    <nc r="E877">
      <v>0</v>
    </nc>
  </rcc>
  <rcc rId="18733" sId="1" numFmtId="4">
    <nc r="F877">
      <v>0</v>
    </nc>
  </rcc>
  <rcc rId="18734" sId="1">
    <nc r="E878">
      <v>0</v>
    </nc>
  </rcc>
  <rcc rId="18735" sId="1" numFmtId="4">
    <nc r="F878">
      <v>0</v>
    </nc>
  </rcc>
  <rcc rId="18736" sId="1">
    <nc r="E879">
      <v>0</v>
    </nc>
  </rcc>
  <rcc rId="18737" sId="1" numFmtId="4">
    <nc r="F879">
      <v>0</v>
    </nc>
  </rcc>
  <rcc rId="18738" sId="1">
    <nc r="E880">
      <v>0</v>
    </nc>
  </rcc>
  <rcc rId="18739" sId="1" numFmtId="4">
    <nc r="F880">
      <v>0</v>
    </nc>
  </rcc>
  <rcc rId="18740" sId="1">
    <nc r="E881">
      <v>0</v>
    </nc>
  </rcc>
  <rcc rId="18741" sId="1" numFmtId="4">
    <nc r="F881">
      <v>0</v>
    </nc>
  </rcc>
  <rcc rId="18742" sId="1">
    <nc r="E882">
      <v>0</v>
    </nc>
  </rcc>
  <rcc rId="18743" sId="1" numFmtId="4">
    <nc r="F882">
      <v>0</v>
    </nc>
  </rcc>
  <rcc rId="18744" sId="1">
    <nc r="E883">
      <v>0</v>
    </nc>
  </rcc>
  <rcc rId="18745" sId="1" numFmtId="4">
    <nc r="F883">
      <v>0</v>
    </nc>
  </rcc>
  <rcc rId="18746" sId="1">
    <nc r="E884">
      <v>0</v>
    </nc>
  </rcc>
  <rcc rId="18747" sId="1" numFmtId="4">
    <nc r="F884">
      <v>0</v>
    </nc>
  </rcc>
  <rcc rId="18748" sId="1">
    <nc r="E885">
      <v>0</v>
    </nc>
  </rcc>
  <rcc rId="18749" sId="1" numFmtId="4">
    <nc r="F885">
      <v>0</v>
    </nc>
  </rcc>
  <rcc rId="18750" sId="1">
    <nc r="E886">
      <v>0</v>
    </nc>
  </rcc>
  <rcc rId="18751" sId="1" numFmtId="4">
    <nc r="F886">
      <v>0</v>
    </nc>
  </rcc>
  <rcc rId="18752" sId="1">
    <nc r="E887">
      <v>0</v>
    </nc>
  </rcc>
  <rcc rId="18753" sId="1" numFmtId="4">
    <nc r="F887">
      <v>0</v>
    </nc>
  </rcc>
  <rcc rId="18754" sId="1">
    <nc r="E888">
      <v>0</v>
    </nc>
  </rcc>
  <rcc rId="18755" sId="1" numFmtId="4">
    <nc r="F888">
      <v>0</v>
    </nc>
  </rcc>
  <rcc rId="18756" sId="1">
    <nc r="E889">
      <v>0</v>
    </nc>
  </rcc>
  <rcc rId="18757" sId="1" numFmtId="4">
    <nc r="F889">
      <v>0</v>
    </nc>
  </rcc>
  <rcc rId="18758" sId="1">
    <nc r="E890">
      <v>0</v>
    </nc>
  </rcc>
  <rcc rId="18759" sId="1" numFmtId="4">
    <nc r="F890">
      <v>0</v>
    </nc>
  </rcc>
  <rcc rId="18760" sId="1">
    <nc r="E891">
      <v>0</v>
    </nc>
  </rcc>
  <rcc rId="18761" sId="1" numFmtId="4">
    <nc r="F891">
      <v>0</v>
    </nc>
  </rcc>
  <rcc rId="18762" sId="1">
    <nc r="E892">
      <v>0</v>
    </nc>
  </rcc>
  <rcc rId="18763" sId="1" numFmtId="4">
    <nc r="F892">
      <v>0</v>
    </nc>
  </rcc>
  <rcc rId="18764" sId="1" numFmtId="4">
    <oc r="C610">
      <v>597533807.78999996</v>
    </oc>
    <nc r="C610">
      <v>586961309.78999996</v>
    </nc>
  </rcc>
  <rcc rId="18765" sId="1" numFmtId="4">
    <oc r="C611">
      <f>SUM(C612:C698)</f>
    </oc>
    <nc r="C611">
      <v>119045087</v>
    </nc>
  </rcc>
  <rcc rId="18766" sId="1" numFmtId="4">
    <oc r="C616">
      <v>3406431</v>
    </oc>
    <nc r="C616">
      <v>2690091</v>
    </nc>
  </rcc>
  <rcc rId="18767" sId="1" numFmtId="4">
    <oc r="C617">
      <v>4438683</v>
    </oc>
    <nc r="C617">
      <v>3134382</v>
    </nc>
  </rcc>
  <rcc rId="18768" sId="1" numFmtId="4">
    <oc r="C618">
      <v>2684005</v>
    </oc>
    <nc r="C618">
      <v>2890305</v>
    </nc>
  </rcc>
  <rcc rId="18769" sId="1" numFmtId="4">
    <oc r="C619">
      <v>2690091</v>
    </oc>
    <nc r="C619">
      <v>3045143</v>
    </nc>
  </rcc>
  <rcc rId="18770" sId="1" numFmtId="4">
    <oc r="C620">
      <v>1022478</v>
    </oc>
    <nc r="C620">
      <v>3045143</v>
    </nc>
  </rcc>
  <rcc rId="18771" sId="1" numFmtId="4">
    <oc r="C621">
      <v>1412078</v>
    </oc>
    <nc r="C621">
      <v>3019337</v>
    </nc>
  </rcc>
  <rcc rId="18772" sId="1" numFmtId="4">
    <oc r="C622">
      <v>1667613</v>
    </oc>
    <nc r="C622">
      <v>3904493</v>
    </nc>
  </rcc>
  <rcc rId="18773" sId="1" numFmtId="4">
    <oc r="C623">
      <v>2705307</v>
    </oc>
    <nc r="C623">
      <v>3458044</v>
    </nc>
  </rcc>
  <rcc rId="18774" sId="1" numFmtId="4">
    <oc r="C624">
      <v>2690091</v>
    </oc>
    <nc r="C624">
      <v>3019337</v>
    </nc>
  </rcc>
  <rcc rId="18775" sId="1" numFmtId="4">
    <oc r="C625">
      <v>2575468</v>
    </oc>
    <nc r="C625">
      <v>2477404</v>
    </nc>
  </rcc>
  <rcc rId="18776" sId="1" numFmtId="4">
    <oc r="C626">
      <v>2662703</v>
    </oc>
    <nc r="C626">
      <v>2237406</v>
    </nc>
  </rcc>
  <rcc rId="18777" sId="1" numFmtId="4">
    <oc r="C627">
      <v>1790519.93</v>
    </oc>
    <nc r="C627">
      <v>3134382</v>
    </nc>
  </rcc>
  <rcc rId="18778" sId="1" numFmtId="4">
    <oc r="C629">
      <v>2076969.93</v>
    </oc>
    <nc r="C629">
      <v>2738781</v>
    </nc>
  </rcc>
  <rcc rId="18779" sId="1" numFmtId="4">
    <oc r="C630">
      <v>2890305</v>
    </oc>
    <nc r="C630">
      <v>2425792</v>
    </nc>
  </rcc>
  <rcc rId="18780" sId="1" numFmtId="4">
    <oc r="C631">
      <v>3045143</v>
    </oc>
    <nc r="C631">
      <v>3213503</v>
    </nc>
  </rcc>
  <rcc rId="18781" sId="1" numFmtId="4">
    <oc r="C632">
      <v>3045143</v>
    </oc>
    <nc r="C632">
      <v>1366347</v>
    </nc>
  </rcc>
  <rcc rId="18782" sId="1" numFmtId="4">
    <oc r="C633">
      <v>3045143</v>
    </oc>
    <nc r="C633">
      <v>3148368</v>
    </nc>
  </rcc>
  <rcc rId="18783" sId="1" numFmtId="4">
    <oc r="C634">
      <v>3019337</v>
    </oc>
    <nc r="C634">
      <v>2882688</v>
    </nc>
  </rcc>
  <rcc rId="18784" sId="1" numFmtId="4">
    <oc r="C635">
      <v>3458044</v>
    </oc>
    <nc r="C635">
      <v>2696177</v>
    </nc>
  </rcc>
  <rcc rId="18785" sId="1" numFmtId="4">
    <oc r="C636">
      <v>4077740</v>
    </oc>
    <nc r="C636">
      <v>2072344</v>
    </nc>
  </rcc>
  <rcc rId="18786" sId="1" numFmtId="4">
    <oc r="C637">
      <v>3019337</v>
    </oc>
    <nc r="C637">
      <v>4015460</v>
    </nc>
  </rcc>
  <rcc rId="18787" sId="1" numFmtId="4">
    <oc r="C638">
      <v>2477404</v>
    </oc>
    <nc r="C638">
      <v>3460624</v>
    </nc>
  </rcc>
  <rcc rId="18788" sId="1" numFmtId="4">
    <oc r="C639">
      <v>2237406</v>
    </oc>
    <nc r="C639">
      <v>2415469</v>
    </nc>
  </rcc>
  <rcc rId="18789" sId="1" numFmtId="4">
    <oc r="C640">
      <v>3134382</v>
    </oc>
    <nc r="C640">
      <v>3096756</v>
    </nc>
  </rcc>
  <rcc rId="18790" sId="1" numFmtId="4">
    <oc r="C641">
      <v>3134382</v>
    </oc>
    <nc r="C641">
      <v>2890305</v>
    </nc>
  </rcc>
  <rcc rId="18791" sId="1" numFmtId="4">
    <oc r="C642">
      <v>2738781</v>
    </oc>
    <nc r="C642">
      <v>2900628</v>
    </nc>
  </rcc>
  <rcc rId="18792" sId="1" numFmtId="4">
    <oc r="C643">
      <v>2680962</v>
    </oc>
    <nc r="C643">
      <v>2890935</v>
    </nc>
  </rcc>
  <rcc rId="18793" sId="1" numFmtId="4">
    <oc r="C644">
      <v>3013316</v>
    </oc>
    <nc r="C644">
      <v>2172890</v>
    </nc>
  </rcc>
  <rcc rId="18794" sId="1" numFmtId="4">
    <oc r="C645">
      <v>2425792</v>
    </oc>
    <nc r="C645">
      <v>2415469</v>
    </nc>
  </rcc>
  <rcc rId="18795" sId="1" numFmtId="4">
    <oc r="C646">
      <v>3213503</v>
    </oc>
    <nc r="C646">
      <v>2415469</v>
    </nc>
  </rcc>
  <rcc rId="18796" sId="1" numFmtId="4">
    <oc r="C647">
      <v>1366347</v>
    </oc>
    <nc r="C647">
      <v>2415469</v>
    </nc>
  </rcc>
  <rcc rId="18797" sId="1" numFmtId="4">
    <oc r="C648">
      <v>2477404</v>
    </oc>
    <nc r="C648">
      <v>3174174</v>
    </nc>
  </rcc>
  <rcc rId="18798" sId="1" numFmtId="4">
    <oc r="C649">
      <v>3148368</v>
    </oc>
    <nc r="C649">
      <v>3354819</v>
    </nc>
  </rcc>
  <rcc rId="18799" sId="1" numFmtId="4">
    <oc r="C650">
      <v>2702263</v>
    </oc>
    <nc r="C650">
      <v>2433534</v>
    </nc>
  </rcc>
  <rcc rId="18800" sId="1" numFmtId="4">
    <oc r="C651">
      <v>1211149</v>
    </oc>
    <nc r="C651">
      <v>2162567</v>
    </nc>
  </rcc>
  <rcc rId="18801" sId="1" numFmtId="4">
    <oc r="C652">
      <v>1043779</v>
    </oc>
    <nc r="C652">
      <v>2172890</v>
    </nc>
  </rcc>
  <rcc rId="18802" sId="1" numFmtId="4">
    <oc r="C653">
      <v>2072344</v>
    </oc>
    <nc r="C653">
      <v>3380625</v>
    </nc>
  </rcc>
  <rcc rId="18803" sId="1" numFmtId="4">
    <oc r="C654">
      <v>2696177</v>
    </oc>
    <nc r="C654">
      <v>198699443.93000001</v>
    </nc>
  </rcc>
  <rcc rId="18804" sId="1" numFmtId="4">
    <oc r="C655">
      <v>1625010</v>
    </oc>
    <nc r="C655">
      <v>2529017</v>
    </nc>
  </rcc>
  <rcc rId="18805" sId="1" numFmtId="4">
    <oc r="C656">
      <v>2760082</v>
    </oc>
    <nc r="C656">
      <v>2399985</v>
    </nc>
  </rcc>
  <rcc rId="18806" sId="1" numFmtId="4">
    <oc r="C657">
      <v>973788</v>
    </oc>
    <nc r="C657">
      <v>1052909</v>
    </nc>
  </rcc>
  <rcc rId="18807" sId="1" numFmtId="4">
    <oc r="C658">
      <v>946321</v>
    </oc>
    <nc r="C658">
      <v>2384502</v>
    </nc>
  </rcc>
  <rcc rId="18808" sId="1" numFmtId="4">
    <oc r="C659">
      <v>1187663</v>
    </oc>
    <nc r="C659">
      <v>3354819</v>
    </nc>
  </rcc>
  <rcc rId="18809" sId="1" numFmtId="4">
    <oc r="C660">
      <v>2072344</v>
    </oc>
    <nc r="C660">
      <v>3406431</v>
    </nc>
  </rcc>
  <rcc rId="18810" sId="1" numFmtId="4">
    <oc r="C661">
      <v>4549419</v>
    </oc>
    <nc r="C661">
      <v>2479985</v>
    </nc>
  </rcc>
  <rcc rId="18811" sId="1" numFmtId="4">
    <oc r="C662">
      <v>1965836</v>
    </oc>
    <nc r="C662">
      <v>2477075</v>
    </nc>
  </rcc>
  <rcc rId="18812" sId="1" numFmtId="4">
    <oc r="C663">
      <v>3458044</v>
    </oc>
    <nc r="C663">
      <v>2884849</v>
    </nc>
  </rcc>
  <rcc rId="18813" sId="1" numFmtId="4">
    <oc r="C664">
      <v>1898888</v>
    </oc>
    <nc r="C664">
      <v>2470989</v>
    </nc>
  </rcc>
  <rcc rId="18814" sId="1" numFmtId="4">
    <oc r="C665">
      <v>1555018</v>
    </oc>
    <nc r="C665">
      <v>2480118</v>
    </nc>
  </rcc>
  <rcc rId="18815" sId="1" numFmtId="4">
    <oc r="C666">
      <v>4015460</v>
    </oc>
    <nc r="C666">
      <v>849022</v>
    </nc>
  </rcc>
  <rcc rId="18816" sId="1" numFmtId="4">
    <oc r="C667">
      <v>3460624</v>
    </oc>
    <nc r="C667">
      <v>864237</v>
    </nc>
  </rcc>
  <rcc rId="18817" sId="1" numFmtId="4">
    <oc r="C668">
      <v>2415469</v>
    </oc>
    <nc r="C668">
      <v>1749776</v>
    </nc>
  </rcc>
  <rcc rId="18818" sId="1" numFmtId="4">
    <oc r="C669">
      <v>3096756</v>
    </oc>
    <nc r="C669">
      <v>693824</v>
    </nc>
  </rcc>
  <rcc rId="18819" sId="1" numFmtId="4">
    <oc r="C670">
      <v>2487727</v>
    </oc>
    <nc r="C670">
      <v>1908017</v>
    </nc>
  </rcc>
  <rcc rId="18820" sId="1" numFmtId="4">
    <oc r="C671">
      <v>2890305</v>
    </oc>
    <nc r="C671">
      <v>1095512</v>
    </nc>
  </rcc>
  <rcc rId="18821" sId="1" numFmtId="4">
    <oc r="C672">
      <v>2900628</v>
    </oc>
    <nc r="C672">
      <v>1667613</v>
    </nc>
  </rcc>
  <rcc rId="18822" sId="1" numFmtId="4">
    <oc r="C673">
      <v>2890935</v>
    </oc>
    <nc r="C673">
      <v>1728475</v>
    </nc>
  </rcc>
  <rcc rId="18823" sId="1" numFmtId="4">
    <oc r="C674">
      <v>2172890</v>
    </oc>
    <nc r="C674">
      <v>3553038</v>
    </nc>
  </rcc>
  <rcc rId="18824" sId="1" numFmtId="4">
    <oc r="C675">
      <v>2415469</v>
    </oc>
    <nc r="C675">
      <v>3440566</v>
    </nc>
  </rcc>
  <rcc rId="18825" sId="1" numFmtId="4">
    <oc r="C676">
      <v>1858053</v>
    </oc>
    <nc r="C676">
      <v>1790519.93</v>
    </nc>
  </rcc>
  <rcc rId="18826" sId="1" numFmtId="4">
    <oc r="C677">
      <v>3303206</v>
    </oc>
    <nc r="C677">
      <v>3432237</v>
    </nc>
  </rcc>
  <rcc rId="18827" sId="1" numFmtId="4">
    <oc r="C678">
      <v>3904493</v>
    </oc>
    <nc r="C678">
      <v>3354819</v>
    </nc>
  </rcc>
  <rcc rId="18828" sId="1" numFmtId="4">
    <oc r="C679">
      <v>2415469</v>
    </oc>
    <nc r="C679">
      <v>2430953</v>
    </nc>
  </rcc>
  <rcc rId="18829" sId="1" numFmtId="4">
    <oc r="C680">
      <v>3896751</v>
    </oc>
    <nc r="C680">
      <v>2516114</v>
    </nc>
  </rcc>
  <rcc rId="18830" sId="1" numFmtId="4">
    <oc r="C681">
      <v>2415469</v>
    </oc>
    <nc r="C681">
      <v>4227071</v>
    </nc>
  </rcc>
  <rcc rId="18831" sId="1" numFmtId="4">
    <oc r="C682">
      <v>3174174</v>
    </oc>
    <nc r="C682">
      <v>4038685</v>
    </nc>
  </rcc>
  <rcc rId="18832" sId="1" numFmtId="4">
    <oc r="C683">
      <v>3354819</v>
    </oc>
    <nc r="C683">
      <v>2846434</v>
    </nc>
  </rcc>
  <rcc rId="18833" sId="1" numFmtId="4">
    <oc r="C684">
      <v>1375476</v>
    </oc>
    <nc r="C684">
      <v>3158727</v>
    </nc>
  </rcc>
  <rcc rId="18834" sId="1" numFmtId="4">
    <oc r="C685">
      <v>2433534</v>
    </oc>
    <nc r="C685">
      <v>3240890</v>
    </nc>
  </rcc>
  <rcc rId="18835" sId="1" numFmtId="4">
    <oc r="C686">
      <v>551931</v>
    </oc>
    <nc r="C686">
      <v>2172890</v>
    </nc>
  </rcc>
  <rcc rId="18836" sId="1" numFmtId="4">
    <oc r="C687">
      <v>4023202</v>
    </oc>
    <nc r="C687">
      <v>2451598</v>
    </nc>
  </rcc>
  <rcc rId="18837" sId="1" numFmtId="4">
    <oc r="C688">
      <v>563689</v>
    </oc>
    <nc r="C688">
      <v>1883897</v>
    </nc>
  </rcc>
  <rcc rId="18838" sId="1" numFmtId="4">
    <oc r="C689">
      <v>2162567</v>
    </oc>
    <nc r="C689">
      <v>1220063</v>
    </nc>
  </rcc>
  <rcc rId="18839" sId="1" numFmtId="4">
    <oc r="C690">
      <v>549618</v>
    </oc>
    <nc r="C690">
      <v>1098555</v>
    </nc>
  </rcc>
  <rcc rId="18840" sId="1" numFmtId="4">
    <oc r="C691">
      <v>1109194</v>
    </oc>
    <nc r="C691">
      <v>2255470</v>
    </nc>
  </rcc>
  <rcc rId="18841" sId="1" numFmtId="4">
    <oc r="C692">
      <v>1136155</v>
    </oc>
    <nc r="C692">
      <v>2456759</v>
    </nc>
  </rcc>
  <rcc rId="18842" sId="1" numFmtId="4">
    <oc r="C693">
      <v>1602953</v>
    </oc>
    <nc r="C693">
      <v>2165148</v>
    </nc>
  </rcc>
  <rcc rId="18843" sId="1" numFmtId="4">
    <oc r="C694">
      <v>2172890</v>
    </oc>
    <nc r="C694">
      <v>2343179</v>
    </nc>
  </rcc>
  <rcc rId="18844" sId="1" numFmtId="4">
    <oc r="C695">
      <v>3354819</v>
    </oc>
    <nc r="C695">
      <v>3251593</v>
    </nc>
  </rcc>
  <rcc rId="18845" sId="1" numFmtId="4">
    <oc r="C696">
      <v>2430953</v>
    </oc>
    <nc r="C696">
      <v>873366</v>
    </nc>
  </rcc>
  <rcc rId="18846" sId="1" numFmtId="4">
    <oc r="C697">
      <v>2399985</v>
    </oc>
    <nc r="C697">
      <v>2111904</v>
    </nc>
  </rcc>
  <rcc rId="18847" sId="1" numFmtId="4">
    <oc r="C698">
      <v>3380625</v>
    </oc>
    <nc r="C698">
      <v>2690091</v>
    </nc>
  </rcc>
  <rcc rId="18848" sId="1" numFmtId="4">
    <oc r="C699">
      <v>191834880</v>
    </oc>
    <nc r="C699">
      <v>2066258</v>
    </nc>
  </rcc>
  <rcc rId="18849" sId="1" numFmtId="4">
    <oc r="C700">
      <v>2529017</v>
    </oc>
    <nc r="C700">
      <v>3347399</v>
    </nc>
  </rcc>
  <rcc rId="18850" sId="1" numFmtId="4">
    <oc r="C701">
      <v>2399985</v>
    </oc>
    <nc r="C701">
      <v>2281276</v>
    </nc>
  </rcc>
  <rcc rId="18851" sId="1" numFmtId="4">
    <oc r="C702">
      <v>1052909</v>
    </oc>
    <nc r="C702">
      <v>2960926</v>
    </nc>
  </rcc>
  <rcc rId="18852" sId="1" numFmtId="4">
    <oc r="C703">
      <v>2384502</v>
    </oc>
    <nc r="C703">
      <v>760772</v>
    </nc>
  </rcc>
  <rcc rId="18853" sId="1" numFmtId="4">
    <oc r="C704">
      <v>3354819</v>
    </oc>
    <nc r="C704">
      <v>760772</v>
    </nc>
  </rcc>
  <rcc rId="18854" sId="1" numFmtId="4">
    <oc r="C705">
      <v>2479985</v>
    </oc>
    <nc r="C705">
      <v>2510952</v>
    </nc>
  </rcc>
  <rcc rId="18855" sId="1" numFmtId="4">
    <oc r="C706">
      <v>2477075</v>
    </oc>
    <nc r="C706">
      <v>760772</v>
    </nc>
  </rcc>
  <rcc rId="18856" sId="1" numFmtId="4">
    <oc r="C707">
      <v>2884849</v>
    </oc>
    <nc r="C707">
      <v>882496</v>
    </nc>
  </rcc>
  <rcc rId="18857" sId="1" numFmtId="4">
    <oc r="C708">
      <v>2470989</v>
    </oc>
    <nc r="C708">
      <v>1345581</v>
    </nc>
  </rcc>
  <rcc rId="18858" sId="1" numFmtId="4">
    <oc r="C709">
      <v>2480118</v>
    </oc>
    <nc r="C709">
      <v>1059981</v>
    </nc>
  </rcc>
  <rcc rId="18859" sId="1" numFmtId="4">
    <oc r="C710">
      <v>849022</v>
    </oc>
    <nc r="C710">
      <v>980885</v>
    </nc>
  </rcc>
  <rcc rId="18860" sId="1" numFmtId="4">
    <oc r="C711">
      <v>864237</v>
    </oc>
    <nc r="C711">
      <v>1329769</v>
    </nc>
  </rcc>
  <rcc rId="18861" sId="1" numFmtId="4">
    <oc r="C712">
      <v>1749776</v>
    </oc>
    <nc r="C712">
      <v>2376760</v>
    </nc>
  </rcc>
  <rcc rId="18862" sId="1" numFmtId="4">
    <oc r="C713">
      <v>693824</v>
    </oc>
    <nc r="C713">
      <v>3743000</v>
    </nc>
  </rcc>
  <rcc rId="18863" sId="1" numFmtId="4">
    <oc r="C714">
      <v>1908017</v>
    </oc>
    <nc r="C714">
      <v>3718655</v>
    </nc>
  </rcc>
  <rcc rId="18864" sId="1" numFmtId="4">
    <oc r="C715">
      <v>1095512</v>
    </oc>
    <nc r="C715">
      <v>3743000</v>
    </nc>
  </rcc>
  <rcc rId="18865" sId="1" numFmtId="4">
    <oc r="C716">
      <v>1728475</v>
    </oc>
    <nc r="C716">
      <v>873366</v>
    </nc>
  </rcc>
  <rcc rId="18866" sId="1" numFmtId="4">
    <oc r="C717">
      <v>3553038</v>
    </oc>
    <nc r="C717">
      <v>3904493</v>
    </nc>
  </rcc>
  <rcc rId="18867" sId="1" numFmtId="4">
    <oc r="C718">
      <v>3440566</v>
    </oc>
    <nc r="C718">
      <v>3305787</v>
    </nc>
  </rcc>
  <rcc rId="18868" sId="1" numFmtId="4">
    <oc r="C719">
      <v>3432237</v>
    </oc>
    <nc r="C719">
      <v>2314825</v>
    </nc>
  </rcc>
  <rcc rId="18869" sId="1" numFmtId="4">
    <oc r="C720">
      <v>3354819</v>
    </oc>
    <nc r="C720">
      <v>2881806</v>
    </nc>
  </rcc>
  <rcc rId="18870" sId="1" numFmtId="4">
    <oc r="C721">
      <v>2430953</v>
    </oc>
    <nc r="C721">
      <v>2149664</v>
    </nc>
  </rcc>
  <rcc rId="18871" sId="1" numFmtId="4">
    <oc r="C722">
      <v>2516114</v>
    </oc>
    <nc r="C722">
      <v>2172890</v>
    </nc>
  </rcc>
  <rcc rId="18872" sId="1" numFmtId="4">
    <oc r="C723">
      <v>4227071</v>
    </oc>
    <nc r="C723">
      <v>2425792</v>
    </nc>
  </rcc>
  <rcc rId="18873" sId="1" numFmtId="4">
    <oc r="C724">
      <v>4038685</v>
    </oc>
    <nc r="C724">
      <v>3225675</v>
    </nc>
  </rcc>
  <rcc rId="18874" sId="1" numFmtId="4">
    <oc r="C725">
      <v>2846434</v>
    </oc>
    <nc r="C725">
      <v>3365141</v>
    </nc>
  </rcc>
  <rcc rId="18875" sId="1" numFmtId="4">
    <oc r="C726">
      <v>3158727</v>
    </oc>
    <nc r="C726">
      <v>2626186</v>
    </nc>
  </rcc>
  <rcc rId="18876" sId="1" numFmtId="4">
    <oc r="C727">
      <v>3240890</v>
    </oc>
    <nc r="C727">
      <v>2921366</v>
    </nc>
  </rcc>
  <rcc rId="18877" sId="1" numFmtId="4">
    <oc r="C728">
      <v>2172890</v>
    </oc>
    <nc r="C728">
      <v>739470</v>
    </nc>
  </rcc>
  <rcc rId="18878" sId="1" numFmtId="4">
    <oc r="C729">
      <v>2451598</v>
    </oc>
    <nc r="C729">
      <v>1810638</v>
    </nc>
  </rcc>
  <rcc rId="18879" sId="1" numFmtId="4">
    <oc r="C730">
      <v>1883897</v>
    </oc>
    <nc r="C730">
      <v>2890305</v>
    </nc>
  </rcc>
  <rcc rId="18880" sId="1" numFmtId="4">
    <oc r="C731">
      <v>1220063</v>
    </oc>
    <nc r="C731">
      <v>3045143</v>
    </nc>
  </rcc>
  <rcc rId="18881" sId="1" numFmtId="4">
    <oc r="C732">
      <v>1098555</v>
    </oc>
    <nc r="C732">
      <v>2890305</v>
    </nc>
  </rcc>
  <rcc rId="18882" sId="1" numFmtId="4">
    <oc r="C733">
      <v>2255470</v>
    </oc>
    <nc r="C733">
      <v>2459340</v>
    </nc>
  </rcc>
  <rcc rId="18883" sId="1" numFmtId="4">
    <oc r="C734">
      <v>2456759</v>
    </oc>
    <nc r="C734">
      <v>3458044</v>
    </nc>
  </rcc>
  <rcc rId="18884" sId="1" numFmtId="4">
    <oc r="C735">
      <v>2165148</v>
    </oc>
    <nc r="C735">
      <v>1527631</v>
    </nc>
  </rcc>
  <rcc rId="18885" sId="1" numFmtId="4">
    <oc r="C736">
      <v>2343179</v>
    </oc>
    <nc r="C736">
      <v>2477404</v>
    </nc>
  </rcc>
  <rcc rId="18886" sId="1" numFmtId="4">
    <oc r="C737">
      <v>3251593</v>
    </oc>
    <nc r="C737">
      <v>2775298</v>
    </nc>
  </rcc>
  <rcc rId="18887" sId="1" numFmtId="4">
    <oc r="C738">
      <v>873366</v>
    </oc>
    <nc r="C738">
      <v>894668</v>
    </nc>
  </rcc>
  <rcc rId="18888" sId="1" numFmtId="4">
    <oc r="C739">
      <v>2111904</v>
    </oc>
    <nc r="C739">
      <v>970745</v>
    </nc>
  </rcc>
  <rcc rId="18889" sId="1" numFmtId="4">
    <oc r="C740">
      <v>2690091</v>
    </oc>
    <nc r="C740">
      <v>882496</v>
    </nc>
  </rcc>
  <rcc rId="18890" sId="1" numFmtId="4">
    <oc r="C741">
      <v>2066258</v>
    </oc>
    <nc r="C741">
      <v>1599990</v>
    </nc>
  </rcc>
  <rcc rId="18891" sId="1" numFmtId="4">
    <oc r="C742">
      <v>3347399</v>
    </oc>
    <nc r="C742">
      <v>269216778.86000001</v>
    </nc>
  </rcc>
  <rcc rId="18892" sId="1" numFmtId="4">
    <oc r="C743">
      <v>2281276</v>
    </oc>
    <nc r="C743">
      <v>451259</v>
    </nc>
  </rcc>
  <rcc rId="18893" sId="1" numFmtId="4">
    <oc r="C744">
      <v>2960926</v>
    </oc>
    <nc r="C744">
      <v>443536</v>
    </nc>
  </rcc>
  <rcc rId="18894" sId="1" numFmtId="4">
    <oc r="C745">
      <v>760772</v>
    </oc>
    <nc r="C745">
      <v>1186805</v>
    </nc>
  </rcc>
  <rcc rId="18895" sId="1" numFmtId="4">
    <oc r="C746">
      <v>760772</v>
    </oc>
    <nc r="C746">
      <v>460023</v>
    </nc>
  </rcc>
  <rcc rId="18896" sId="1" numFmtId="4">
    <oc r="C747">
      <v>2510952</v>
    </oc>
    <nc r="C747">
      <v>864237</v>
    </nc>
  </rcc>
  <rcc rId="18897" sId="1" numFmtId="4">
    <oc r="C748">
      <v>760772</v>
    </oc>
    <nc r="C748">
      <v>976831</v>
    </nc>
  </rcc>
  <rcc rId="18898" sId="1" numFmtId="4">
    <oc r="C749">
      <v>882496</v>
    </oc>
    <nc r="C749">
      <v>706605</v>
    </nc>
  </rcc>
  <rcc rId="18899" sId="1" numFmtId="4">
    <oc r="C750">
      <v>1345581</v>
    </oc>
    <nc r="C750">
      <v>970295</v>
    </nc>
  </rcc>
  <rcc rId="18900" sId="1" numFmtId="4">
    <oc r="C751">
      <v>1059981</v>
    </oc>
    <nc r="C751">
      <v>1048168</v>
    </nc>
  </rcc>
  <rcc rId="18901" sId="1" numFmtId="4">
    <oc r="C752">
      <v>980885</v>
    </oc>
    <nc r="C752">
      <v>4438683</v>
    </nc>
  </rcc>
  <rcc rId="18902" sId="1" numFmtId="4">
    <oc r="C753">
      <v>1329769</v>
    </oc>
    <nc r="C753">
      <v>983843</v>
    </nc>
  </rcc>
  <rcc rId="18903" sId="1" numFmtId="4">
    <oc r="C754">
      <v>2376760</v>
    </oc>
    <nc r="C754">
      <v>2684005</v>
    </nc>
  </rcc>
  <rcc rId="18904" sId="1" numFmtId="4">
    <oc r="C755">
      <v>3743000</v>
    </oc>
    <nc r="C755">
      <v>1022478</v>
    </nc>
  </rcc>
  <rcc rId="18905" sId="1" numFmtId="4">
    <oc r="C756">
      <v>3718655</v>
    </oc>
    <nc r="C756">
      <v>1412078</v>
    </nc>
  </rcc>
  <rcc rId="18906" sId="1" numFmtId="4">
    <oc r="C757">
      <v>3743000</v>
    </oc>
    <nc r="C757">
      <v>2705307</v>
    </nc>
  </rcc>
  <rcc rId="18907" sId="1" numFmtId="4">
    <oc r="C758">
      <v>873366</v>
    </oc>
    <nc r="C758">
      <v>2690091</v>
    </nc>
  </rcc>
  <rcc rId="18908" sId="1" numFmtId="4">
    <oc r="C759">
      <v>3904493</v>
    </oc>
    <nc r="C759">
      <v>2575468</v>
    </nc>
  </rcc>
  <rcc rId="18909" sId="1" numFmtId="4">
    <oc r="C760">
      <v>3305787</v>
    </oc>
    <nc r="C760">
      <v>2662703</v>
    </nc>
  </rcc>
  <rcc rId="18910" sId="1" numFmtId="4">
    <oc r="C761">
      <v>2314825</v>
    </oc>
    <nc r="C761">
      <v>2076969.93</v>
    </nc>
  </rcc>
  <rcc rId="18911" sId="1" numFmtId="4">
    <oc r="C762">
      <v>2881806</v>
    </oc>
    <nc r="C762">
      <v>794396.93</v>
    </nc>
  </rcc>
  <rcc rId="18912" sId="1" numFmtId="4">
    <oc r="C763">
      <v>2149664</v>
    </oc>
    <nc r="C763">
      <v>2356115</v>
    </nc>
  </rcc>
  <rcc rId="18913" sId="1" numFmtId="4">
    <oc r="C764">
      <v>2172890</v>
    </oc>
    <nc r="C764">
      <v>518725</v>
    </nc>
  </rcc>
  <rcc rId="18914" sId="1" numFmtId="4">
    <oc r="C765">
      <v>2425792</v>
    </oc>
    <nc r="C765">
      <v>1329830</v>
    </nc>
  </rcc>
  <rcc rId="18915" sId="1" numFmtId="4">
    <oc r="C766">
      <v>3225675</v>
    </oc>
    <nc r="C766">
      <v>1655440</v>
    </nc>
  </rcc>
  <rcc rId="18916" sId="1" numFmtId="4">
    <oc r="C767">
      <v>3365141</v>
    </oc>
    <nc r="C767">
      <v>1357218</v>
    </nc>
  </rcc>
  <rcc rId="18917" sId="1" numFmtId="4">
    <oc r="C768">
      <v>2626186</v>
    </oc>
    <nc r="C768">
      <v>3045143</v>
    </nc>
  </rcc>
  <rcc rId="18918" sId="1" numFmtId="4">
    <oc r="C769">
      <v>2921366</v>
    </oc>
    <nc r="C769">
      <v>4077740</v>
    </nc>
  </rcc>
  <rcc rId="18919" sId="1" numFmtId="4">
    <oc r="C770">
      <v>739470</v>
    </oc>
    <nc r="C770">
      <v>1167067</v>
    </nc>
  </rcc>
  <rcc rId="18920" sId="1" numFmtId="4">
    <oc r="C771">
      <v>1810638</v>
    </oc>
    <nc r="C771">
      <v>1165223</v>
    </nc>
  </rcc>
  <rcc rId="18921" sId="1" numFmtId="4">
    <oc r="C772">
      <v>2890305</v>
    </oc>
    <nc r="C772">
      <v>823222</v>
    </nc>
  </rcc>
  <rcc rId="18922" sId="1" numFmtId="4">
    <oc r="C773">
      <v>3045143</v>
    </oc>
    <nc r="C773">
      <v>924338</v>
    </nc>
  </rcc>
  <rcc rId="18923" sId="1" numFmtId="4">
    <oc r="C774">
      <v>2890305</v>
    </oc>
    <nc r="C774">
      <v>1219104</v>
    </nc>
  </rcc>
  <rcc rId="18924" sId="1" numFmtId="4">
    <oc r="C775">
      <v>2459340</v>
    </oc>
    <nc r="C775">
      <v>2680962</v>
    </nc>
  </rcc>
  <rcc rId="18925" sId="1" numFmtId="4">
    <oc r="C776">
      <v>3458044</v>
    </oc>
    <nc r="C776">
      <v>3013316</v>
    </nc>
  </rcc>
  <rcc rId="18926" sId="1" numFmtId="4">
    <oc r="C777">
      <v>1527631</v>
    </oc>
    <nc r="C777">
      <v>2477404</v>
    </nc>
  </rcc>
  <rcc rId="18927" sId="1" numFmtId="4">
    <oc r="C778">
      <v>2477404</v>
    </oc>
    <nc r="C778">
      <v>2702263</v>
    </nc>
  </rcc>
  <rcc rId="18928" sId="1" numFmtId="4">
    <oc r="C779">
      <v>2775298</v>
    </oc>
    <nc r="C779">
      <v>1211149</v>
    </nc>
  </rcc>
  <rcc rId="18929" sId="1" numFmtId="4">
    <oc r="C780">
      <v>894668</v>
    </oc>
    <nc r="C780">
      <v>1043779</v>
    </nc>
  </rcc>
  <rcc rId="18930" sId="1" numFmtId="4">
    <oc r="C781">
      <v>970745</v>
    </oc>
    <nc r="C781">
      <v>2072344</v>
    </nc>
  </rcc>
  <rcc rId="18931" sId="1" numFmtId="4">
    <oc r="C782">
      <v>882496</v>
    </oc>
    <nc r="C782">
      <v>1625010</v>
    </nc>
  </rcc>
  <rcc rId="18932" sId="1" numFmtId="4">
    <oc r="C783">
      <v>1599990</v>
    </oc>
    <nc r="C783">
      <v>2760082</v>
    </nc>
  </rcc>
  <rcc rId="18933" sId="1" numFmtId="4">
    <oc r="C784">
      <v>186516300.93000001</v>
    </oc>
    <nc r="C784">
      <v>973788</v>
    </nc>
  </rcc>
  <rcc rId="18934" sId="1" numFmtId="4">
    <oc r="C785">
      <v>451259</v>
    </oc>
    <nc r="C785">
      <v>946321</v>
    </nc>
  </rcc>
  <rcc rId="18935" sId="1" numFmtId="4">
    <oc r="C786">
      <v>443536</v>
    </oc>
    <nc r="C786">
      <v>1541623</v>
    </nc>
  </rcc>
  <rcc rId="18936" sId="1" numFmtId="4">
    <oc r="C787">
      <v>460023</v>
    </oc>
    <nc r="C787">
      <v>762074</v>
    </nc>
  </rcc>
  <rcc rId="18937" sId="1" numFmtId="4">
    <oc r="C788">
      <v>864237</v>
    </oc>
    <nc r="C788">
      <v>3063207</v>
    </nc>
  </rcc>
  <rcc rId="18938" sId="1" numFmtId="4">
    <oc r="C789">
      <v>976831</v>
    </oc>
    <nc r="C789">
      <v>1308528</v>
    </nc>
  </rcc>
  <rcc rId="18939" sId="1" numFmtId="4">
    <oc r="C790">
      <v>706605</v>
    </oc>
    <nc r="C790">
      <v>2321877</v>
    </nc>
  </rcc>
  <rcc rId="18940" sId="1" numFmtId="4">
    <oc r="C791">
      <v>970295</v>
    </oc>
    <nc r="C791">
      <v>438204</v>
    </nc>
  </rcc>
  <rcc rId="18941" sId="1" numFmtId="4">
    <oc r="C792">
      <v>1048168</v>
    </oc>
    <nc r="C792">
      <v>2069301</v>
    </nc>
  </rcc>
  <rcc rId="18942" sId="1" numFmtId="4">
    <oc r="C793">
      <v>983843</v>
    </oc>
    <nc r="C793">
      <v>1704130</v>
    </nc>
  </rcc>
  <rcc rId="18943" sId="1" numFmtId="4">
    <oc r="C794">
      <v>794396.93</v>
    </oc>
    <nc r="C794">
      <v>1070680</v>
    </nc>
  </rcc>
  <rcc rId="18944" sId="1" numFmtId="4">
    <oc r="C795">
      <v>2356115</v>
    </oc>
    <nc r="C795">
      <v>830398</v>
    </nc>
  </rcc>
  <rcc rId="18945" sId="1" numFmtId="4">
    <oc r="C796">
      <v>518725</v>
    </oc>
    <nc r="C796">
      <v>758989</v>
    </nc>
  </rcc>
  <rcc rId="18946" sId="1" numFmtId="4">
    <oc r="C797">
      <v>1329830</v>
    </oc>
    <nc r="C797">
      <v>973746</v>
    </nc>
  </rcc>
  <rcc rId="18947" sId="1" numFmtId="4">
    <oc r="C798">
      <v>1655440</v>
    </oc>
    <nc r="C798">
      <v>739653</v>
    </nc>
  </rcc>
  <rcc rId="18948" sId="1" numFmtId="4">
    <oc r="C799">
      <v>1357218</v>
    </oc>
    <nc r="C799">
      <v>1461230</v>
    </nc>
  </rcc>
  <rcc rId="18949" sId="1" numFmtId="4">
    <oc r="C800">
      <v>1167067</v>
    </oc>
    <nc r="C800">
      <v>727456</v>
    </nc>
  </rcc>
  <rcc rId="18950" sId="1" numFmtId="4">
    <oc r="C801">
      <v>1165223</v>
    </oc>
    <nc r="C801">
      <v>746171</v>
    </nc>
  </rcc>
  <rcc rId="18951" sId="1" numFmtId="4">
    <oc r="C802">
      <v>823222</v>
    </oc>
    <nc r="C802">
      <v>752708</v>
    </nc>
  </rcc>
  <rcc rId="18952" sId="1" numFmtId="4">
    <oc r="C803">
      <v>924338</v>
    </oc>
    <nc r="C803">
      <v>970952</v>
    </nc>
  </rcc>
  <rcc rId="18953" sId="1" numFmtId="4">
    <oc r="C804">
      <v>1219104</v>
    </oc>
    <nc r="C804">
      <v>1687362</v>
    </nc>
  </rcc>
  <rcc rId="18954" sId="1" numFmtId="4">
    <oc r="C805">
      <v>1541623</v>
    </oc>
    <nc r="C805">
      <v>529844</v>
    </nc>
  </rcc>
  <rcc rId="18955" sId="1" numFmtId="4">
    <oc r="C806">
      <v>762074</v>
    </oc>
    <nc r="C806">
      <v>1070461</v>
    </nc>
  </rcc>
  <rcc rId="18956" sId="1" numFmtId="4">
    <oc r="C807">
      <v>3063207</v>
    </oc>
    <nc r="C807">
      <v>771916</v>
    </nc>
  </rcc>
  <rcc rId="18957" sId="1" numFmtId="4">
    <oc r="C808">
      <v>1308528</v>
    </oc>
    <nc r="C808">
      <v>1187663</v>
    </nc>
  </rcc>
  <rcc rId="18958" sId="1" numFmtId="4">
    <oc r="C809">
      <v>2321877</v>
    </oc>
    <nc r="C809">
      <v>538188</v>
    </nc>
  </rcc>
  <rcc rId="18959" sId="1" numFmtId="4">
    <oc r="C810">
      <v>438204</v>
    </oc>
    <nc r="C810">
      <v>1098707</v>
    </nc>
  </rcc>
  <rcc rId="18960" sId="1" numFmtId="4">
    <oc r="C811">
      <v>2069301</v>
    </oc>
    <nc r="C811">
      <v>1100679</v>
    </nc>
  </rcc>
  <rcc rId="18961" sId="1" numFmtId="4">
    <oc r="C812">
      <v>1704130</v>
    </oc>
    <nc r="C812">
      <v>1107088</v>
    </nc>
  </rcc>
  <rcc rId="18962" sId="1" numFmtId="4">
    <oc r="C813">
      <v>1070680</v>
    </oc>
    <nc r="C813">
      <v>1242639</v>
    </nc>
  </rcc>
  <rcc rId="18963" sId="1" numFmtId="4">
    <oc r="C814">
      <v>830398</v>
    </oc>
    <nc r="C814">
      <v>1032252</v>
    </nc>
  </rcc>
  <rcc rId="18964" sId="1" numFmtId="4">
    <oc r="C815">
      <v>758989</v>
    </oc>
    <nc r="C815">
      <v>1032252</v>
    </nc>
  </rcc>
  <rcc rId="18965" sId="1" numFmtId="4">
    <oc r="C816">
      <v>973746</v>
    </oc>
    <nc r="C816">
      <v>1390959</v>
    </nc>
  </rcc>
  <rcc rId="18966" sId="1" numFmtId="4">
    <oc r="C817">
      <v>739653</v>
    </oc>
    <nc r="C817">
      <v>2282317</v>
    </nc>
  </rcc>
  <rcc rId="18967" sId="1" numFmtId="4">
    <oc r="C818">
      <v>1461230</v>
    </oc>
    <nc r="C818">
      <v>2241345</v>
    </nc>
  </rcc>
  <rcc rId="18968" sId="1" numFmtId="4">
    <oc r="C819">
      <v>727456</v>
    </oc>
    <nc r="C819">
      <v>2301598</v>
    </nc>
  </rcc>
  <rcc rId="18969" sId="1" numFmtId="4">
    <oc r="C820">
      <v>746171</v>
    </oc>
    <nc r="C820">
      <v>1058995</v>
    </nc>
  </rcc>
  <rcc rId="18970" sId="1" numFmtId="4">
    <oc r="C821">
      <v>752708</v>
    </oc>
    <nc r="C821">
      <v>1329830</v>
    </nc>
  </rcc>
  <rcc rId="18971" sId="1" numFmtId="4">
    <oc r="C822">
      <v>970952</v>
    </oc>
    <nc r="C822">
      <v>1171589</v>
    </nc>
  </rcc>
  <rcc rId="18972" sId="1" numFmtId="4">
    <oc r="C823">
      <v>1687362</v>
    </oc>
    <nc r="C823">
      <v>4549419</v>
    </nc>
  </rcc>
  <rcc rId="18973" sId="1" numFmtId="4">
    <oc r="C824">
      <v>529844</v>
    </oc>
    <nc r="C824">
      <v>1965836</v>
    </nc>
  </rcc>
  <rcc rId="18974" sId="1" numFmtId="4">
    <oc r="C825">
      <v>1070461</v>
    </oc>
    <nc r="C825">
      <v>3458044</v>
    </nc>
  </rcc>
  <rcc rId="18975" sId="1" numFmtId="4">
    <oc r="C826">
      <v>771916</v>
    </oc>
    <nc r="C826">
      <v>2130163</v>
    </nc>
  </rcc>
  <rcc rId="18976" sId="1" numFmtId="4">
    <oc r="C827">
      <v>1061222</v>
    </oc>
    <nc r="C827">
      <v>1898888</v>
    </nc>
  </rcc>
  <rcc rId="18977" sId="1" numFmtId="4">
    <oc r="C828">
      <v>538188</v>
    </oc>
    <nc r="C828">
      <v>824677</v>
    </nc>
  </rcc>
  <rcc rId="18978" sId="1" numFmtId="4">
    <oc r="C829">
      <v>1098707</v>
    </oc>
    <nc r="C829">
      <v>1083340</v>
    </nc>
  </rcc>
  <rcc rId="18979" sId="1" numFmtId="4">
    <oc r="C830">
      <v>1100679</v>
    </oc>
    <nc r="C830">
      <v>1555018</v>
    </nc>
  </rcc>
  <rcc rId="18980" sId="1" numFmtId="4">
    <oc r="C831">
      <v>1107088</v>
    </oc>
    <nc r="C831">
      <v>1366347</v>
    </nc>
  </rcc>
  <rcc rId="18981" sId="1" numFmtId="4">
    <oc r="C832">
      <v>1242639</v>
    </oc>
    <nc r="C832">
      <v>1262882</v>
    </nc>
  </rcc>
  <rcc rId="18982" sId="1" numFmtId="4">
    <oc r="C833">
      <v>1032252</v>
    </oc>
    <nc r="C833">
      <v>1262882</v>
    </nc>
  </rcc>
  <rcc rId="18983" sId="1" numFmtId="4">
    <oc r="C834">
      <v>1032252</v>
    </oc>
    <nc r="C834">
      <v>553842</v>
    </nc>
  </rcc>
  <rcc rId="18984" sId="1" numFmtId="4">
    <oc r="C835">
      <v>1390959</v>
    </oc>
    <nc r="C835">
      <v>1062038</v>
    </nc>
  </rcc>
  <rcc rId="18985" sId="1" numFmtId="4">
    <oc r="C836">
      <v>2282317</v>
    </oc>
    <nc r="C836">
      <v>794246</v>
    </nc>
  </rcc>
  <rcc rId="18986" sId="1" numFmtId="4">
    <oc r="C837">
      <v>2241345</v>
    </oc>
    <nc r="C837">
      <v>739470</v>
    </nc>
  </rcc>
  <rcc rId="18987" sId="1" numFmtId="4">
    <oc r="C838">
      <v>2301598</v>
    </oc>
    <nc r="C838">
      <v>639048</v>
    </nc>
  </rcc>
  <rcc rId="18988" sId="1" numFmtId="4">
    <oc r="C839">
      <v>1058995</v>
    </oc>
    <nc r="C839">
      <v>647738</v>
    </nc>
  </rcc>
  <rcc rId="18989" sId="1" numFmtId="4">
    <oc r="C840">
      <v>1329830</v>
    </oc>
    <nc r="C840">
      <v>1752819</v>
    </nc>
  </rcc>
  <rcc rId="18990" sId="1" numFmtId="4">
    <oc r="C841">
      <v>1171589</v>
    </oc>
    <nc r="C841">
      <v>1212896</v>
    </nc>
  </rcc>
  <rcc rId="18991" sId="1" numFmtId="4">
    <oc r="C842">
      <v>2130163</v>
    </oc>
    <nc r="C842">
      <v>2487727</v>
    </nc>
  </rcc>
  <rcc rId="18992" sId="1" numFmtId="4">
    <oc r="C843">
      <v>824677</v>
    </oc>
    <nc r="C843">
      <v>1858053</v>
    </nc>
  </rcc>
  <rcc rId="18993" sId="1" numFmtId="4">
    <oc r="C844">
      <v>1083340</v>
    </oc>
    <nc r="C844">
      <v>3303206</v>
    </nc>
  </rcc>
  <rcc rId="18994" sId="1" numFmtId="4">
    <oc r="C845">
      <v>1366347</v>
    </oc>
    <nc r="C845">
      <v>3904493</v>
    </nc>
  </rcc>
  <rcc rId="18995" sId="1" numFmtId="4">
    <oc r="C846">
      <v>1262882</v>
    </oc>
    <nc r="C846">
      <v>3896751</v>
    </nc>
  </rcc>
  <rcc rId="18996" sId="1" numFmtId="4">
    <oc r="C847">
      <v>1262882</v>
    </oc>
    <nc r="C847">
      <v>1092469</v>
    </nc>
  </rcc>
  <rcc rId="18997" sId="1" numFmtId="4">
    <oc r="C848">
      <v>553842</v>
    </oc>
    <nc r="C848">
      <v>1375476</v>
    </nc>
  </rcc>
  <rcc rId="18998" sId="1" numFmtId="4">
    <oc r="C849">
      <v>1062038</v>
    </oc>
    <nc r="C849">
      <v>852199</v>
    </nc>
  </rcc>
  <rcc rId="18999" sId="1" numFmtId="4">
    <oc r="C850">
      <v>794246</v>
    </oc>
    <nc r="C850">
      <v>851468</v>
    </nc>
  </rcc>
  <rcc rId="19000" sId="1" numFmtId="4">
    <oc r="C851">
      <v>739470</v>
    </oc>
    <nc r="C851">
      <v>1335429</v>
    </nc>
  </rcc>
  <rcc rId="19001" sId="1" numFmtId="4">
    <oc r="C852">
      <v>639048</v>
    </oc>
    <nc r="C852">
      <v>948823</v>
    </nc>
  </rcc>
  <rcc rId="19002" sId="1" numFmtId="4">
    <oc r="C853">
      <v>647738</v>
    </oc>
    <nc r="C853">
      <v>809017</v>
    </nc>
  </rcc>
  <rcc rId="19003" sId="1" numFmtId="4">
    <oc r="C854">
      <v>1752819</v>
    </oc>
    <nc r="C854">
      <v>1476148</v>
    </nc>
  </rcc>
  <rcc rId="19004" sId="1" numFmtId="4">
    <oc r="C855">
      <v>1212896</v>
    </oc>
    <nc r="C855">
      <v>1241087</v>
    </nc>
  </rcc>
  <rcc rId="19005" sId="1" numFmtId="4">
    <oc r="C856">
      <v>1092469</v>
    </oc>
    <nc r="C856">
      <v>2966264</v>
    </nc>
  </rcc>
  <rcc rId="19006" sId="1" numFmtId="4">
    <oc r="C857">
      <v>852199</v>
    </oc>
    <nc r="C857">
      <v>1877872</v>
    </nc>
  </rcc>
  <rcc rId="19007" sId="1" numFmtId="4">
    <oc r="C858">
      <v>851468</v>
    </oc>
    <nc r="C858">
      <v>551931</v>
    </nc>
  </rcc>
  <rcc rId="19008" sId="1" numFmtId="4">
    <oc r="C859">
      <v>1335429</v>
    </oc>
    <nc r="C859">
      <v>4023202</v>
    </nc>
  </rcc>
  <rcc rId="19009" sId="1" numFmtId="4">
    <oc r="C860">
      <v>948823</v>
    </oc>
    <nc r="C860">
      <v>563689</v>
    </nc>
  </rcc>
  <rcc rId="19010" sId="1" numFmtId="4">
    <oc r="C861">
      <v>809017</v>
    </oc>
    <nc r="C861">
      <v>549618</v>
    </nc>
  </rcc>
  <rcc rId="19011" sId="1" numFmtId="4">
    <oc r="C862">
      <v>1476148</v>
    </oc>
    <nc r="C862">
      <v>1109194</v>
    </nc>
  </rcc>
  <rcc rId="19012" sId="1" numFmtId="4">
    <oc r="C863">
      <v>1241087</v>
    </oc>
    <nc r="C863">
      <v>1136155</v>
    </nc>
  </rcc>
  <rcc rId="19013" sId="1" numFmtId="4">
    <oc r="C864">
      <v>1294676</v>
    </oc>
    <nc r="C864">
      <v>1602953</v>
    </nc>
  </rcc>
  <rcc rId="19014" sId="1" numFmtId="4">
    <oc r="C865">
      <v>2966264</v>
    </oc>
    <nc r="C865">
      <v>3354819</v>
    </nc>
  </rcc>
  <rcc rId="19015" sId="1" numFmtId="4">
    <oc r="C866">
      <v>1877872</v>
    </oc>
    <nc r="C866">
      <v>2430953</v>
    </nc>
  </rcc>
  <rcc rId="19016" sId="1" numFmtId="4">
    <oc r="C867">
      <v>859977</v>
    </oc>
    <nc r="C867">
      <v>2399985</v>
    </nc>
  </rcc>
  <rcc rId="19017" sId="1" numFmtId="4">
    <oc r="C868">
      <v>1088628</v>
    </oc>
    <nc r="C868">
      <v>859977</v>
    </nc>
  </rcc>
  <rcc rId="19018" sId="1" numFmtId="4">
    <oc r="C869">
      <v>3401270</v>
    </oc>
    <nc r="C869">
      <v>1088628</v>
    </nc>
  </rcc>
  <rcc rId="19019" sId="1" numFmtId="4">
    <oc r="C870">
      <v>3344496</v>
    </oc>
    <nc r="C870">
      <v>3401270</v>
    </nc>
  </rcc>
  <rcc rId="19020" sId="1" numFmtId="4">
    <oc r="C871">
      <v>3331593</v>
    </oc>
    <nc r="C871">
      <v>1825854</v>
    </nc>
  </rcc>
  <rcc rId="19021" sId="1" numFmtId="4">
    <oc r="C872">
      <v>1825854</v>
    </oc>
    <nc r="C872">
      <v>3119167</v>
    </nc>
  </rcc>
  <rcc rId="19022" sId="1" numFmtId="4">
    <oc r="C873">
      <v>3119167</v>
    </oc>
    <nc r="C873">
      <v>3484338</v>
    </nc>
  </rcc>
  <rcc rId="19023" sId="1" numFmtId="4">
    <oc r="C874">
      <v>3484338</v>
    </oc>
    <nc r="C874">
      <v>2890935</v>
    </nc>
  </rcc>
  <rcc rId="19024" sId="1" numFmtId="4">
    <oc r="C875">
      <v>1186805</v>
    </oc>
    <nc r="C875">
      <v>5548354</v>
    </nc>
  </rcc>
  <rcc rId="19025" sId="1" numFmtId="4">
    <oc r="C876">
      <v>2890935</v>
    </oc>
    <nc r="C876">
      <v>3401270</v>
    </nc>
  </rcc>
  <rcc rId="19026" sId="1" numFmtId="4">
    <oc r="C877">
      <v>5548354</v>
    </oc>
    <nc r="C877">
      <v>2443856</v>
    </nc>
  </rcc>
  <rcc rId="19027" sId="1" numFmtId="4">
    <oc r="C878">
      <v>3401270</v>
    </oc>
    <nc r="C878">
      <v>3574172</v>
    </nc>
  </rcc>
  <rcc rId="19028" sId="1" numFmtId="4">
    <oc r="C879">
      <v>2443856</v>
    </oc>
    <nc r="C879">
      <v>3411592</v>
    </nc>
  </rcc>
  <rcc rId="19029" sId="1" numFmtId="4">
    <oc r="C880">
      <v>2516114</v>
    </oc>
    <nc r="C880">
      <v>3127723</v>
    </nc>
  </rcc>
  <rcc rId="19030" sId="1" numFmtId="4">
    <oc r="C881">
      <v>3574172</v>
    </oc>
    <nc r="C881">
      <v>2659660</v>
    </nc>
  </rcc>
  <rcc rId="19031" sId="1" numFmtId="4">
    <oc r="C882">
      <v>3411592</v>
    </oc>
    <nc r="C882">
      <v>3895155</v>
    </nc>
  </rcc>
  <rcc rId="19032" sId="1" numFmtId="4">
    <oc r="C883">
      <v>3127723</v>
    </oc>
    <nc r="C883">
      <v>2921366</v>
    </nc>
  </rcc>
  <rcc rId="19033" sId="1" numFmtId="4">
    <oc r="C884">
      <v>3458044</v>
    </oc>
    <nc r="C884">
      <v>4859814</v>
    </nc>
  </rcc>
  <rcc rId="19034" sId="1" numFmtId="4">
    <oc r="C885">
      <v>2659660</v>
    </oc>
    <nc r="C885">
      <v>3122562</v>
    </nc>
  </rcc>
  <rcc rId="19035" sId="1" numFmtId="4">
    <oc r="C886">
      <v>3895155</v>
    </oc>
    <nc r="C886">
      <v>782074</v>
    </nc>
  </rcc>
  <rcc rId="19036" sId="1" numFmtId="4">
    <oc r="C887">
      <v>2921366</v>
    </oc>
    <nc r="C887">
      <v>3519979</v>
    </nc>
  </rcc>
  <rcc rId="19037" sId="1" numFmtId="4">
    <oc r="C888">
      <v>4859814</v>
    </oc>
    <nc r="C888">
      <v>2735737</v>
    </nc>
  </rcc>
  <rcc rId="19038" sId="1" numFmtId="4">
    <oc r="C889">
      <v>2353534</v>
    </oc>
    <nc r="C889">
      <v>2729651</v>
    </nc>
  </rcc>
  <rcc rId="19039" sId="1" numFmtId="4">
    <oc r="C890">
      <v>3122562</v>
    </oc>
    <nc r="C890">
      <v>3096756</v>
    </nc>
  </rcc>
  <rcc rId="19040" sId="1" numFmtId="4">
    <oc r="C891">
      <v>782074</v>
    </oc>
    <nc r="C891">
      <v>1841069</v>
    </nc>
  </rcc>
  <rcc rId="19041" sId="1" numFmtId="4">
    <oc r="C892">
      <v>3519979</v>
    </oc>
    <nc r="C892">
      <v>3401270</v>
    </nc>
  </rcc>
  <rfmt sheetId="1" sqref="B634" start="0" length="2147483647">
    <dxf>
      <font>
        <color auto="1"/>
      </font>
    </dxf>
  </rfmt>
  <rfmt sheetId="1" sqref="B622" start="0" length="2147483647">
    <dxf>
      <font>
        <color auto="1"/>
      </font>
    </dxf>
  </rfmt>
  <rfmt sheetId="1" sqref="G610" start="0" length="0">
    <dxf>
      <font>
        <sz val="11"/>
        <name val="Arial Cyr"/>
        <scheme val="none"/>
      </font>
      <numFmt numFmtId="3" formatCode="#,##0"/>
      <fill>
        <patternFill patternType="none">
          <bgColor indexed="65"/>
        </patternFill>
      </fill>
      <border outline="0">
        <left/>
        <right/>
        <top/>
      </border>
    </dxf>
  </rfmt>
  <rfmt sheetId="1" sqref="H610" start="0" length="0">
    <dxf>
      <font>
        <sz val="11"/>
        <name val="Arial Cyr"/>
        <scheme val="none"/>
      </font>
      <numFmt numFmtId="3" formatCode="#,##0"/>
      <fill>
        <patternFill patternType="none">
          <bgColor indexed="65"/>
        </patternFill>
      </fill>
      <border outline="0">
        <left/>
        <right/>
        <top/>
      </border>
    </dxf>
  </rfmt>
  <rfmt sheetId="1" sqref="G611" start="0" length="0">
    <dxf>
      <font>
        <sz val="11"/>
        <name val="Arial Cyr"/>
        <scheme val="none"/>
      </font>
      <numFmt numFmtId="3" formatCode="#,##0"/>
      <fill>
        <patternFill patternType="none">
          <bgColor indexed="65"/>
        </patternFill>
      </fill>
      <border outline="0">
        <left/>
        <right/>
        <top/>
        <bottom/>
      </border>
    </dxf>
  </rfmt>
  <rfmt sheetId="1" sqref="H611" start="0" length="0">
    <dxf>
      <font>
        <sz val="11"/>
        <name val="Arial Cyr"/>
        <scheme val="none"/>
      </font>
      <numFmt numFmtId="3" formatCode="#,##0"/>
      <fill>
        <patternFill patternType="none">
          <bgColor indexed="65"/>
        </patternFill>
      </fill>
      <border outline="0">
        <left/>
        <right/>
        <top/>
        <bottom/>
      </border>
    </dxf>
  </rfmt>
  <rfmt sheetId="1" sqref="G612" start="0" length="0">
    <dxf>
      <font>
        <sz val="11"/>
        <name val="Times New Roman"/>
        <scheme val="none"/>
      </font>
      <numFmt numFmtId="1" formatCode="0"/>
      <fill>
        <patternFill patternType="none">
          <bgColor indexed="65"/>
        </patternFill>
      </fill>
    </dxf>
  </rfmt>
  <rfmt sheetId="1" sqref="H612" start="0" length="0">
    <dxf>
      <font>
        <sz val="11"/>
        <name val="Times New Roman"/>
        <scheme val="none"/>
      </font>
      <numFmt numFmtId="3" formatCode="#,##0"/>
      <fill>
        <patternFill patternType="none">
          <bgColor indexed="65"/>
        </patternFill>
      </fill>
    </dxf>
  </rfmt>
  <rfmt sheetId="1" sqref="G613" start="0" length="0">
    <dxf>
      <font>
        <sz val="11"/>
        <name val="Times New Roman"/>
        <scheme val="none"/>
      </font>
      <numFmt numFmtId="1" formatCode="0"/>
      <fill>
        <patternFill patternType="none">
          <bgColor indexed="65"/>
        </patternFill>
      </fill>
    </dxf>
  </rfmt>
  <rfmt sheetId="1" sqref="H613" start="0" length="0">
    <dxf>
      <font>
        <sz val="11"/>
        <name val="Times New Roman"/>
        <scheme val="none"/>
      </font>
      <numFmt numFmtId="3" formatCode="#,##0"/>
      <fill>
        <patternFill patternType="none">
          <bgColor indexed="65"/>
        </patternFill>
      </fill>
    </dxf>
  </rfmt>
  <rfmt sheetId="1" sqref="G614" start="0" length="0">
    <dxf>
      <font>
        <sz val="11"/>
        <name val="Times New Roman"/>
        <scheme val="none"/>
      </font>
      <numFmt numFmtId="1" formatCode="0"/>
      <fill>
        <patternFill patternType="none">
          <bgColor indexed="65"/>
        </patternFill>
      </fill>
    </dxf>
  </rfmt>
  <rfmt sheetId="1" sqref="H614" start="0" length="0">
    <dxf>
      <font>
        <sz val="11"/>
        <name val="Times New Roman"/>
        <scheme val="none"/>
      </font>
      <numFmt numFmtId="3" formatCode="#,##0"/>
      <fill>
        <patternFill patternType="none">
          <bgColor indexed="65"/>
        </patternFill>
      </fill>
    </dxf>
  </rfmt>
  <rfmt sheetId="1" sqref="G615" start="0" length="0">
    <dxf>
      <font>
        <sz val="11"/>
        <name val="Times New Roman"/>
        <scheme val="none"/>
      </font>
      <numFmt numFmtId="1" formatCode="0"/>
      <fill>
        <patternFill patternType="none">
          <bgColor indexed="65"/>
        </patternFill>
      </fill>
    </dxf>
  </rfmt>
  <rfmt sheetId="1" sqref="H615" start="0" length="0">
    <dxf>
      <font>
        <sz val="11"/>
        <name val="Times New Roman"/>
        <scheme val="none"/>
      </font>
      <numFmt numFmtId="3" formatCode="#,##0"/>
      <fill>
        <patternFill patternType="none">
          <bgColor indexed="65"/>
        </patternFill>
      </fill>
    </dxf>
  </rfmt>
  <rfmt sheetId="1" sqref="G616" start="0" length="0">
    <dxf>
      <font>
        <sz val="11"/>
        <name val="Times New Roman"/>
        <scheme val="none"/>
      </font>
      <numFmt numFmtId="1" formatCode="0"/>
      <fill>
        <patternFill patternType="none">
          <bgColor indexed="65"/>
        </patternFill>
      </fill>
    </dxf>
  </rfmt>
  <rfmt sheetId="1" sqref="H616" start="0" length="0">
    <dxf>
      <font>
        <sz val="11"/>
        <name val="Times New Roman"/>
        <scheme val="none"/>
      </font>
      <numFmt numFmtId="3" formatCode="#,##0"/>
      <fill>
        <patternFill patternType="none">
          <bgColor indexed="65"/>
        </patternFill>
      </fill>
    </dxf>
  </rfmt>
  <rfmt sheetId="1" sqref="G617" start="0" length="0">
    <dxf>
      <font>
        <sz val="11"/>
        <name val="Times New Roman"/>
        <scheme val="none"/>
      </font>
      <numFmt numFmtId="1" formatCode="0"/>
      <fill>
        <patternFill patternType="none">
          <bgColor indexed="65"/>
        </patternFill>
      </fill>
    </dxf>
  </rfmt>
  <rfmt sheetId="1" sqref="H617" start="0" length="0">
    <dxf>
      <font>
        <sz val="11"/>
        <name val="Times New Roman"/>
        <scheme val="none"/>
      </font>
      <numFmt numFmtId="3" formatCode="#,##0"/>
      <fill>
        <patternFill patternType="none">
          <bgColor indexed="65"/>
        </patternFill>
      </fill>
    </dxf>
  </rfmt>
  <rfmt sheetId="1" sqref="G618" start="0" length="0">
    <dxf>
      <font>
        <sz val="11"/>
        <name val="Times New Roman"/>
        <scheme val="none"/>
      </font>
      <numFmt numFmtId="1" formatCode="0"/>
      <fill>
        <patternFill patternType="none">
          <bgColor indexed="65"/>
        </patternFill>
      </fill>
    </dxf>
  </rfmt>
  <rfmt sheetId="1" sqref="H618" start="0" length="0">
    <dxf>
      <font>
        <sz val="11"/>
        <name val="Times New Roman"/>
        <scheme val="none"/>
      </font>
      <numFmt numFmtId="3" formatCode="#,##0"/>
      <fill>
        <patternFill patternType="none">
          <bgColor indexed="65"/>
        </patternFill>
      </fill>
    </dxf>
  </rfmt>
  <rfmt sheetId="1" sqref="G619" start="0" length="0">
    <dxf>
      <font>
        <sz val="11"/>
        <name val="Times New Roman"/>
        <scheme val="none"/>
      </font>
      <numFmt numFmtId="1" formatCode="0"/>
      <fill>
        <patternFill patternType="none">
          <bgColor indexed="65"/>
        </patternFill>
      </fill>
      <alignment horizontal="right" vertical="center" wrapText="1" readingOrder="0"/>
    </dxf>
  </rfmt>
  <rfmt sheetId="1" sqref="H619" start="0" length="0">
    <dxf>
      <font>
        <sz val="11"/>
        <name val="Times New Roman"/>
        <scheme val="none"/>
      </font>
      <numFmt numFmtId="3" formatCode="#,##0"/>
      <fill>
        <patternFill patternType="none">
          <bgColor indexed="65"/>
        </patternFill>
      </fill>
    </dxf>
  </rfmt>
  <rfmt sheetId="1" sqref="G620" start="0" length="0">
    <dxf>
      <font>
        <sz val="11"/>
        <name val="Times New Roman"/>
        <scheme val="none"/>
      </font>
      <numFmt numFmtId="1" formatCode="0"/>
      <fill>
        <patternFill patternType="none">
          <bgColor indexed="65"/>
        </patternFill>
      </fill>
      <alignment horizontal="right" vertical="center" wrapText="1" readingOrder="0"/>
    </dxf>
  </rfmt>
  <rfmt sheetId="1" sqref="H620" start="0" length="0">
    <dxf>
      <font>
        <sz val="11"/>
        <name val="Times New Roman"/>
        <scheme val="none"/>
      </font>
      <numFmt numFmtId="3" formatCode="#,##0"/>
      <fill>
        <patternFill patternType="none">
          <bgColor indexed="65"/>
        </patternFill>
      </fill>
    </dxf>
  </rfmt>
  <rfmt sheetId="1" sqref="G621" start="0" length="0">
    <dxf>
      <font>
        <sz val="11"/>
        <name val="Times New Roman"/>
        <scheme val="none"/>
      </font>
      <numFmt numFmtId="1" formatCode="0"/>
      <fill>
        <patternFill patternType="none">
          <bgColor indexed="65"/>
        </patternFill>
      </fill>
      <alignment horizontal="right" vertical="center" wrapText="1" readingOrder="0"/>
    </dxf>
  </rfmt>
  <rfmt sheetId="1" sqref="H621" start="0" length="0">
    <dxf>
      <font>
        <sz val="11"/>
        <name val="Times New Roman"/>
        <scheme val="none"/>
      </font>
      <numFmt numFmtId="3" formatCode="#,##0"/>
      <fill>
        <patternFill patternType="none">
          <bgColor indexed="65"/>
        </patternFill>
      </fill>
    </dxf>
  </rfmt>
  <rfmt sheetId="1" s="1" sqref="G622" start="0" length="0">
    <dxf>
      <font>
        <sz val="11"/>
        <color auto="1"/>
        <name val="Arial"/>
        <scheme val="none"/>
      </font>
      <numFmt numFmtId="0" formatCode="General"/>
      <fill>
        <patternFill patternType="none">
          <bgColor indexed="65"/>
        </patternFill>
      </fill>
      <alignment vertical="center" readingOrder="0"/>
    </dxf>
  </rfmt>
  <rfmt sheetId="1" s="1" sqref="H622" start="0" length="0">
    <dxf>
      <font>
        <sz val="11"/>
        <color auto="1"/>
        <name val="Times New Roman"/>
        <scheme val="none"/>
      </font>
      <numFmt numFmtId="3" formatCode="#,##0"/>
      <fill>
        <patternFill patternType="none">
          <bgColor indexed="65"/>
        </patternFill>
      </fill>
      <alignment vertical="center" readingOrder="0"/>
    </dxf>
  </rfmt>
  <rfmt sheetId="1" sqref="G623" start="0" length="0">
    <dxf>
      <font>
        <sz val="11"/>
        <name val="Times New Roman"/>
        <scheme val="none"/>
      </font>
      <numFmt numFmtId="1" formatCode="0"/>
      <fill>
        <patternFill patternType="none">
          <bgColor indexed="65"/>
        </patternFill>
      </fill>
    </dxf>
  </rfmt>
  <rfmt sheetId="1" sqref="H623" start="0" length="0">
    <dxf>
      <font>
        <sz val="11"/>
        <name val="Times New Roman"/>
        <scheme val="none"/>
      </font>
      <numFmt numFmtId="3" formatCode="#,##0"/>
      <fill>
        <patternFill patternType="none">
          <bgColor indexed="65"/>
        </patternFill>
      </fill>
    </dxf>
  </rfmt>
  <rfmt sheetId="1" sqref="G624" start="0" length="0">
    <dxf>
      <font>
        <sz val="11"/>
        <name val="Times New Roman"/>
        <scheme val="none"/>
      </font>
      <numFmt numFmtId="1" formatCode="0"/>
      <fill>
        <patternFill patternType="none">
          <bgColor indexed="65"/>
        </patternFill>
      </fill>
    </dxf>
  </rfmt>
  <rfmt sheetId="1" sqref="H624" start="0" length="0">
    <dxf>
      <font>
        <sz val="11"/>
        <name val="Times New Roman"/>
        <scheme val="none"/>
      </font>
      <numFmt numFmtId="3" formatCode="#,##0"/>
      <fill>
        <patternFill patternType="none">
          <bgColor indexed="65"/>
        </patternFill>
      </fill>
    </dxf>
  </rfmt>
  <rfmt sheetId="1" sqref="G625" start="0" length="0">
    <dxf>
      <font>
        <sz val="11"/>
        <name val="Times New Roman"/>
        <scheme val="none"/>
      </font>
      <numFmt numFmtId="1" formatCode="0"/>
      <fill>
        <patternFill patternType="none">
          <bgColor indexed="65"/>
        </patternFill>
      </fill>
    </dxf>
  </rfmt>
  <rfmt sheetId="1" sqref="H625" start="0" length="0">
    <dxf>
      <font>
        <sz val="11"/>
        <name val="Times New Roman"/>
        <scheme val="none"/>
      </font>
      <numFmt numFmtId="3" formatCode="#,##0"/>
      <fill>
        <patternFill patternType="none">
          <bgColor indexed="65"/>
        </patternFill>
      </fill>
    </dxf>
  </rfmt>
  <rfmt sheetId="1" sqref="G626" start="0" length="0">
    <dxf>
      <font>
        <sz val="11"/>
        <name val="Times New Roman"/>
        <scheme val="none"/>
      </font>
      <numFmt numFmtId="1" formatCode="0"/>
      <fill>
        <patternFill patternType="none">
          <bgColor indexed="65"/>
        </patternFill>
      </fill>
    </dxf>
  </rfmt>
  <rfmt sheetId="1" sqref="H626" start="0" length="0">
    <dxf>
      <font>
        <sz val="11"/>
        <name val="Times New Roman"/>
        <scheme val="none"/>
      </font>
      <numFmt numFmtId="3" formatCode="#,##0"/>
      <fill>
        <patternFill patternType="none">
          <bgColor indexed="65"/>
        </patternFill>
      </fill>
    </dxf>
  </rfmt>
  <rfmt sheetId="1" sqref="G627" start="0" length="0">
    <dxf>
      <font>
        <sz val="11"/>
        <name val="Times New Roman"/>
        <scheme val="none"/>
      </font>
      <numFmt numFmtId="1" formatCode="0"/>
      <fill>
        <patternFill patternType="none">
          <bgColor indexed="65"/>
        </patternFill>
      </fill>
    </dxf>
  </rfmt>
  <rfmt sheetId="1" sqref="H627" start="0" length="0">
    <dxf>
      <font>
        <sz val="11"/>
        <name val="Times New Roman"/>
        <scheme val="none"/>
      </font>
      <numFmt numFmtId="3" formatCode="#,##0"/>
      <fill>
        <patternFill patternType="none">
          <bgColor indexed="65"/>
        </patternFill>
      </fill>
    </dxf>
  </rfmt>
  <rfmt sheetId="1" sqref="G628" start="0" length="0">
    <dxf>
      <font>
        <sz val="11"/>
        <name val="Times New Roman"/>
        <scheme val="none"/>
      </font>
      <numFmt numFmtId="1" formatCode="0"/>
      <fill>
        <patternFill patternType="none">
          <bgColor indexed="65"/>
        </patternFill>
      </fill>
    </dxf>
  </rfmt>
  <rfmt sheetId="1" sqref="H628" start="0" length="0">
    <dxf>
      <font>
        <sz val="11"/>
        <name val="Times New Roman"/>
        <scheme val="none"/>
      </font>
      <numFmt numFmtId="3" formatCode="#,##0"/>
      <fill>
        <patternFill patternType="none">
          <bgColor indexed="65"/>
        </patternFill>
      </fill>
    </dxf>
  </rfmt>
  <rfmt sheetId="1" sqref="G629" start="0" length="0">
    <dxf>
      <font>
        <sz val="11"/>
        <name val="Times New Roman"/>
        <scheme val="none"/>
      </font>
      <numFmt numFmtId="1" formatCode="0"/>
      <fill>
        <patternFill patternType="none">
          <bgColor indexed="65"/>
        </patternFill>
      </fill>
    </dxf>
  </rfmt>
  <rfmt sheetId="1" sqref="H629" start="0" length="0">
    <dxf>
      <font>
        <sz val="11"/>
        <name val="Times New Roman"/>
        <scheme val="none"/>
      </font>
      <numFmt numFmtId="3" formatCode="#,##0"/>
      <fill>
        <patternFill patternType="none">
          <bgColor indexed="65"/>
        </patternFill>
      </fill>
    </dxf>
  </rfmt>
  <rfmt sheetId="1" sqref="G630" start="0" length="0">
    <dxf>
      <font>
        <sz val="11"/>
        <name val="Times New Roman"/>
        <scheme val="none"/>
      </font>
      <numFmt numFmtId="1" formatCode="0"/>
      <fill>
        <patternFill patternType="none">
          <bgColor indexed="65"/>
        </patternFill>
      </fill>
    </dxf>
  </rfmt>
  <rfmt sheetId="1" sqref="H630" start="0" length="0">
    <dxf>
      <font>
        <sz val="11"/>
        <name val="Times New Roman"/>
        <scheme val="none"/>
      </font>
      <numFmt numFmtId="3" formatCode="#,##0"/>
      <fill>
        <patternFill patternType="none">
          <bgColor indexed="65"/>
        </patternFill>
      </fill>
    </dxf>
  </rfmt>
  <rfmt sheetId="1" sqref="G631" start="0" length="0">
    <dxf>
      <font>
        <sz val="11"/>
        <name val="Times New Roman"/>
        <scheme val="none"/>
      </font>
      <numFmt numFmtId="1" formatCode="0"/>
      <fill>
        <patternFill patternType="none">
          <bgColor indexed="65"/>
        </patternFill>
      </fill>
    </dxf>
  </rfmt>
  <rfmt sheetId="1" sqref="H631" start="0" length="0">
    <dxf>
      <font>
        <sz val="11"/>
        <name val="Times New Roman"/>
        <scheme val="none"/>
      </font>
      <numFmt numFmtId="3" formatCode="#,##0"/>
      <fill>
        <patternFill patternType="none">
          <bgColor indexed="65"/>
        </patternFill>
      </fill>
    </dxf>
  </rfmt>
  <rfmt sheetId="1" sqref="G632" start="0" length="0">
    <dxf>
      <font>
        <sz val="11"/>
        <name val="Times New Roman"/>
        <scheme val="none"/>
      </font>
      <numFmt numFmtId="1" formatCode="0"/>
      <fill>
        <patternFill patternType="none">
          <bgColor indexed="65"/>
        </patternFill>
      </fill>
    </dxf>
  </rfmt>
  <rfmt sheetId="1" sqref="H632" start="0" length="0">
    <dxf>
      <font>
        <sz val="11"/>
        <name val="Times New Roman"/>
        <scheme val="none"/>
      </font>
      <numFmt numFmtId="3" formatCode="#,##0"/>
      <fill>
        <patternFill patternType="none">
          <bgColor indexed="65"/>
        </patternFill>
      </fill>
    </dxf>
  </rfmt>
  <rfmt sheetId="1" sqref="G633" start="0" length="0">
    <dxf>
      <font>
        <sz val="11"/>
        <name val="Times New Roman"/>
        <scheme val="none"/>
      </font>
      <numFmt numFmtId="1" formatCode="0"/>
      <fill>
        <patternFill patternType="none">
          <bgColor indexed="65"/>
        </patternFill>
      </fill>
    </dxf>
  </rfmt>
  <rfmt sheetId="1" sqref="H633" start="0" length="0">
    <dxf>
      <font>
        <sz val="11"/>
        <name val="Times New Roman"/>
        <scheme val="none"/>
      </font>
      <numFmt numFmtId="3" formatCode="#,##0"/>
      <fill>
        <patternFill patternType="none">
          <bgColor indexed="65"/>
        </patternFill>
      </fill>
    </dxf>
  </rfmt>
  <rfmt sheetId="1" s="1" sqref="G634" start="0" length="0">
    <dxf>
      <font>
        <sz val="11"/>
        <color auto="1"/>
        <name val="Arial"/>
        <scheme val="none"/>
      </font>
      <numFmt numFmtId="0" formatCode="General"/>
      <fill>
        <patternFill patternType="none">
          <bgColor indexed="65"/>
        </patternFill>
      </fill>
      <alignment vertical="center" readingOrder="0"/>
    </dxf>
  </rfmt>
  <rfmt sheetId="1" s="1" sqref="H634" start="0" length="0">
    <dxf>
      <font>
        <sz val="11"/>
        <color auto="1"/>
        <name val="Times New Roman"/>
        <scheme val="none"/>
      </font>
      <numFmt numFmtId="3" formatCode="#,##0"/>
      <fill>
        <patternFill patternType="none">
          <bgColor indexed="65"/>
        </patternFill>
      </fill>
      <alignment vertical="center" readingOrder="0"/>
    </dxf>
  </rfmt>
  <rfmt sheetId="1" sqref="G635" start="0" length="0">
    <dxf>
      <font>
        <sz val="11"/>
        <name val="Times New Roman"/>
        <scheme val="none"/>
      </font>
      <numFmt numFmtId="1" formatCode="0"/>
      <fill>
        <patternFill patternType="none">
          <bgColor indexed="65"/>
        </patternFill>
      </fill>
      <alignment vertical="top" readingOrder="0"/>
    </dxf>
  </rfmt>
  <rfmt sheetId="1" sqref="H635" start="0" length="0">
    <dxf>
      <font>
        <sz val="11"/>
        <name val="Times New Roman"/>
        <scheme val="none"/>
      </font>
      <numFmt numFmtId="3" formatCode="#,##0"/>
      <fill>
        <patternFill patternType="none">
          <bgColor indexed="65"/>
        </patternFill>
      </fill>
      <alignment vertical="top" readingOrder="0"/>
    </dxf>
  </rfmt>
  <rfmt sheetId="1" sqref="G636" start="0" length="0">
    <dxf>
      <font>
        <sz val="11"/>
        <name val="Times New Roman"/>
        <scheme val="none"/>
      </font>
      <numFmt numFmtId="1" formatCode="0"/>
      <fill>
        <patternFill patternType="none">
          <bgColor indexed="65"/>
        </patternFill>
      </fill>
    </dxf>
  </rfmt>
  <rfmt sheetId="1" sqref="H636" start="0" length="0">
    <dxf>
      <font>
        <sz val="11"/>
        <name val="Times New Roman"/>
        <scheme val="none"/>
      </font>
      <numFmt numFmtId="3" formatCode="#,##0"/>
      <fill>
        <patternFill patternType="none">
          <bgColor indexed="65"/>
        </patternFill>
      </fill>
    </dxf>
  </rfmt>
  <rfmt sheetId="1" sqref="G637" start="0" length="0">
    <dxf>
      <font>
        <sz val="11"/>
        <name val="Times New Roman"/>
        <scheme val="none"/>
      </font>
      <numFmt numFmtId="1" formatCode="0"/>
      <fill>
        <patternFill patternType="none">
          <bgColor indexed="65"/>
        </patternFill>
      </fill>
    </dxf>
  </rfmt>
  <rfmt sheetId="1" sqref="H637" start="0" length="0">
    <dxf>
      <font>
        <sz val="11"/>
        <name val="Times New Roman"/>
        <scheme val="none"/>
      </font>
      <numFmt numFmtId="3" formatCode="#,##0"/>
      <fill>
        <patternFill patternType="none">
          <bgColor indexed="65"/>
        </patternFill>
      </fill>
    </dxf>
  </rfmt>
  <rfmt sheetId="1" sqref="G638" start="0" length="0">
    <dxf>
      <font>
        <sz val="11"/>
        <name val="Times New Roman"/>
        <scheme val="none"/>
      </font>
      <numFmt numFmtId="1" formatCode="0"/>
      <fill>
        <patternFill patternType="none">
          <bgColor indexed="65"/>
        </patternFill>
      </fill>
    </dxf>
  </rfmt>
  <rfmt sheetId="1" sqref="H638" start="0" length="0">
    <dxf>
      <font>
        <sz val="11"/>
        <name val="Times New Roman"/>
        <scheme val="none"/>
      </font>
      <numFmt numFmtId="3" formatCode="#,##0"/>
      <fill>
        <patternFill patternType="none">
          <bgColor indexed="65"/>
        </patternFill>
      </fill>
    </dxf>
  </rfmt>
  <rfmt sheetId="1" sqref="G639" start="0" length="0">
    <dxf>
      <font>
        <sz val="11"/>
        <name val="Times New Roman"/>
        <scheme val="none"/>
      </font>
      <numFmt numFmtId="1" formatCode="0"/>
      <fill>
        <patternFill patternType="none">
          <bgColor indexed="65"/>
        </patternFill>
      </fill>
    </dxf>
  </rfmt>
  <rfmt sheetId="1" sqref="H639" start="0" length="0">
    <dxf>
      <font>
        <sz val="11"/>
        <name val="Times New Roman"/>
        <scheme val="none"/>
      </font>
      <numFmt numFmtId="3" formatCode="#,##0"/>
      <fill>
        <patternFill patternType="none">
          <bgColor indexed="65"/>
        </patternFill>
      </fill>
    </dxf>
  </rfmt>
  <rfmt sheetId="1" sqref="G640" start="0" length="0">
    <dxf>
      <font>
        <sz val="11"/>
        <name val="Times New Roman"/>
        <scheme val="none"/>
      </font>
      <numFmt numFmtId="1" formatCode="0"/>
      <fill>
        <patternFill patternType="none">
          <bgColor indexed="65"/>
        </patternFill>
      </fill>
    </dxf>
  </rfmt>
  <rfmt sheetId="1" sqref="H640" start="0" length="0">
    <dxf>
      <font>
        <sz val="11"/>
        <name val="Times New Roman"/>
        <scheme val="none"/>
      </font>
      <numFmt numFmtId="3" formatCode="#,##0"/>
      <fill>
        <patternFill patternType="none">
          <bgColor indexed="65"/>
        </patternFill>
      </fill>
    </dxf>
  </rfmt>
  <rfmt sheetId="1" sqref="G641" start="0" length="0">
    <dxf>
      <font>
        <sz val="11"/>
        <name val="Times New Roman"/>
        <scheme val="none"/>
      </font>
      <numFmt numFmtId="1" formatCode="0"/>
      <fill>
        <patternFill patternType="none">
          <bgColor indexed="65"/>
        </patternFill>
      </fill>
    </dxf>
  </rfmt>
  <rfmt sheetId="1" sqref="H641" start="0" length="0">
    <dxf>
      <font>
        <sz val="11"/>
        <name val="Times New Roman"/>
        <scheme val="none"/>
      </font>
      <numFmt numFmtId="3" formatCode="#,##0"/>
      <fill>
        <patternFill patternType="none">
          <bgColor indexed="65"/>
        </patternFill>
      </fill>
    </dxf>
  </rfmt>
  <rfmt sheetId="1" sqref="G642" start="0" length="0">
    <dxf>
      <font>
        <sz val="11"/>
        <name val="Times New Roman"/>
        <scheme val="none"/>
      </font>
      <numFmt numFmtId="1" formatCode="0"/>
      <fill>
        <patternFill patternType="none">
          <bgColor indexed="65"/>
        </patternFill>
      </fill>
    </dxf>
  </rfmt>
  <rfmt sheetId="1" sqref="H642" start="0" length="0">
    <dxf>
      <font>
        <sz val="11"/>
        <name val="Times New Roman"/>
        <scheme val="none"/>
      </font>
      <numFmt numFmtId="3" formatCode="#,##0"/>
      <fill>
        <patternFill patternType="none">
          <bgColor indexed="65"/>
        </patternFill>
      </fill>
    </dxf>
  </rfmt>
  <rfmt sheetId="1" sqref="G643" start="0" length="0">
    <dxf>
      <font>
        <sz val="11"/>
        <name val="Times New Roman"/>
        <scheme val="none"/>
      </font>
      <numFmt numFmtId="1" formatCode="0"/>
      <fill>
        <patternFill patternType="none">
          <bgColor indexed="65"/>
        </patternFill>
      </fill>
    </dxf>
  </rfmt>
  <rfmt sheetId="1" sqref="H643" start="0" length="0">
    <dxf>
      <font>
        <sz val="11"/>
        <name val="Times New Roman"/>
        <scheme val="none"/>
      </font>
      <numFmt numFmtId="3" formatCode="#,##0"/>
      <fill>
        <patternFill patternType="none">
          <bgColor indexed="65"/>
        </patternFill>
      </fill>
    </dxf>
  </rfmt>
  <rfmt sheetId="1" sqref="G644" start="0" length="0">
    <dxf>
      <font>
        <sz val="11"/>
        <name val="Times New Roman"/>
        <scheme val="none"/>
      </font>
      <numFmt numFmtId="1" formatCode="0"/>
      <fill>
        <patternFill patternType="none">
          <bgColor indexed="65"/>
        </patternFill>
      </fill>
    </dxf>
  </rfmt>
  <rfmt sheetId="1" sqref="H644" start="0" length="0">
    <dxf>
      <font>
        <sz val="11"/>
        <name val="Times New Roman"/>
        <scheme val="none"/>
      </font>
      <numFmt numFmtId="3" formatCode="#,##0"/>
      <fill>
        <patternFill patternType="none">
          <bgColor indexed="65"/>
        </patternFill>
      </fill>
    </dxf>
  </rfmt>
  <rfmt sheetId="1" sqref="G645" start="0" length="0">
    <dxf>
      <font>
        <sz val="11"/>
        <name val="Times New Roman"/>
        <scheme val="none"/>
      </font>
      <numFmt numFmtId="1" formatCode="0"/>
      <fill>
        <patternFill patternType="none">
          <bgColor indexed="65"/>
        </patternFill>
      </fill>
    </dxf>
  </rfmt>
  <rfmt sheetId="1" sqref="H645" start="0" length="0">
    <dxf>
      <font>
        <sz val="11"/>
        <name val="Times New Roman"/>
        <scheme val="none"/>
      </font>
      <numFmt numFmtId="3" formatCode="#,##0"/>
      <fill>
        <patternFill patternType="none">
          <bgColor indexed="65"/>
        </patternFill>
      </fill>
    </dxf>
  </rfmt>
  <rfmt sheetId="1" sqref="G646" start="0" length="0">
    <dxf>
      <font>
        <sz val="11"/>
        <name val="Times New Roman"/>
        <scheme val="none"/>
      </font>
      <numFmt numFmtId="1" formatCode="0"/>
      <fill>
        <patternFill patternType="none">
          <bgColor indexed="65"/>
        </patternFill>
      </fill>
    </dxf>
  </rfmt>
  <rfmt sheetId="1" sqref="H646" start="0" length="0">
    <dxf>
      <font>
        <sz val="11"/>
        <name val="Times New Roman"/>
        <scheme val="none"/>
      </font>
      <numFmt numFmtId="3" formatCode="#,##0"/>
      <fill>
        <patternFill patternType="none">
          <bgColor indexed="65"/>
        </patternFill>
      </fill>
    </dxf>
  </rfmt>
  <rfmt sheetId="1" sqref="G647" start="0" length="0">
    <dxf>
      <font>
        <sz val="11"/>
        <name val="Times New Roman"/>
        <scheme val="none"/>
      </font>
      <numFmt numFmtId="1" formatCode="0"/>
      <fill>
        <patternFill patternType="none">
          <bgColor indexed="65"/>
        </patternFill>
      </fill>
    </dxf>
  </rfmt>
  <rfmt sheetId="1" sqref="H647" start="0" length="0">
    <dxf>
      <font>
        <sz val="11"/>
        <name val="Times New Roman"/>
        <scheme val="none"/>
      </font>
      <numFmt numFmtId="3" formatCode="#,##0"/>
      <fill>
        <patternFill patternType="none">
          <bgColor indexed="65"/>
        </patternFill>
      </fill>
    </dxf>
  </rfmt>
  <rfmt sheetId="1" sqref="G648" start="0" length="0">
    <dxf>
      <font>
        <sz val="11"/>
        <name val="Times New Roman"/>
        <scheme val="none"/>
      </font>
      <numFmt numFmtId="1" formatCode="0"/>
      <fill>
        <patternFill patternType="none">
          <bgColor indexed="65"/>
        </patternFill>
      </fill>
    </dxf>
  </rfmt>
  <rfmt sheetId="1" sqref="H648" start="0" length="0">
    <dxf>
      <font>
        <sz val="11"/>
        <name val="Times New Roman"/>
        <scheme val="none"/>
      </font>
      <numFmt numFmtId="3" formatCode="#,##0"/>
      <fill>
        <patternFill patternType="none">
          <bgColor indexed="65"/>
        </patternFill>
      </fill>
    </dxf>
  </rfmt>
  <rfmt sheetId="1" sqref="G649" start="0" length="0">
    <dxf>
      <font>
        <sz val="11"/>
        <name val="Times New Roman"/>
        <scheme val="none"/>
      </font>
      <numFmt numFmtId="1" formatCode="0"/>
      <fill>
        <patternFill patternType="none">
          <bgColor indexed="65"/>
        </patternFill>
      </fill>
    </dxf>
  </rfmt>
  <rfmt sheetId="1" sqref="H649" start="0" length="0">
    <dxf>
      <font>
        <sz val="11"/>
        <name val="Times New Roman"/>
        <scheme val="none"/>
      </font>
      <numFmt numFmtId="3" formatCode="#,##0"/>
      <fill>
        <patternFill patternType="none">
          <bgColor indexed="65"/>
        </patternFill>
      </fill>
    </dxf>
  </rfmt>
  <rfmt sheetId="1" sqref="G650" start="0" length="0">
    <dxf>
      <font>
        <sz val="11"/>
        <name val="Times New Roman"/>
        <scheme val="none"/>
      </font>
      <numFmt numFmtId="1" formatCode="0"/>
      <fill>
        <patternFill patternType="none">
          <bgColor indexed="65"/>
        </patternFill>
      </fill>
    </dxf>
  </rfmt>
  <rfmt sheetId="1" sqref="H650" start="0" length="0">
    <dxf>
      <font>
        <sz val="11"/>
        <name val="Times New Roman"/>
        <scheme val="none"/>
      </font>
      <numFmt numFmtId="3" formatCode="#,##0"/>
      <fill>
        <patternFill patternType="none">
          <bgColor indexed="65"/>
        </patternFill>
      </fill>
    </dxf>
  </rfmt>
  <rfmt sheetId="1" sqref="G651" start="0" length="0">
    <dxf>
      <font>
        <sz val="11"/>
        <name val="Times New Roman"/>
        <scheme val="none"/>
      </font>
      <numFmt numFmtId="1" formatCode="0"/>
      <fill>
        <patternFill patternType="none">
          <bgColor indexed="65"/>
        </patternFill>
      </fill>
    </dxf>
  </rfmt>
  <rfmt sheetId="1" sqref="H651" start="0" length="0">
    <dxf>
      <font>
        <sz val="11"/>
        <name val="Times New Roman"/>
        <scheme val="none"/>
      </font>
      <numFmt numFmtId="3" formatCode="#,##0"/>
      <fill>
        <patternFill patternType="none">
          <bgColor indexed="65"/>
        </patternFill>
      </fill>
    </dxf>
  </rfmt>
  <rfmt sheetId="1" sqref="G652" start="0" length="0">
    <dxf>
      <font>
        <sz val="11"/>
        <name val="Times New Roman"/>
        <scheme val="none"/>
      </font>
      <numFmt numFmtId="1" formatCode="0"/>
      <fill>
        <patternFill patternType="none">
          <bgColor indexed="65"/>
        </patternFill>
      </fill>
    </dxf>
  </rfmt>
  <rfmt sheetId="1" sqref="H652" start="0" length="0">
    <dxf>
      <font>
        <sz val="11"/>
        <name val="Times New Roman"/>
        <scheme val="none"/>
      </font>
      <numFmt numFmtId="3" formatCode="#,##0"/>
      <fill>
        <patternFill patternType="none">
          <bgColor indexed="65"/>
        </patternFill>
      </fill>
    </dxf>
  </rfmt>
  <rfmt sheetId="1" sqref="G653" start="0" length="0">
    <dxf>
      <font>
        <sz val="11"/>
        <name val="Times New Roman"/>
        <scheme val="none"/>
      </font>
      <numFmt numFmtId="1" formatCode="0"/>
      <fill>
        <patternFill patternType="none">
          <bgColor indexed="65"/>
        </patternFill>
      </fill>
    </dxf>
  </rfmt>
  <rfmt sheetId="1" sqref="H653" start="0" length="0">
    <dxf>
      <font>
        <sz val="11"/>
        <name val="Times New Roman"/>
        <scheme val="none"/>
      </font>
      <numFmt numFmtId="3" formatCode="#,##0"/>
      <fill>
        <patternFill patternType="none">
          <bgColor indexed="65"/>
        </patternFill>
      </fill>
    </dxf>
  </rfmt>
  <rfmt sheetId="1" sqref="G654" start="0" length="0">
    <dxf>
      <font>
        <b/>
        <sz val="11"/>
        <name val="Times New Roman"/>
        <scheme val="none"/>
      </font>
      <numFmt numFmtId="3" formatCode="#,##0"/>
      <fill>
        <patternFill patternType="none">
          <bgColor indexed="65"/>
        </patternFill>
      </fill>
      <alignment horizontal="right" vertical="center" wrapText="1" readingOrder="0"/>
    </dxf>
  </rfmt>
  <rfmt sheetId="1" sqref="H654" start="0" length="0">
    <dxf>
      <font>
        <b/>
        <sz val="11"/>
        <name val="Times New Roman"/>
        <scheme val="none"/>
      </font>
      <numFmt numFmtId="3" formatCode="#,##0"/>
      <fill>
        <patternFill patternType="none">
          <bgColor indexed="65"/>
        </patternFill>
      </fill>
      <alignment horizontal="right" vertical="center" wrapText="1" readingOrder="0"/>
    </dxf>
  </rfmt>
  <rfmt sheetId="1" sqref="G655" start="0" length="0">
    <dxf>
      <font>
        <sz val="11"/>
        <name val="Times New Roman"/>
        <scheme val="none"/>
      </font>
      <numFmt numFmtId="1" formatCode="0"/>
      <fill>
        <patternFill patternType="none">
          <bgColor indexed="65"/>
        </patternFill>
      </fill>
    </dxf>
  </rfmt>
  <rfmt sheetId="1" sqref="H655" start="0" length="0">
    <dxf>
      <font>
        <sz val="11"/>
        <name val="Times New Roman"/>
        <scheme val="none"/>
      </font>
      <numFmt numFmtId="3" formatCode="#,##0"/>
      <fill>
        <patternFill patternType="none">
          <bgColor indexed="65"/>
        </patternFill>
      </fill>
    </dxf>
  </rfmt>
  <rfmt sheetId="1" sqref="G656" start="0" length="0">
    <dxf>
      <font>
        <sz val="11"/>
        <name val="Times New Roman"/>
        <scheme val="none"/>
      </font>
      <numFmt numFmtId="1" formatCode="0"/>
      <fill>
        <patternFill patternType="none">
          <bgColor indexed="65"/>
        </patternFill>
      </fill>
    </dxf>
  </rfmt>
  <rfmt sheetId="1" sqref="H656" start="0" length="0">
    <dxf>
      <font>
        <sz val="11"/>
        <name val="Times New Roman"/>
        <scheme val="none"/>
      </font>
      <numFmt numFmtId="3" formatCode="#,##0"/>
      <fill>
        <patternFill patternType="none">
          <bgColor indexed="65"/>
        </patternFill>
      </fill>
    </dxf>
  </rfmt>
  <rfmt sheetId="1" sqref="G657" start="0" length="0">
    <dxf>
      <font>
        <sz val="11"/>
        <name val="Times New Roman"/>
        <scheme val="none"/>
      </font>
      <numFmt numFmtId="1" formatCode="0"/>
      <fill>
        <patternFill patternType="none">
          <bgColor indexed="65"/>
        </patternFill>
      </fill>
    </dxf>
  </rfmt>
  <rfmt sheetId="1" sqref="H657" start="0" length="0">
    <dxf>
      <font>
        <sz val="11"/>
        <name val="Times New Roman"/>
        <scheme val="none"/>
      </font>
      <numFmt numFmtId="3" formatCode="#,##0"/>
      <fill>
        <patternFill patternType="none">
          <bgColor indexed="65"/>
        </patternFill>
      </fill>
    </dxf>
  </rfmt>
  <rfmt sheetId="1" sqref="G658" start="0" length="0">
    <dxf>
      <font>
        <sz val="11"/>
        <name val="Times New Roman"/>
        <scheme val="none"/>
      </font>
      <numFmt numFmtId="1" formatCode="0"/>
      <fill>
        <patternFill patternType="none">
          <bgColor indexed="65"/>
        </patternFill>
      </fill>
    </dxf>
  </rfmt>
  <rfmt sheetId="1" sqref="H658" start="0" length="0">
    <dxf>
      <font>
        <sz val="11"/>
        <name val="Times New Roman"/>
        <scheme val="none"/>
      </font>
      <numFmt numFmtId="3" formatCode="#,##0"/>
      <fill>
        <patternFill patternType="none">
          <bgColor indexed="65"/>
        </patternFill>
      </fill>
    </dxf>
  </rfmt>
  <rfmt sheetId="1" sqref="G659" start="0" length="0">
    <dxf>
      <font>
        <sz val="11"/>
        <name val="Times New Roman"/>
        <scheme val="none"/>
      </font>
      <numFmt numFmtId="1" formatCode="0"/>
      <fill>
        <patternFill patternType="none">
          <bgColor indexed="65"/>
        </patternFill>
      </fill>
    </dxf>
  </rfmt>
  <rfmt sheetId="1" sqref="H659" start="0" length="0">
    <dxf>
      <font>
        <sz val="11"/>
        <name val="Times New Roman"/>
        <scheme val="none"/>
      </font>
      <numFmt numFmtId="3" formatCode="#,##0"/>
      <fill>
        <patternFill patternType="none">
          <bgColor indexed="65"/>
        </patternFill>
      </fill>
    </dxf>
  </rfmt>
  <rfmt sheetId="1" sqref="G660" start="0" length="0">
    <dxf>
      <font>
        <sz val="11"/>
        <name val="Times New Roman"/>
        <scheme val="none"/>
      </font>
      <numFmt numFmtId="1" formatCode="0"/>
      <fill>
        <patternFill patternType="none">
          <bgColor indexed="65"/>
        </patternFill>
      </fill>
    </dxf>
  </rfmt>
  <rfmt sheetId="1" sqref="H660" start="0" length="0">
    <dxf>
      <font>
        <sz val="11"/>
        <name val="Times New Roman"/>
        <scheme val="none"/>
      </font>
      <numFmt numFmtId="3" formatCode="#,##0"/>
      <fill>
        <patternFill patternType="none">
          <bgColor indexed="65"/>
        </patternFill>
      </fill>
    </dxf>
  </rfmt>
  <rfmt sheetId="1" sqref="G661" start="0" length="0">
    <dxf>
      <font>
        <sz val="11"/>
        <name val="Times New Roman"/>
        <scheme val="none"/>
      </font>
      <numFmt numFmtId="1" formatCode="0"/>
      <fill>
        <patternFill patternType="none">
          <bgColor indexed="65"/>
        </patternFill>
      </fill>
    </dxf>
  </rfmt>
  <rfmt sheetId="1" sqref="H661" start="0" length="0">
    <dxf>
      <font>
        <sz val="11"/>
        <name val="Times New Roman"/>
        <scheme val="none"/>
      </font>
      <numFmt numFmtId="3" formatCode="#,##0"/>
      <fill>
        <patternFill patternType="none">
          <bgColor indexed="65"/>
        </patternFill>
      </fill>
    </dxf>
  </rfmt>
  <rfmt sheetId="1" sqref="G662" start="0" length="0">
    <dxf>
      <font>
        <sz val="11"/>
        <name val="Times New Roman"/>
        <scheme val="none"/>
      </font>
      <numFmt numFmtId="1" formatCode="0"/>
      <fill>
        <patternFill patternType="none">
          <bgColor indexed="65"/>
        </patternFill>
      </fill>
    </dxf>
  </rfmt>
  <rfmt sheetId="1" sqref="H662" start="0" length="0">
    <dxf>
      <font>
        <sz val="11"/>
        <name val="Times New Roman"/>
        <scheme val="none"/>
      </font>
      <numFmt numFmtId="3" formatCode="#,##0"/>
      <fill>
        <patternFill patternType="none">
          <bgColor indexed="65"/>
        </patternFill>
      </fill>
    </dxf>
  </rfmt>
  <rfmt sheetId="1" sqref="G663" start="0" length="0">
    <dxf>
      <font>
        <sz val="11"/>
        <name val="Times New Roman"/>
        <scheme val="none"/>
      </font>
      <numFmt numFmtId="1" formatCode="0"/>
      <fill>
        <patternFill patternType="none">
          <bgColor indexed="65"/>
        </patternFill>
      </fill>
    </dxf>
  </rfmt>
  <rfmt sheetId="1" sqref="H663" start="0" length="0">
    <dxf>
      <font>
        <sz val="11"/>
        <name val="Times New Roman"/>
        <scheme val="none"/>
      </font>
      <numFmt numFmtId="3" formatCode="#,##0"/>
      <fill>
        <patternFill patternType="none">
          <bgColor indexed="65"/>
        </patternFill>
      </fill>
    </dxf>
  </rfmt>
  <rfmt sheetId="1" sqref="G664" start="0" length="0">
    <dxf>
      <font>
        <sz val="11"/>
        <name val="Times New Roman"/>
        <scheme val="none"/>
      </font>
      <numFmt numFmtId="1" formatCode="0"/>
      <fill>
        <patternFill patternType="none">
          <bgColor indexed="65"/>
        </patternFill>
      </fill>
    </dxf>
  </rfmt>
  <rfmt sheetId="1" sqref="H664" start="0" length="0">
    <dxf>
      <font>
        <sz val="11"/>
        <name val="Times New Roman"/>
        <scheme val="none"/>
      </font>
      <numFmt numFmtId="3" formatCode="#,##0"/>
      <fill>
        <patternFill patternType="none">
          <bgColor indexed="65"/>
        </patternFill>
      </fill>
    </dxf>
  </rfmt>
  <rfmt sheetId="1" sqref="G665" start="0" length="0">
    <dxf>
      <font>
        <sz val="11"/>
        <name val="Times New Roman"/>
        <scheme val="none"/>
      </font>
      <numFmt numFmtId="1" formatCode="0"/>
      <fill>
        <patternFill patternType="none">
          <bgColor indexed="65"/>
        </patternFill>
      </fill>
    </dxf>
  </rfmt>
  <rfmt sheetId="1" sqref="H665" start="0" length="0">
    <dxf>
      <font>
        <sz val="11"/>
        <name val="Times New Roman"/>
        <scheme val="none"/>
      </font>
      <numFmt numFmtId="3" formatCode="#,##0"/>
      <fill>
        <patternFill patternType="none">
          <bgColor indexed="65"/>
        </patternFill>
      </fill>
    </dxf>
  </rfmt>
  <rfmt sheetId="1" sqref="G666" start="0" length="0">
    <dxf>
      <font>
        <sz val="11"/>
        <name val="Times New Roman"/>
        <scheme val="none"/>
      </font>
      <numFmt numFmtId="1" formatCode="0"/>
      <fill>
        <patternFill patternType="none">
          <bgColor indexed="65"/>
        </patternFill>
      </fill>
    </dxf>
  </rfmt>
  <rfmt sheetId="1" sqref="H666" start="0" length="0">
    <dxf>
      <font>
        <sz val="11"/>
        <name val="Times New Roman"/>
        <scheme val="none"/>
      </font>
      <numFmt numFmtId="3" formatCode="#,##0"/>
      <fill>
        <patternFill patternType="none">
          <bgColor indexed="65"/>
        </patternFill>
      </fill>
    </dxf>
  </rfmt>
  <rfmt sheetId="1" sqref="G667" start="0" length="0">
    <dxf>
      <font>
        <sz val="11"/>
        <name val="Times New Roman"/>
        <scheme val="none"/>
      </font>
      <numFmt numFmtId="1" formatCode="0"/>
      <fill>
        <patternFill patternType="none">
          <bgColor indexed="65"/>
        </patternFill>
      </fill>
    </dxf>
  </rfmt>
  <rfmt sheetId="1" sqref="H667" start="0" length="0">
    <dxf>
      <font>
        <sz val="11"/>
        <name val="Times New Roman"/>
        <scheme val="none"/>
      </font>
      <numFmt numFmtId="3" formatCode="#,##0"/>
      <fill>
        <patternFill patternType="none">
          <bgColor indexed="65"/>
        </patternFill>
      </fill>
    </dxf>
  </rfmt>
  <rfmt sheetId="1" sqref="G668" start="0" length="0">
    <dxf>
      <font>
        <sz val="11"/>
        <name val="Times New Roman"/>
        <scheme val="none"/>
      </font>
      <numFmt numFmtId="1" formatCode="0"/>
      <fill>
        <patternFill patternType="none">
          <bgColor indexed="65"/>
        </patternFill>
      </fill>
    </dxf>
  </rfmt>
  <rfmt sheetId="1" sqref="H668" start="0" length="0">
    <dxf>
      <font>
        <sz val="11"/>
        <name val="Times New Roman"/>
        <scheme val="none"/>
      </font>
      <numFmt numFmtId="3" formatCode="#,##0"/>
      <fill>
        <patternFill patternType="none">
          <bgColor indexed="65"/>
        </patternFill>
      </fill>
    </dxf>
  </rfmt>
  <rfmt sheetId="1" sqref="G669" start="0" length="0">
    <dxf>
      <font>
        <sz val="11"/>
        <name val="Times New Roman"/>
        <scheme val="none"/>
      </font>
      <numFmt numFmtId="1" formatCode="0"/>
      <fill>
        <patternFill patternType="none">
          <bgColor indexed="65"/>
        </patternFill>
      </fill>
    </dxf>
  </rfmt>
  <rfmt sheetId="1" sqref="H669" start="0" length="0">
    <dxf>
      <font>
        <sz val="11"/>
        <name val="Times New Roman"/>
        <scheme val="none"/>
      </font>
      <numFmt numFmtId="3" formatCode="#,##0"/>
      <fill>
        <patternFill patternType="none">
          <bgColor indexed="65"/>
        </patternFill>
      </fill>
    </dxf>
  </rfmt>
  <rfmt sheetId="1" sqref="G670" start="0" length="0">
    <dxf>
      <font>
        <sz val="11"/>
        <name val="Times New Roman"/>
        <scheme val="none"/>
      </font>
      <numFmt numFmtId="1" formatCode="0"/>
      <fill>
        <patternFill patternType="none">
          <bgColor indexed="65"/>
        </patternFill>
      </fill>
    </dxf>
  </rfmt>
  <rfmt sheetId="1" sqref="H670" start="0" length="0">
    <dxf>
      <font>
        <sz val="11"/>
        <name val="Times New Roman"/>
        <scheme val="none"/>
      </font>
      <numFmt numFmtId="3" formatCode="#,##0"/>
      <fill>
        <patternFill patternType="none">
          <bgColor indexed="65"/>
        </patternFill>
      </fill>
    </dxf>
  </rfmt>
  <rfmt sheetId="1" sqref="G671" start="0" length="0">
    <dxf>
      <font>
        <sz val="11"/>
        <name val="Times New Roman"/>
        <scheme val="none"/>
      </font>
      <numFmt numFmtId="1" formatCode="0"/>
      <fill>
        <patternFill patternType="none">
          <bgColor indexed="65"/>
        </patternFill>
      </fill>
    </dxf>
  </rfmt>
  <rfmt sheetId="1" sqref="H671" start="0" length="0">
    <dxf>
      <font>
        <sz val="11"/>
        <name val="Times New Roman"/>
        <scheme val="none"/>
      </font>
      <numFmt numFmtId="3" formatCode="#,##0"/>
      <fill>
        <patternFill patternType="none">
          <bgColor indexed="65"/>
        </patternFill>
      </fill>
    </dxf>
  </rfmt>
  <rfmt sheetId="1" sqref="G672" start="0" length="0">
    <dxf>
      <font>
        <sz val="11"/>
        <name val="Times New Roman"/>
        <scheme val="none"/>
      </font>
      <numFmt numFmtId="1" formatCode="0"/>
      <fill>
        <patternFill patternType="none">
          <bgColor indexed="65"/>
        </patternFill>
      </fill>
    </dxf>
  </rfmt>
  <rfmt sheetId="1" sqref="H672" start="0" length="0">
    <dxf>
      <font>
        <sz val="11"/>
        <name val="Times New Roman"/>
        <scheme val="none"/>
      </font>
      <numFmt numFmtId="3" formatCode="#,##0"/>
      <fill>
        <patternFill patternType="none">
          <bgColor indexed="65"/>
        </patternFill>
      </fill>
    </dxf>
  </rfmt>
  <rfmt sheetId="1" sqref="G673" start="0" length="0">
    <dxf>
      <font>
        <sz val="11"/>
        <name val="Times New Roman"/>
        <scheme val="none"/>
      </font>
      <numFmt numFmtId="1" formatCode="0"/>
      <fill>
        <patternFill patternType="none">
          <bgColor indexed="65"/>
        </patternFill>
      </fill>
    </dxf>
  </rfmt>
  <rfmt sheetId="1" sqref="H673" start="0" length="0">
    <dxf>
      <font>
        <sz val="11"/>
        <name val="Times New Roman"/>
        <scheme val="none"/>
      </font>
      <numFmt numFmtId="3" formatCode="#,##0"/>
      <fill>
        <patternFill patternType="none">
          <bgColor indexed="65"/>
        </patternFill>
      </fill>
    </dxf>
  </rfmt>
  <rfmt sheetId="1" sqref="G674" start="0" length="0">
    <dxf>
      <font>
        <sz val="11"/>
        <name val="Times New Roman"/>
        <scheme val="none"/>
      </font>
      <numFmt numFmtId="1" formatCode="0"/>
      <fill>
        <patternFill patternType="none">
          <bgColor indexed="65"/>
        </patternFill>
      </fill>
    </dxf>
  </rfmt>
  <rfmt sheetId="1" sqref="H674" start="0" length="0">
    <dxf>
      <font>
        <sz val="11"/>
        <name val="Times New Roman"/>
        <scheme val="none"/>
      </font>
      <numFmt numFmtId="3" formatCode="#,##0"/>
      <fill>
        <patternFill patternType="none">
          <bgColor indexed="65"/>
        </patternFill>
      </fill>
    </dxf>
  </rfmt>
  <rfmt sheetId="1" sqref="G675" start="0" length="0">
    <dxf>
      <font>
        <sz val="11"/>
        <name val="Times New Roman"/>
        <scheme val="none"/>
      </font>
      <numFmt numFmtId="1" formatCode="0"/>
      <fill>
        <patternFill patternType="none">
          <bgColor indexed="65"/>
        </patternFill>
      </fill>
    </dxf>
  </rfmt>
  <rfmt sheetId="1" sqref="H675" start="0" length="0">
    <dxf>
      <font>
        <sz val="11"/>
        <name val="Times New Roman"/>
        <scheme val="none"/>
      </font>
      <numFmt numFmtId="3" formatCode="#,##0"/>
      <fill>
        <patternFill patternType="none">
          <bgColor indexed="65"/>
        </patternFill>
      </fill>
    </dxf>
  </rfmt>
  <rfmt sheetId="1" sqref="G676" start="0" length="0">
    <dxf>
      <font>
        <sz val="11"/>
        <name val="Times New Roman"/>
        <scheme val="none"/>
      </font>
      <numFmt numFmtId="1" formatCode="0"/>
      <fill>
        <patternFill patternType="none">
          <bgColor indexed="65"/>
        </patternFill>
      </fill>
    </dxf>
  </rfmt>
  <rfmt sheetId="1" sqref="H676" start="0" length="0">
    <dxf>
      <font>
        <sz val="11"/>
        <name val="Times New Roman"/>
        <scheme val="none"/>
      </font>
      <numFmt numFmtId="3" formatCode="#,##0"/>
      <fill>
        <patternFill patternType="none">
          <bgColor indexed="65"/>
        </patternFill>
      </fill>
    </dxf>
  </rfmt>
  <rfmt sheetId="1" sqref="G677" start="0" length="0">
    <dxf>
      <font>
        <sz val="11"/>
        <name val="Times New Roman"/>
        <scheme val="none"/>
      </font>
      <numFmt numFmtId="1" formatCode="0"/>
      <fill>
        <patternFill patternType="none">
          <bgColor indexed="65"/>
        </patternFill>
      </fill>
    </dxf>
  </rfmt>
  <rfmt sheetId="1" sqref="H677" start="0" length="0">
    <dxf>
      <font>
        <sz val="11"/>
        <name val="Times New Roman"/>
        <scheme val="none"/>
      </font>
      <numFmt numFmtId="3" formatCode="#,##0"/>
      <fill>
        <patternFill patternType="none">
          <bgColor indexed="65"/>
        </patternFill>
      </fill>
    </dxf>
  </rfmt>
  <rfmt sheetId="1" sqref="G678" start="0" length="0">
    <dxf>
      <font>
        <sz val="11"/>
        <name val="Times New Roman"/>
        <scheme val="none"/>
      </font>
      <numFmt numFmtId="1" formatCode="0"/>
      <fill>
        <patternFill patternType="none">
          <bgColor indexed="65"/>
        </patternFill>
      </fill>
    </dxf>
  </rfmt>
  <rfmt sheetId="1" sqref="H678" start="0" length="0">
    <dxf>
      <font>
        <sz val="11"/>
        <name val="Times New Roman"/>
        <scheme val="none"/>
      </font>
      <numFmt numFmtId="3" formatCode="#,##0"/>
      <fill>
        <patternFill patternType="none">
          <bgColor indexed="65"/>
        </patternFill>
      </fill>
    </dxf>
  </rfmt>
  <rfmt sheetId="1" sqref="G679" start="0" length="0">
    <dxf>
      <font>
        <sz val="11"/>
        <name val="Times New Roman"/>
        <scheme val="none"/>
      </font>
      <numFmt numFmtId="1" formatCode="0"/>
      <fill>
        <patternFill patternType="none">
          <bgColor indexed="65"/>
        </patternFill>
      </fill>
    </dxf>
  </rfmt>
  <rfmt sheetId="1" sqref="H679" start="0" length="0">
    <dxf>
      <font>
        <sz val="11"/>
        <name val="Times New Roman"/>
        <scheme val="none"/>
      </font>
      <numFmt numFmtId="3" formatCode="#,##0"/>
      <fill>
        <patternFill patternType="none">
          <bgColor indexed="65"/>
        </patternFill>
      </fill>
    </dxf>
  </rfmt>
  <rfmt sheetId="1" sqref="G680" start="0" length="0">
    <dxf>
      <font>
        <sz val="11"/>
        <name val="Times New Roman"/>
        <scheme val="none"/>
      </font>
      <numFmt numFmtId="1" formatCode="0"/>
      <fill>
        <patternFill patternType="none">
          <bgColor indexed="65"/>
        </patternFill>
      </fill>
    </dxf>
  </rfmt>
  <rfmt sheetId="1" sqref="H680" start="0" length="0">
    <dxf>
      <font>
        <sz val="11"/>
        <name val="Times New Roman"/>
        <scheme val="none"/>
      </font>
      <numFmt numFmtId="3" formatCode="#,##0"/>
      <fill>
        <patternFill patternType="none">
          <bgColor indexed="65"/>
        </patternFill>
      </fill>
    </dxf>
  </rfmt>
  <rfmt sheetId="1" sqref="G681" start="0" length="0">
    <dxf>
      <font>
        <sz val="11"/>
        <name val="Times New Roman"/>
        <scheme val="none"/>
      </font>
      <numFmt numFmtId="1" formatCode="0"/>
      <fill>
        <patternFill patternType="none">
          <bgColor indexed="65"/>
        </patternFill>
      </fill>
    </dxf>
  </rfmt>
  <rfmt sheetId="1" sqref="H681" start="0" length="0">
    <dxf>
      <font>
        <sz val="11"/>
        <name val="Times New Roman"/>
        <scheme val="none"/>
      </font>
      <numFmt numFmtId="3" formatCode="#,##0"/>
      <fill>
        <patternFill patternType="none">
          <bgColor indexed="65"/>
        </patternFill>
      </fill>
    </dxf>
  </rfmt>
  <rfmt sheetId="1" sqref="G682" start="0" length="0">
    <dxf>
      <font>
        <sz val="11"/>
        <name val="Times New Roman"/>
        <scheme val="none"/>
      </font>
      <numFmt numFmtId="1" formatCode="0"/>
      <fill>
        <patternFill patternType="none">
          <bgColor indexed="65"/>
        </patternFill>
      </fill>
    </dxf>
  </rfmt>
  <rfmt sheetId="1" sqref="H682" start="0" length="0">
    <dxf>
      <font>
        <sz val="11"/>
        <name val="Times New Roman"/>
        <scheme val="none"/>
      </font>
      <numFmt numFmtId="3" formatCode="#,##0"/>
      <fill>
        <patternFill patternType="none">
          <bgColor indexed="65"/>
        </patternFill>
      </fill>
    </dxf>
  </rfmt>
  <rfmt sheetId="1" sqref="G683" start="0" length="0">
    <dxf>
      <font>
        <sz val="11"/>
        <name val="Times New Roman"/>
        <scheme val="none"/>
      </font>
      <numFmt numFmtId="1" formatCode="0"/>
      <fill>
        <patternFill patternType="none">
          <bgColor indexed="65"/>
        </patternFill>
      </fill>
    </dxf>
  </rfmt>
  <rfmt sheetId="1" sqref="H683" start="0" length="0">
    <dxf>
      <font>
        <sz val="11"/>
        <name val="Times New Roman"/>
        <scheme val="none"/>
      </font>
      <numFmt numFmtId="3" formatCode="#,##0"/>
      <fill>
        <patternFill patternType="none">
          <bgColor indexed="65"/>
        </patternFill>
      </fill>
    </dxf>
  </rfmt>
  <rfmt sheetId="1" sqref="G684" start="0" length="0">
    <dxf>
      <font>
        <sz val="11"/>
        <name val="Times New Roman"/>
        <scheme val="none"/>
      </font>
      <numFmt numFmtId="1" formatCode="0"/>
      <fill>
        <patternFill patternType="none">
          <bgColor indexed="65"/>
        </patternFill>
      </fill>
    </dxf>
  </rfmt>
  <rfmt sheetId="1" sqref="H684" start="0" length="0">
    <dxf>
      <font>
        <sz val="11"/>
        <name val="Times New Roman"/>
        <scheme val="none"/>
      </font>
      <numFmt numFmtId="3" formatCode="#,##0"/>
      <fill>
        <patternFill patternType="none">
          <bgColor indexed="65"/>
        </patternFill>
      </fill>
    </dxf>
  </rfmt>
  <rfmt sheetId="1" sqref="G685" start="0" length="0">
    <dxf>
      <font>
        <sz val="11"/>
        <name val="Times New Roman"/>
        <scheme val="none"/>
      </font>
      <numFmt numFmtId="1" formatCode="0"/>
      <fill>
        <patternFill patternType="none">
          <bgColor indexed="65"/>
        </patternFill>
      </fill>
    </dxf>
  </rfmt>
  <rfmt sheetId="1" sqref="H685" start="0" length="0">
    <dxf>
      <font>
        <sz val="11"/>
        <name val="Times New Roman"/>
        <scheme val="none"/>
      </font>
      <numFmt numFmtId="3" formatCode="#,##0"/>
      <fill>
        <patternFill patternType="none">
          <bgColor indexed="65"/>
        </patternFill>
      </fill>
    </dxf>
  </rfmt>
  <rfmt sheetId="1" sqref="G686" start="0" length="0">
    <dxf>
      <font>
        <sz val="11"/>
        <name val="Times New Roman"/>
        <scheme val="none"/>
      </font>
      <numFmt numFmtId="1" formatCode="0"/>
      <fill>
        <patternFill patternType="none">
          <bgColor indexed="65"/>
        </patternFill>
      </fill>
    </dxf>
  </rfmt>
  <rfmt sheetId="1" sqref="H686" start="0" length="0">
    <dxf>
      <font>
        <sz val="11"/>
        <name val="Times New Roman"/>
        <scheme val="none"/>
      </font>
      <numFmt numFmtId="3" formatCode="#,##0"/>
      <fill>
        <patternFill patternType="none">
          <bgColor indexed="65"/>
        </patternFill>
      </fill>
    </dxf>
  </rfmt>
  <rfmt sheetId="1" sqref="G687" start="0" length="0">
    <dxf>
      <font>
        <sz val="11"/>
        <name val="Times New Roman"/>
        <scheme val="none"/>
      </font>
      <numFmt numFmtId="1" formatCode="0"/>
      <fill>
        <patternFill patternType="none">
          <bgColor indexed="65"/>
        </patternFill>
      </fill>
    </dxf>
  </rfmt>
  <rfmt sheetId="1" sqref="H687" start="0" length="0">
    <dxf>
      <font>
        <sz val="11"/>
        <name val="Times New Roman"/>
        <scheme val="none"/>
      </font>
      <numFmt numFmtId="3" formatCode="#,##0"/>
      <fill>
        <patternFill patternType="none">
          <bgColor indexed="65"/>
        </patternFill>
      </fill>
    </dxf>
  </rfmt>
  <rfmt sheetId="1" sqref="G688" start="0" length="0">
    <dxf>
      <font>
        <sz val="11"/>
        <name val="Times New Roman"/>
        <scheme val="none"/>
      </font>
      <numFmt numFmtId="1" formatCode="0"/>
      <fill>
        <patternFill patternType="none">
          <bgColor indexed="65"/>
        </patternFill>
      </fill>
    </dxf>
  </rfmt>
  <rfmt sheetId="1" sqref="H688" start="0" length="0">
    <dxf>
      <font>
        <sz val="11"/>
        <name val="Times New Roman"/>
        <scheme val="none"/>
      </font>
      <numFmt numFmtId="3" formatCode="#,##0"/>
      <fill>
        <patternFill patternType="none">
          <bgColor indexed="65"/>
        </patternFill>
      </fill>
    </dxf>
  </rfmt>
  <rfmt sheetId="1" sqref="G689" start="0" length="0">
    <dxf>
      <font>
        <sz val="11"/>
        <name val="Times New Roman"/>
        <scheme val="none"/>
      </font>
      <numFmt numFmtId="1" formatCode="0"/>
      <fill>
        <patternFill patternType="none">
          <bgColor indexed="65"/>
        </patternFill>
      </fill>
    </dxf>
  </rfmt>
  <rfmt sheetId="1" sqref="H689" start="0" length="0">
    <dxf>
      <font>
        <sz val="11"/>
        <name val="Times New Roman"/>
        <scheme val="none"/>
      </font>
      <numFmt numFmtId="3" formatCode="#,##0"/>
      <fill>
        <patternFill patternType="none">
          <bgColor indexed="65"/>
        </patternFill>
      </fill>
    </dxf>
  </rfmt>
  <rfmt sheetId="1" sqref="G690" start="0" length="0">
    <dxf>
      <font>
        <sz val="11"/>
        <name val="Times New Roman"/>
        <scheme val="none"/>
      </font>
      <numFmt numFmtId="1" formatCode="0"/>
      <fill>
        <patternFill patternType="none">
          <bgColor indexed="65"/>
        </patternFill>
      </fill>
    </dxf>
  </rfmt>
  <rfmt sheetId="1" sqref="H690" start="0" length="0">
    <dxf>
      <font>
        <sz val="11"/>
        <name val="Times New Roman"/>
        <scheme val="none"/>
      </font>
      <numFmt numFmtId="3" formatCode="#,##0"/>
      <fill>
        <patternFill patternType="none">
          <bgColor indexed="65"/>
        </patternFill>
      </fill>
    </dxf>
  </rfmt>
  <rfmt sheetId="1" sqref="G691" start="0" length="0">
    <dxf>
      <font>
        <sz val="11"/>
        <name val="Times New Roman"/>
        <scheme val="none"/>
      </font>
      <numFmt numFmtId="1" formatCode="0"/>
      <fill>
        <patternFill patternType="none">
          <bgColor indexed="65"/>
        </patternFill>
      </fill>
    </dxf>
  </rfmt>
  <rfmt sheetId="1" sqref="H691" start="0" length="0">
    <dxf>
      <font>
        <sz val="11"/>
        <name val="Times New Roman"/>
        <scheme val="none"/>
      </font>
      <numFmt numFmtId="3" formatCode="#,##0"/>
      <fill>
        <patternFill patternType="none">
          <bgColor indexed="65"/>
        </patternFill>
      </fill>
    </dxf>
  </rfmt>
  <rfmt sheetId="1" sqref="G692" start="0" length="0">
    <dxf>
      <font>
        <sz val="11"/>
        <name val="Times New Roman"/>
        <scheme val="none"/>
      </font>
      <numFmt numFmtId="1" formatCode="0"/>
      <fill>
        <patternFill patternType="none">
          <bgColor indexed="65"/>
        </patternFill>
      </fill>
    </dxf>
  </rfmt>
  <rfmt sheetId="1" sqref="H692" start="0" length="0">
    <dxf>
      <font>
        <sz val="11"/>
        <name val="Times New Roman"/>
        <scheme val="none"/>
      </font>
      <numFmt numFmtId="3" formatCode="#,##0"/>
      <fill>
        <patternFill patternType="none">
          <bgColor indexed="65"/>
        </patternFill>
      </fill>
    </dxf>
  </rfmt>
  <rfmt sheetId="1" sqref="G693" start="0" length="0">
    <dxf>
      <font>
        <sz val="11"/>
        <name val="Times New Roman"/>
        <scheme val="none"/>
      </font>
      <numFmt numFmtId="1" formatCode="0"/>
      <fill>
        <patternFill patternType="none">
          <bgColor indexed="65"/>
        </patternFill>
      </fill>
    </dxf>
  </rfmt>
  <rfmt sheetId="1" sqref="H693" start="0" length="0">
    <dxf>
      <font>
        <sz val="11"/>
        <name val="Times New Roman"/>
        <scheme val="none"/>
      </font>
      <numFmt numFmtId="3" formatCode="#,##0"/>
      <fill>
        <patternFill patternType="none">
          <bgColor indexed="65"/>
        </patternFill>
      </fill>
    </dxf>
  </rfmt>
  <rfmt sheetId="1" sqref="G694" start="0" length="0">
    <dxf>
      <font>
        <sz val="11"/>
        <name val="Times New Roman"/>
        <scheme val="none"/>
      </font>
      <numFmt numFmtId="1" formatCode="0"/>
      <fill>
        <patternFill patternType="none">
          <bgColor indexed="65"/>
        </patternFill>
      </fill>
    </dxf>
  </rfmt>
  <rfmt sheetId="1" sqref="H694" start="0" length="0">
    <dxf>
      <font>
        <sz val="11"/>
        <name val="Times New Roman"/>
        <scheme val="none"/>
      </font>
      <numFmt numFmtId="3" formatCode="#,##0"/>
      <fill>
        <patternFill patternType="none">
          <bgColor indexed="65"/>
        </patternFill>
      </fill>
    </dxf>
  </rfmt>
  <rfmt sheetId="1" sqref="G695" start="0" length="0">
    <dxf>
      <font>
        <sz val="11"/>
        <name val="Times New Roman"/>
        <scheme val="none"/>
      </font>
      <numFmt numFmtId="1" formatCode="0"/>
      <fill>
        <patternFill patternType="none">
          <bgColor indexed="65"/>
        </patternFill>
      </fill>
    </dxf>
  </rfmt>
  <rfmt sheetId="1" sqref="H695" start="0" length="0">
    <dxf>
      <font>
        <sz val="11"/>
        <name val="Times New Roman"/>
        <scheme val="none"/>
      </font>
      <numFmt numFmtId="3" formatCode="#,##0"/>
      <fill>
        <patternFill patternType="none">
          <bgColor indexed="65"/>
        </patternFill>
      </fill>
    </dxf>
  </rfmt>
  <rfmt sheetId="1" sqref="G696" start="0" length="0">
    <dxf>
      <font>
        <sz val="11"/>
        <name val="Times New Roman"/>
        <scheme val="none"/>
      </font>
      <numFmt numFmtId="1" formatCode="0"/>
      <fill>
        <patternFill patternType="none">
          <bgColor indexed="65"/>
        </patternFill>
      </fill>
      <alignment vertical="top" readingOrder="0"/>
    </dxf>
  </rfmt>
  <rfmt sheetId="1" sqref="H696" start="0" length="0">
    <dxf>
      <font>
        <sz val="11"/>
        <name val="Times New Roman"/>
        <scheme val="none"/>
      </font>
      <numFmt numFmtId="3" formatCode="#,##0"/>
      <fill>
        <patternFill patternType="none">
          <bgColor indexed="65"/>
        </patternFill>
      </fill>
      <alignment vertical="top" readingOrder="0"/>
    </dxf>
  </rfmt>
  <rfmt sheetId="1" sqref="G697" start="0" length="0">
    <dxf>
      <font>
        <sz val="11"/>
        <name val="Times New Roman"/>
        <scheme val="none"/>
      </font>
      <numFmt numFmtId="1" formatCode="0"/>
      <fill>
        <patternFill patternType="none">
          <bgColor indexed="65"/>
        </patternFill>
      </fill>
      <alignment vertical="top" readingOrder="0"/>
    </dxf>
  </rfmt>
  <rfmt sheetId="1" sqref="H697" start="0" length="0">
    <dxf>
      <font>
        <sz val="11"/>
        <name val="Times New Roman"/>
        <scheme val="none"/>
      </font>
      <numFmt numFmtId="3" formatCode="#,##0"/>
      <fill>
        <patternFill patternType="none">
          <bgColor indexed="65"/>
        </patternFill>
      </fill>
      <alignment vertical="top" readingOrder="0"/>
    </dxf>
  </rfmt>
  <rfmt sheetId="1" sqref="G698" start="0" length="0">
    <dxf>
      <font>
        <sz val="11"/>
        <name val="Times New Roman"/>
        <scheme val="none"/>
      </font>
      <numFmt numFmtId="1" formatCode="0"/>
      <fill>
        <patternFill patternType="none">
          <bgColor indexed="65"/>
        </patternFill>
      </fill>
      <alignment vertical="top" readingOrder="0"/>
    </dxf>
  </rfmt>
  <rfmt sheetId="1" sqref="H698" start="0" length="0">
    <dxf>
      <font>
        <sz val="11"/>
        <name val="Times New Roman"/>
        <scheme val="none"/>
      </font>
      <numFmt numFmtId="3" formatCode="#,##0"/>
      <fill>
        <patternFill patternType="none">
          <bgColor indexed="65"/>
        </patternFill>
      </fill>
      <alignment vertical="top" readingOrder="0"/>
    </dxf>
  </rfmt>
  <rfmt sheetId="1" sqref="G699" start="0" length="0">
    <dxf>
      <font>
        <b val="0"/>
        <sz val="11"/>
        <name val="Times New Roman"/>
        <scheme val="none"/>
      </font>
      <numFmt numFmtId="1" formatCode="0"/>
      <fill>
        <patternFill patternType="none">
          <bgColor indexed="65"/>
        </patternFill>
      </fill>
      <alignment vertical="top" readingOrder="0"/>
    </dxf>
  </rfmt>
  <rfmt sheetId="1" sqref="H699" start="0" length="0">
    <dxf>
      <font>
        <b val="0"/>
        <sz val="11"/>
        <name val="Times New Roman"/>
        <scheme val="none"/>
      </font>
      <numFmt numFmtId="3" formatCode="#,##0"/>
      <fill>
        <patternFill patternType="none">
          <bgColor indexed="65"/>
        </patternFill>
      </fill>
      <alignment vertical="top" readingOrder="0"/>
    </dxf>
  </rfmt>
  <rfmt sheetId="1" sqref="G700" start="0" length="0">
    <dxf>
      <font>
        <sz val="11"/>
        <name val="Times New Roman"/>
        <scheme val="none"/>
      </font>
      <numFmt numFmtId="1" formatCode="0"/>
      <fill>
        <patternFill patternType="none">
          <bgColor indexed="65"/>
        </patternFill>
      </fill>
      <alignment vertical="top" readingOrder="0"/>
    </dxf>
  </rfmt>
  <rfmt sheetId="1" sqref="H700" start="0" length="0">
    <dxf>
      <font>
        <sz val="11"/>
        <name val="Times New Roman"/>
        <scheme val="none"/>
      </font>
      <numFmt numFmtId="3" formatCode="#,##0"/>
      <fill>
        <patternFill patternType="none">
          <bgColor indexed="65"/>
        </patternFill>
      </fill>
      <alignment vertical="top" readingOrder="0"/>
    </dxf>
  </rfmt>
  <rfmt sheetId="1" sqref="G701" start="0" length="0">
    <dxf>
      <font>
        <sz val="11"/>
        <name val="Times New Roman"/>
        <scheme val="none"/>
      </font>
      <numFmt numFmtId="1" formatCode="0"/>
      <fill>
        <patternFill patternType="none">
          <bgColor indexed="65"/>
        </patternFill>
      </fill>
      <alignment vertical="top" readingOrder="0"/>
    </dxf>
  </rfmt>
  <rfmt sheetId="1" sqref="H701" start="0" length="0">
    <dxf>
      <font>
        <sz val="11"/>
        <name val="Times New Roman"/>
        <scheme val="none"/>
      </font>
      <numFmt numFmtId="3" formatCode="#,##0"/>
      <fill>
        <patternFill patternType="none">
          <bgColor indexed="65"/>
        </patternFill>
      </fill>
      <alignment vertical="top" readingOrder="0"/>
    </dxf>
  </rfmt>
  <rfmt sheetId="1" sqref="G702" start="0" length="0">
    <dxf>
      <font>
        <sz val="11"/>
        <name val="Times New Roman"/>
        <scheme val="none"/>
      </font>
      <numFmt numFmtId="1" formatCode="0"/>
      <fill>
        <patternFill patternType="none">
          <bgColor indexed="65"/>
        </patternFill>
      </fill>
      <alignment vertical="top" readingOrder="0"/>
    </dxf>
  </rfmt>
  <rfmt sheetId="1" sqref="H702" start="0" length="0">
    <dxf>
      <font>
        <sz val="11"/>
        <name val="Times New Roman"/>
        <scheme val="none"/>
      </font>
      <numFmt numFmtId="3" formatCode="#,##0"/>
      <fill>
        <patternFill patternType="none">
          <bgColor indexed="65"/>
        </patternFill>
      </fill>
      <alignment vertical="top" readingOrder="0"/>
    </dxf>
  </rfmt>
  <rfmt sheetId="1" sqref="G703" start="0" length="0">
    <dxf>
      <font>
        <sz val="11"/>
        <name val="Times New Roman"/>
        <scheme val="none"/>
      </font>
      <numFmt numFmtId="1" formatCode="0"/>
      <fill>
        <patternFill patternType="none">
          <bgColor indexed="65"/>
        </patternFill>
      </fill>
      <alignment vertical="top" readingOrder="0"/>
    </dxf>
  </rfmt>
  <rfmt sheetId="1" sqref="H703" start="0" length="0">
    <dxf>
      <font>
        <sz val="11"/>
        <name val="Times New Roman"/>
        <scheme val="none"/>
      </font>
      <numFmt numFmtId="3" formatCode="#,##0"/>
      <fill>
        <patternFill patternType="none">
          <bgColor indexed="65"/>
        </patternFill>
      </fill>
      <alignment vertical="top" readingOrder="0"/>
    </dxf>
  </rfmt>
  <rfmt sheetId="1" sqref="G704" start="0" length="0">
    <dxf>
      <font>
        <sz val="11"/>
        <name val="Times New Roman"/>
        <scheme val="none"/>
      </font>
      <numFmt numFmtId="1" formatCode="0"/>
      <fill>
        <patternFill patternType="none">
          <bgColor indexed="65"/>
        </patternFill>
      </fill>
      <alignment vertical="top" readingOrder="0"/>
    </dxf>
  </rfmt>
  <rfmt sheetId="1" sqref="H704" start="0" length="0">
    <dxf>
      <font>
        <sz val="11"/>
        <name val="Times New Roman"/>
        <scheme val="none"/>
      </font>
      <numFmt numFmtId="3" formatCode="#,##0"/>
      <fill>
        <patternFill patternType="none">
          <bgColor indexed="65"/>
        </patternFill>
      </fill>
      <alignment vertical="top" readingOrder="0"/>
    </dxf>
  </rfmt>
  <rfmt sheetId="1" sqref="G705" start="0" length="0">
    <dxf>
      <font>
        <sz val="11"/>
        <name val="Times New Roman"/>
        <scheme val="none"/>
      </font>
      <numFmt numFmtId="1" formatCode="0"/>
      <fill>
        <patternFill patternType="none">
          <bgColor indexed="65"/>
        </patternFill>
      </fill>
      <alignment vertical="top" readingOrder="0"/>
    </dxf>
  </rfmt>
  <rfmt sheetId="1" sqref="H705" start="0" length="0">
    <dxf>
      <font>
        <sz val="11"/>
        <name val="Times New Roman"/>
        <scheme val="none"/>
      </font>
      <numFmt numFmtId="3" formatCode="#,##0"/>
      <fill>
        <patternFill patternType="none">
          <bgColor indexed="65"/>
        </patternFill>
      </fill>
      <alignment vertical="top" readingOrder="0"/>
    </dxf>
  </rfmt>
  <rfmt sheetId="1" sqref="G706" start="0" length="0">
    <dxf>
      <font>
        <sz val="11"/>
        <name val="Times New Roman"/>
        <scheme val="none"/>
      </font>
      <numFmt numFmtId="1" formatCode="0"/>
      <fill>
        <patternFill patternType="none">
          <bgColor indexed="65"/>
        </patternFill>
      </fill>
      <alignment vertical="top" readingOrder="0"/>
    </dxf>
  </rfmt>
  <rfmt sheetId="1" sqref="H706" start="0" length="0">
    <dxf>
      <font>
        <sz val="11"/>
        <name val="Times New Roman"/>
        <scheme val="none"/>
      </font>
      <numFmt numFmtId="3" formatCode="#,##0"/>
      <fill>
        <patternFill patternType="none">
          <bgColor indexed="65"/>
        </patternFill>
      </fill>
      <alignment vertical="top" readingOrder="0"/>
    </dxf>
  </rfmt>
  <rfmt sheetId="1" sqref="G707" start="0" length="0">
    <dxf>
      <font>
        <sz val="11"/>
        <name val="Times New Roman"/>
        <scheme val="none"/>
      </font>
      <numFmt numFmtId="1" formatCode="0"/>
      <fill>
        <patternFill patternType="none">
          <bgColor indexed="65"/>
        </patternFill>
      </fill>
      <alignment vertical="top" readingOrder="0"/>
    </dxf>
  </rfmt>
  <rfmt sheetId="1" sqref="H707" start="0" length="0">
    <dxf>
      <font>
        <sz val="11"/>
        <name val="Times New Roman"/>
        <scheme val="none"/>
      </font>
      <numFmt numFmtId="3" formatCode="#,##0"/>
      <fill>
        <patternFill patternType="none">
          <bgColor indexed="65"/>
        </patternFill>
      </fill>
      <alignment vertical="top" readingOrder="0"/>
    </dxf>
  </rfmt>
  <rfmt sheetId="1" sqref="G708" start="0" length="0">
    <dxf>
      <font>
        <sz val="11"/>
        <name val="Times New Roman"/>
        <scheme val="none"/>
      </font>
      <numFmt numFmtId="1" formatCode="0"/>
      <fill>
        <patternFill patternType="none">
          <bgColor indexed="65"/>
        </patternFill>
      </fill>
      <alignment vertical="top" readingOrder="0"/>
    </dxf>
  </rfmt>
  <rfmt sheetId="1" sqref="H708" start="0" length="0">
    <dxf>
      <font>
        <sz val="11"/>
        <name val="Times New Roman"/>
        <scheme val="none"/>
      </font>
      <numFmt numFmtId="3" formatCode="#,##0"/>
      <fill>
        <patternFill patternType="none">
          <bgColor indexed="65"/>
        </patternFill>
      </fill>
      <alignment vertical="top" readingOrder="0"/>
    </dxf>
  </rfmt>
  <rfmt sheetId="1" sqref="G709" start="0" length="0">
    <dxf>
      <font>
        <sz val="11"/>
        <name val="Times New Roman"/>
        <scheme val="none"/>
      </font>
      <numFmt numFmtId="1" formatCode="0"/>
      <fill>
        <patternFill patternType="none">
          <bgColor indexed="65"/>
        </patternFill>
      </fill>
      <alignment vertical="top" readingOrder="0"/>
    </dxf>
  </rfmt>
  <rfmt sheetId="1" sqref="H709" start="0" length="0">
    <dxf>
      <font>
        <sz val="11"/>
        <name val="Times New Roman"/>
        <scheme val="none"/>
      </font>
      <numFmt numFmtId="3" formatCode="#,##0"/>
      <fill>
        <patternFill patternType="none">
          <bgColor indexed="65"/>
        </patternFill>
      </fill>
      <alignment vertical="top" readingOrder="0"/>
    </dxf>
  </rfmt>
  <rfmt sheetId="1" sqref="G710" start="0" length="0">
    <dxf>
      <font>
        <sz val="11"/>
        <name val="Times New Roman"/>
        <scheme val="none"/>
      </font>
      <numFmt numFmtId="1" formatCode="0"/>
      <fill>
        <patternFill patternType="none">
          <bgColor indexed="65"/>
        </patternFill>
      </fill>
      <alignment vertical="top" readingOrder="0"/>
    </dxf>
  </rfmt>
  <rfmt sheetId="1" sqref="H710" start="0" length="0">
    <dxf>
      <font>
        <sz val="11"/>
        <name val="Times New Roman"/>
        <scheme val="none"/>
      </font>
      <numFmt numFmtId="3" formatCode="#,##0"/>
      <fill>
        <patternFill patternType="none">
          <bgColor indexed="65"/>
        </patternFill>
      </fill>
      <alignment vertical="top" readingOrder="0"/>
    </dxf>
  </rfmt>
  <rfmt sheetId="1" sqref="G711" start="0" length="0">
    <dxf>
      <font>
        <sz val="11"/>
        <name val="Times New Roman"/>
        <scheme val="none"/>
      </font>
      <numFmt numFmtId="1" formatCode="0"/>
      <fill>
        <patternFill patternType="none">
          <bgColor indexed="65"/>
        </patternFill>
      </fill>
      <alignment vertical="top" readingOrder="0"/>
    </dxf>
  </rfmt>
  <rfmt sheetId="1" sqref="H711" start="0" length="0">
    <dxf>
      <font>
        <sz val="11"/>
        <name val="Times New Roman"/>
        <scheme val="none"/>
      </font>
      <numFmt numFmtId="3" formatCode="#,##0"/>
      <fill>
        <patternFill patternType="none">
          <bgColor indexed="65"/>
        </patternFill>
      </fill>
      <alignment vertical="top" readingOrder="0"/>
    </dxf>
  </rfmt>
  <rfmt sheetId="1" sqref="G712" start="0" length="0">
    <dxf>
      <font>
        <sz val="11"/>
        <name val="Times New Roman"/>
        <scheme val="none"/>
      </font>
      <numFmt numFmtId="1" formatCode="0"/>
      <fill>
        <patternFill patternType="none">
          <bgColor indexed="65"/>
        </patternFill>
      </fill>
    </dxf>
  </rfmt>
  <rfmt sheetId="1" sqref="H712" start="0" length="0">
    <dxf>
      <font>
        <sz val="11"/>
        <name val="Times New Roman"/>
        <scheme val="none"/>
      </font>
      <numFmt numFmtId="3" formatCode="#,##0"/>
      <fill>
        <patternFill patternType="none">
          <bgColor indexed="65"/>
        </patternFill>
      </fill>
    </dxf>
  </rfmt>
  <rfmt sheetId="1" sqref="G713" start="0" length="0">
    <dxf>
      <font>
        <sz val="11"/>
        <name val="Times New Roman"/>
        <scheme val="none"/>
      </font>
      <numFmt numFmtId="1" formatCode="0"/>
      <fill>
        <patternFill patternType="none">
          <bgColor indexed="65"/>
        </patternFill>
      </fill>
    </dxf>
  </rfmt>
  <rfmt sheetId="1" sqref="H713" start="0" length="0">
    <dxf>
      <font>
        <sz val="11"/>
        <name val="Times New Roman"/>
        <scheme val="none"/>
      </font>
      <numFmt numFmtId="3" formatCode="#,##0"/>
      <fill>
        <patternFill patternType="none">
          <bgColor indexed="65"/>
        </patternFill>
      </fill>
    </dxf>
  </rfmt>
  <rfmt sheetId="1" sqref="G714" start="0" length="0">
    <dxf>
      <font>
        <sz val="11"/>
        <name val="Times New Roman"/>
        <scheme val="none"/>
      </font>
      <numFmt numFmtId="1" formatCode="0"/>
      <fill>
        <patternFill patternType="none">
          <bgColor indexed="65"/>
        </patternFill>
      </fill>
    </dxf>
  </rfmt>
  <rfmt sheetId="1" sqref="H714" start="0" length="0">
    <dxf>
      <font>
        <sz val="11"/>
        <name val="Times New Roman"/>
        <scheme val="none"/>
      </font>
      <numFmt numFmtId="3" formatCode="#,##0"/>
      <fill>
        <patternFill patternType="none">
          <bgColor indexed="65"/>
        </patternFill>
      </fill>
    </dxf>
  </rfmt>
  <rfmt sheetId="1" sqref="G715" start="0" length="0">
    <dxf>
      <font>
        <sz val="11"/>
        <name val="Times New Roman"/>
        <scheme val="none"/>
      </font>
      <numFmt numFmtId="1" formatCode="0"/>
      <fill>
        <patternFill patternType="none">
          <bgColor indexed="65"/>
        </patternFill>
      </fill>
    </dxf>
  </rfmt>
  <rfmt sheetId="1" sqref="H715" start="0" length="0">
    <dxf>
      <font>
        <sz val="11"/>
        <name val="Times New Roman"/>
        <scheme val="none"/>
      </font>
      <numFmt numFmtId="3" formatCode="#,##0"/>
      <fill>
        <patternFill patternType="none">
          <bgColor indexed="65"/>
        </patternFill>
      </fill>
    </dxf>
  </rfmt>
  <rfmt sheetId="1" sqref="G716" start="0" length="0">
    <dxf>
      <font>
        <sz val="11"/>
        <name val="Times New Roman"/>
        <scheme val="none"/>
      </font>
      <numFmt numFmtId="1" formatCode="0"/>
      <fill>
        <patternFill patternType="none">
          <bgColor indexed="65"/>
        </patternFill>
      </fill>
    </dxf>
  </rfmt>
  <rfmt sheetId="1" sqref="H716" start="0" length="0">
    <dxf>
      <font>
        <sz val="11"/>
        <name val="Times New Roman"/>
        <scheme val="none"/>
      </font>
      <numFmt numFmtId="3" formatCode="#,##0"/>
      <fill>
        <patternFill patternType="none">
          <bgColor indexed="65"/>
        </patternFill>
      </fill>
    </dxf>
  </rfmt>
  <rfmt sheetId="1" sqref="G717" start="0" length="0">
    <dxf>
      <font>
        <sz val="11"/>
        <name val="Times New Roman"/>
        <scheme val="none"/>
      </font>
      <numFmt numFmtId="1" formatCode="0"/>
      <fill>
        <patternFill patternType="none">
          <bgColor indexed="65"/>
        </patternFill>
      </fill>
    </dxf>
  </rfmt>
  <rfmt sheetId="1" sqref="H717" start="0" length="0">
    <dxf>
      <font>
        <sz val="11"/>
        <name val="Times New Roman"/>
        <scheme val="none"/>
      </font>
      <numFmt numFmtId="3" formatCode="#,##0"/>
      <fill>
        <patternFill patternType="none">
          <bgColor indexed="65"/>
        </patternFill>
      </fill>
    </dxf>
  </rfmt>
  <rfmt sheetId="1" sqref="G718" start="0" length="0">
    <dxf>
      <font>
        <sz val="11"/>
        <name val="Times New Roman"/>
        <scheme val="none"/>
      </font>
      <numFmt numFmtId="1" formatCode="0"/>
      <fill>
        <patternFill patternType="none">
          <bgColor indexed="65"/>
        </patternFill>
      </fill>
    </dxf>
  </rfmt>
  <rfmt sheetId="1" sqref="H718" start="0" length="0">
    <dxf>
      <font>
        <sz val="11"/>
        <name val="Times New Roman"/>
        <scheme val="none"/>
      </font>
      <numFmt numFmtId="3" formatCode="#,##0"/>
      <fill>
        <patternFill patternType="none">
          <bgColor indexed="65"/>
        </patternFill>
      </fill>
    </dxf>
  </rfmt>
  <rfmt sheetId="1" sqref="G719" start="0" length="0">
    <dxf>
      <font>
        <sz val="11"/>
        <name val="Times New Roman"/>
        <scheme val="none"/>
      </font>
      <numFmt numFmtId="1" formatCode="0"/>
      <fill>
        <patternFill patternType="none">
          <bgColor indexed="65"/>
        </patternFill>
      </fill>
    </dxf>
  </rfmt>
  <rfmt sheetId="1" sqref="H719" start="0" length="0">
    <dxf>
      <font>
        <sz val="11"/>
        <name val="Times New Roman"/>
        <scheme val="none"/>
      </font>
      <numFmt numFmtId="3" formatCode="#,##0"/>
      <fill>
        <patternFill patternType="none">
          <bgColor indexed="65"/>
        </patternFill>
      </fill>
    </dxf>
  </rfmt>
  <rfmt sheetId="1" sqref="G720" start="0" length="0">
    <dxf>
      <font>
        <sz val="11"/>
        <name val="Times New Roman"/>
        <scheme val="none"/>
      </font>
      <numFmt numFmtId="1" formatCode="0"/>
      <fill>
        <patternFill patternType="none">
          <bgColor indexed="65"/>
        </patternFill>
      </fill>
    </dxf>
  </rfmt>
  <rfmt sheetId="1" sqref="H720" start="0" length="0">
    <dxf>
      <font>
        <sz val="11"/>
        <name val="Times New Roman"/>
        <scheme val="none"/>
      </font>
      <numFmt numFmtId="3" formatCode="#,##0"/>
      <fill>
        <patternFill patternType="none">
          <bgColor indexed="65"/>
        </patternFill>
      </fill>
    </dxf>
  </rfmt>
  <rfmt sheetId="1" sqref="G721" start="0" length="0">
    <dxf>
      <font>
        <sz val="11"/>
        <name val="Times New Roman"/>
        <scheme val="none"/>
      </font>
      <numFmt numFmtId="1" formatCode="0"/>
      <fill>
        <patternFill patternType="none">
          <bgColor indexed="65"/>
        </patternFill>
      </fill>
      <alignment vertical="top" readingOrder="0"/>
    </dxf>
  </rfmt>
  <rfmt sheetId="1" sqref="H721" start="0" length="0">
    <dxf>
      <font>
        <sz val="11"/>
        <name val="Times New Roman"/>
        <scheme val="none"/>
      </font>
      <numFmt numFmtId="3" formatCode="#,##0"/>
      <fill>
        <patternFill patternType="none">
          <bgColor indexed="65"/>
        </patternFill>
      </fill>
      <alignment vertical="top" readingOrder="0"/>
    </dxf>
  </rfmt>
  <rfmt sheetId="1" sqref="G722" start="0" length="0">
    <dxf>
      <font>
        <sz val="11"/>
        <name val="Times New Roman"/>
        <scheme val="none"/>
      </font>
      <numFmt numFmtId="1" formatCode="0"/>
      <fill>
        <patternFill patternType="none">
          <bgColor indexed="65"/>
        </patternFill>
      </fill>
      <alignment vertical="top" readingOrder="0"/>
    </dxf>
  </rfmt>
  <rfmt sheetId="1" sqref="H722" start="0" length="0">
    <dxf>
      <font>
        <sz val="11"/>
        <name val="Times New Roman"/>
        <scheme val="none"/>
      </font>
      <numFmt numFmtId="3" formatCode="#,##0"/>
      <fill>
        <patternFill patternType="none">
          <bgColor indexed="65"/>
        </patternFill>
      </fill>
      <alignment vertical="top" readingOrder="0"/>
    </dxf>
  </rfmt>
  <rfmt sheetId="1" sqref="G723" start="0" length="0">
    <dxf>
      <font>
        <sz val="11"/>
        <name val="Times New Roman"/>
        <scheme val="none"/>
      </font>
      <numFmt numFmtId="1" formatCode="0"/>
      <fill>
        <patternFill patternType="none">
          <bgColor indexed="65"/>
        </patternFill>
      </fill>
      <alignment vertical="top" readingOrder="0"/>
    </dxf>
  </rfmt>
  <rfmt sheetId="1" sqref="H723" start="0" length="0">
    <dxf>
      <font>
        <sz val="11"/>
        <name val="Times New Roman"/>
        <scheme val="none"/>
      </font>
      <numFmt numFmtId="3" formatCode="#,##0"/>
      <fill>
        <patternFill patternType="none">
          <bgColor indexed="65"/>
        </patternFill>
      </fill>
      <alignment vertical="top" readingOrder="0"/>
    </dxf>
  </rfmt>
  <rfmt sheetId="1" sqref="G724" start="0" length="0">
    <dxf>
      <font>
        <sz val="11"/>
        <name val="Times New Roman"/>
        <scheme val="none"/>
      </font>
      <numFmt numFmtId="1" formatCode="0"/>
      <fill>
        <patternFill patternType="none">
          <bgColor indexed="65"/>
        </patternFill>
      </fill>
    </dxf>
  </rfmt>
  <rfmt sheetId="1" sqref="H724" start="0" length="0">
    <dxf>
      <font>
        <sz val="11"/>
        <name val="Times New Roman"/>
        <scheme val="none"/>
      </font>
      <numFmt numFmtId="3" formatCode="#,##0"/>
      <fill>
        <patternFill patternType="none">
          <bgColor indexed="65"/>
        </patternFill>
      </fill>
    </dxf>
  </rfmt>
  <rfmt sheetId="1" sqref="G725" start="0" length="0">
    <dxf>
      <font>
        <sz val="11"/>
        <name val="Times New Roman"/>
        <scheme val="none"/>
      </font>
      <numFmt numFmtId="1" formatCode="0"/>
      <fill>
        <patternFill patternType="none">
          <bgColor indexed="65"/>
        </patternFill>
      </fill>
    </dxf>
  </rfmt>
  <rfmt sheetId="1" sqref="H725" start="0" length="0">
    <dxf>
      <font>
        <sz val="11"/>
        <name val="Times New Roman"/>
        <scheme val="none"/>
      </font>
      <numFmt numFmtId="3" formatCode="#,##0"/>
      <fill>
        <patternFill patternType="none">
          <bgColor indexed="65"/>
        </patternFill>
      </fill>
    </dxf>
  </rfmt>
  <rfmt sheetId="1" sqref="G726" start="0" length="0">
    <dxf>
      <font>
        <sz val="11"/>
        <name val="Times New Roman"/>
        <scheme val="none"/>
      </font>
      <numFmt numFmtId="1" formatCode="0"/>
      <fill>
        <patternFill patternType="none">
          <bgColor indexed="65"/>
        </patternFill>
      </fill>
    </dxf>
  </rfmt>
  <rfmt sheetId="1" sqref="H726" start="0" length="0">
    <dxf>
      <font>
        <sz val="11"/>
        <name val="Times New Roman"/>
        <scheme val="none"/>
      </font>
      <numFmt numFmtId="3" formatCode="#,##0"/>
      <fill>
        <patternFill patternType="none">
          <bgColor indexed="65"/>
        </patternFill>
      </fill>
    </dxf>
  </rfmt>
  <rfmt sheetId="1" sqref="G727" start="0" length="0">
    <dxf>
      <font>
        <sz val="11"/>
        <name val="Times New Roman"/>
        <scheme val="none"/>
      </font>
      <numFmt numFmtId="1" formatCode="0"/>
      <fill>
        <patternFill patternType="none">
          <bgColor indexed="65"/>
        </patternFill>
      </fill>
    </dxf>
  </rfmt>
  <rfmt sheetId="1" sqref="H727" start="0" length="0">
    <dxf>
      <font>
        <sz val="11"/>
        <name val="Times New Roman"/>
        <scheme val="none"/>
      </font>
      <numFmt numFmtId="3" formatCode="#,##0"/>
      <fill>
        <patternFill patternType="none">
          <bgColor indexed="65"/>
        </patternFill>
      </fill>
    </dxf>
  </rfmt>
  <rfmt sheetId="1" sqref="G728" start="0" length="0">
    <dxf>
      <font>
        <sz val="11"/>
        <name val="Times New Roman"/>
        <scheme val="none"/>
      </font>
      <numFmt numFmtId="1" formatCode="0"/>
      <fill>
        <patternFill patternType="none">
          <bgColor indexed="65"/>
        </patternFill>
      </fill>
    </dxf>
  </rfmt>
  <rfmt sheetId="1" sqref="H728" start="0" length="0">
    <dxf>
      <font>
        <sz val="11"/>
        <name val="Times New Roman"/>
        <scheme val="none"/>
      </font>
      <numFmt numFmtId="3" formatCode="#,##0"/>
      <fill>
        <patternFill patternType="none">
          <bgColor indexed="65"/>
        </patternFill>
      </fill>
    </dxf>
  </rfmt>
  <rfmt sheetId="1" sqref="G729" start="0" length="0">
    <dxf>
      <font>
        <sz val="11"/>
        <name val="Times New Roman"/>
        <scheme val="none"/>
      </font>
      <numFmt numFmtId="1" formatCode="0"/>
      <fill>
        <patternFill patternType="none">
          <bgColor indexed="65"/>
        </patternFill>
      </fill>
    </dxf>
  </rfmt>
  <rfmt sheetId="1" sqref="H729" start="0" length="0">
    <dxf>
      <font>
        <sz val="11"/>
        <name val="Times New Roman"/>
        <scheme val="none"/>
      </font>
      <numFmt numFmtId="3" formatCode="#,##0"/>
      <fill>
        <patternFill patternType="none">
          <bgColor indexed="65"/>
        </patternFill>
      </fill>
    </dxf>
  </rfmt>
  <rfmt sheetId="1" sqref="G730" start="0" length="0">
    <dxf>
      <font>
        <sz val="11"/>
        <name val="Times New Roman"/>
        <scheme val="none"/>
      </font>
      <numFmt numFmtId="1" formatCode="0"/>
      <fill>
        <patternFill patternType="none">
          <bgColor indexed="65"/>
        </patternFill>
      </fill>
    </dxf>
  </rfmt>
  <rfmt sheetId="1" sqref="H730" start="0" length="0">
    <dxf>
      <font>
        <sz val="11"/>
        <name val="Times New Roman"/>
        <scheme val="none"/>
      </font>
      <numFmt numFmtId="3" formatCode="#,##0"/>
      <fill>
        <patternFill patternType="none">
          <bgColor indexed="65"/>
        </patternFill>
      </fill>
    </dxf>
  </rfmt>
  <rfmt sheetId="1" sqref="G731" start="0" length="0">
    <dxf>
      <font>
        <sz val="11"/>
        <name val="Times New Roman"/>
        <scheme val="none"/>
      </font>
      <numFmt numFmtId="1" formatCode="0"/>
      <fill>
        <patternFill patternType="none">
          <bgColor indexed="65"/>
        </patternFill>
      </fill>
    </dxf>
  </rfmt>
  <rfmt sheetId="1" sqref="H731" start="0" length="0">
    <dxf>
      <font>
        <sz val="11"/>
        <name val="Times New Roman"/>
        <scheme val="none"/>
      </font>
      <numFmt numFmtId="3" formatCode="#,##0"/>
      <fill>
        <patternFill patternType="none">
          <bgColor indexed="65"/>
        </patternFill>
      </fill>
    </dxf>
  </rfmt>
  <rfmt sheetId="1" sqref="G732" start="0" length="0">
    <dxf>
      <font>
        <sz val="11"/>
        <name val="Times New Roman"/>
        <scheme val="none"/>
      </font>
      <numFmt numFmtId="1" formatCode="0"/>
      <fill>
        <patternFill patternType="none">
          <bgColor indexed="65"/>
        </patternFill>
      </fill>
    </dxf>
  </rfmt>
  <rfmt sheetId="1" sqref="H732" start="0" length="0">
    <dxf>
      <font>
        <sz val="11"/>
        <name val="Times New Roman"/>
        <scheme val="none"/>
      </font>
      <numFmt numFmtId="3" formatCode="#,##0"/>
      <fill>
        <patternFill patternType="none">
          <bgColor indexed="65"/>
        </patternFill>
      </fill>
    </dxf>
  </rfmt>
  <rfmt sheetId="1" sqref="G733" start="0" length="0">
    <dxf>
      <font>
        <sz val="11"/>
        <name val="Times New Roman"/>
        <scheme val="none"/>
      </font>
      <numFmt numFmtId="1" formatCode="0"/>
      <fill>
        <patternFill patternType="none">
          <bgColor indexed="65"/>
        </patternFill>
      </fill>
    </dxf>
  </rfmt>
  <rfmt sheetId="1" sqref="H733" start="0" length="0">
    <dxf>
      <font>
        <sz val="11"/>
        <name val="Times New Roman"/>
        <scheme val="none"/>
      </font>
      <numFmt numFmtId="3" formatCode="#,##0"/>
      <fill>
        <patternFill patternType="none">
          <bgColor indexed="65"/>
        </patternFill>
      </fill>
    </dxf>
  </rfmt>
  <rfmt sheetId="1" sqref="G734" start="0" length="0">
    <dxf>
      <font>
        <sz val="11"/>
        <name val="Times New Roman"/>
        <scheme val="none"/>
      </font>
      <numFmt numFmtId="1" formatCode="0"/>
      <fill>
        <patternFill patternType="none">
          <bgColor indexed="65"/>
        </patternFill>
      </fill>
    </dxf>
  </rfmt>
  <rfmt sheetId="1" sqref="H734" start="0" length="0">
    <dxf>
      <font>
        <sz val="11"/>
        <name val="Times New Roman"/>
        <scheme val="none"/>
      </font>
      <numFmt numFmtId="3" formatCode="#,##0"/>
      <fill>
        <patternFill patternType="none">
          <bgColor indexed="65"/>
        </patternFill>
      </fill>
    </dxf>
  </rfmt>
  <rfmt sheetId="1" sqref="G735" start="0" length="0">
    <dxf>
      <font>
        <sz val="11"/>
        <name val="Times New Roman"/>
        <scheme val="none"/>
      </font>
      <numFmt numFmtId="1" formatCode="0"/>
      <fill>
        <patternFill patternType="none">
          <bgColor indexed="65"/>
        </patternFill>
      </fill>
    </dxf>
  </rfmt>
  <rfmt sheetId="1" sqref="H735" start="0" length="0">
    <dxf>
      <font>
        <sz val="11"/>
        <name val="Times New Roman"/>
        <scheme val="none"/>
      </font>
      <numFmt numFmtId="3" formatCode="#,##0"/>
      <fill>
        <patternFill patternType="none">
          <bgColor indexed="65"/>
        </patternFill>
      </fill>
    </dxf>
  </rfmt>
  <rfmt sheetId="1" sqref="G736" start="0" length="0">
    <dxf>
      <font>
        <sz val="11"/>
        <name val="Times New Roman"/>
        <scheme val="none"/>
      </font>
      <numFmt numFmtId="1" formatCode="0"/>
      <fill>
        <patternFill patternType="none">
          <bgColor indexed="65"/>
        </patternFill>
      </fill>
    </dxf>
  </rfmt>
  <rfmt sheetId="1" sqref="H736" start="0" length="0">
    <dxf>
      <font>
        <sz val="11"/>
        <name val="Times New Roman"/>
        <scheme val="none"/>
      </font>
      <numFmt numFmtId="3" formatCode="#,##0"/>
      <fill>
        <patternFill patternType="none">
          <bgColor indexed="65"/>
        </patternFill>
      </fill>
    </dxf>
  </rfmt>
  <rfmt sheetId="1" sqref="G737" start="0" length="0">
    <dxf>
      <font>
        <sz val="11"/>
        <name val="Times New Roman"/>
        <scheme val="none"/>
      </font>
      <numFmt numFmtId="1" formatCode="0"/>
      <fill>
        <patternFill patternType="none">
          <bgColor indexed="65"/>
        </patternFill>
      </fill>
    </dxf>
  </rfmt>
  <rfmt sheetId="1" sqref="H737" start="0" length="0">
    <dxf>
      <font>
        <sz val="11"/>
        <name val="Times New Roman"/>
        <scheme val="none"/>
      </font>
      <numFmt numFmtId="3" formatCode="#,##0"/>
      <fill>
        <patternFill patternType="none">
          <bgColor indexed="65"/>
        </patternFill>
      </fill>
    </dxf>
  </rfmt>
  <rfmt sheetId="1" sqref="G738" start="0" length="0">
    <dxf>
      <font>
        <sz val="11"/>
        <name val="Times New Roman"/>
        <scheme val="none"/>
      </font>
      <numFmt numFmtId="1" formatCode="0"/>
      <fill>
        <patternFill patternType="none">
          <bgColor indexed="65"/>
        </patternFill>
      </fill>
    </dxf>
  </rfmt>
  <rfmt sheetId="1" sqref="H738" start="0" length="0">
    <dxf>
      <font>
        <sz val="11"/>
        <name val="Times New Roman"/>
        <scheme val="none"/>
      </font>
      <numFmt numFmtId="3" formatCode="#,##0"/>
      <fill>
        <patternFill patternType="none">
          <bgColor indexed="65"/>
        </patternFill>
      </fill>
    </dxf>
  </rfmt>
  <rfmt sheetId="1" sqref="G739" start="0" length="0">
    <dxf>
      <font>
        <sz val="11"/>
        <name val="Times New Roman"/>
        <scheme val="none"/>
      </font>
      <numFmt numFmtId="1" formatCode="0"/>
      <fill>
        <patternFill patternType="none">
          <bgColor indexed="65"/>
        </patternFill>
      </fill>
    </dxf>
  </rfmt>
  <rfmt sheetId="1" sqref="H739" start="0" length="0">
    <dxf>
      <font>
        <sz val="11"/>
        <name val="Times New Roman"/>
        <scheme val="none"/>
      </font>
      <numFmt numFmtId="3" formatCode="#,##0"/>
      <fill>
        <patternFill patternType="none">
          <bgColor indexed="65"/>
        </patternFill>
      </fill>
    </dxf>
  </rfmt>
  <rfmt sheetId="1" sqref="G740" start="0" length="0">
    <dxf>
      <font>
        <sz val="11"/>
        <name val="Times New Roman"/>
        <scheme val="none"/>
      </font>
      <numFmt numFmtId="1" formatCode="0"/>
      <fill>
        <patternFill patternType="none">
          <bgColor indexed="65"/>
        </patternFill>
      </fill>
    </dxf>
  </rfmt>
  <rfmt sheetId="1" sqref="H740" start="0" length="0">
    <dxf>
      <font>
        <sz val="11"/>
        <name val="Times New Roman"/>
        <scheme val="none"/>
      </font>
      <numFmt numFmtId="3" formatCode="#,##0"/>
      <fill>
        <patternFill patternType="none">
          <bgColor indexed="65"/>
        </patternFill>
      </fill>
    </dxf>
  </rfmt>
  <rfmt sheetId="1" sqref="G741" start="0" length="0">
    <dxf>
      <font>
        <sz val="11"/>
        <name val="Times New Roman"/>
        <scheme val="none"/>
      </font>
      <numFmt numFmtId="1" formatCode="0"/>
      <fill>
        <patternFill patternType="none">
          <bgColor indexed="65"/>
        </patternFill>
      </fill>
    </dxf>
  </rfmt>
  <rfmt sheetId="1" sqref="H741" start="0" length="0">
    <dxf>
      <font>
        <sz val="11"/>
        <name val="Times New Roman"/>
        <scheme val="none"/>
      </font>
      <numFmt numFmtId="3" formatCode="#,##0"/>
      <fill>
        <patternFill patternType="none">
          <bgColor indexed="65"/>
        </patternFill>
      </fill>
    </dxf>
  </rfmt>
  <rfmt sheetId="1" sqref="G742" start="0" length="0">
    <dxf>
      <font>
        <b/>
        <sz val="11"/>
        <name val="Times New Roman"/>
        <scheme val="none"/>
      </font>
      <numFmt numFmtId="3" formatCode="#,##0"/>
      <fill>
        <patternFill patternType="none">
          <bgColor indexed="65"/>
        </patternFill>
      </fill>
      <alignment horizontal="right" vertical="center" wrapText="1" readingOrder="0"/>
    </dxf>
  </rfmt>
  <rfmt sheetId="1" sqref="H742" start="0" length="0">
    <dxf>
      <font>
        <b/>
        <sz val="11"/>
        <name val="Times New Roman"/>
        <scheme val="none"/>
      </font>
      <numFmt numFmtId="3" formatCode="#,##0"/>
      <fill>
        <patternFill patternType="none">
          <bgColor indexed="65"/>
        </patternFill>
      </fill>
      <alignment horizontal="right" vertical="center" wrapText="1" readingOrder="0"/>
    </dxf>
  </rfmt>
  <rfmt sheetId="1" sqref="G743" start="0" length="0">
    <dxf>
      <font>
        <sz val="11"/>
        <name val="Times New Roman"/>
        <scheme val="none"/>
      </font>
      <numFmt numFmtId="1" formatCode="0"/>
      <fill>
        <patternFill patternType="none">
          <bgColor indexed="65"/>
        </patternFill>
      </fill>
    </dxf>
  </rfmt>
  <rfmt sheetId="1" sqref="H743" start="0" length="0">
    <dxf>
      <font>
        <sz val="11"/>
        <name val="Times New Roman"/>
        <scheme val="none"/>
      </font>
      <numFmt numFmtId="3" formatCode="#,##0"/>
      <fill>
        <patternFill patternType="none">
          <bgColor indexed="65"/>
        </patternFill>
      </fill>
    </dxf>
  </rfmt>
  <rfmt sheetId="1" sqref="G744" start="0" length="0">
    <dxf>
      <font>
        <sz val="11"/>
        <name val="Times New Roman"/>
        <scheme val="none"/>
      </font>
      <numFmt numFmtId="1" formatCode="0"/>
      <fill>
        <patternFill patternType="none">
          <bgColor indexed="65"/>
        </patternFill>
      </fill>
      <alignment vertical="center" readingOrder="0"/>
    </dxf>
  </rfmt>
  <rfmt sheetId="1" sqref="H744" start="0" length="0">
    <dxf>
      <font>
        <sz val="11"/>
        <name val="Times New Roman"/>
        <scheme val="none"/>
      </font>
      <numFmt numFmtId="3" formatCode="#,##0"/>
      <fill>
        <patternFill patternType="none">
          <bgColor indexed="65"/>
        </patternFill>
      </fill>
      <alignment vertical="center" readingOrder="0"/>
    </dxf>
  </rfmt>
  <rfmt sheetId="1" sqref="G745" start="0" length="0">
    <dxf>
      <font>
        <sz val="11"/>
        <name val="Times New Roman"/>
        <scheme val="none"/>
      </font>
      <numFmt numFmtId="1" formatCode="0"/>
      <fill>
        <patternFill patternType="none">
          <bgColor indexed="65"/>
        </patternFill>
      </fill>
    </dxf>
  </rfmt>
  <rfmt sheetId="1" s="1" sqref="H745" start="0" length="0">
    <dxf>
      <font>
        <sz val="11"/>
        <color auto="1"/>
        <name val="Times New Roman"/>
        <scheme val="none"/>
      </font>
      <numFmt numFmtId="3" formatCode="#,##0"/>
      <fill>
        <patternFill patternType="none">
          <bgColor indexed="65"/>
        </patternFill>
      </fill>
      <alignment vertical="center" readingOrder="0"/>
    </dxf>
  </rfmt>
  <rfmt sheetId="1" sqref="G746" start="0" length="0">
    <dxf>
      <font>
        <sz val="11"/>
        <name val="Times New Roman"/>
        <scheme val="none"/>
      </font>
      <numFmt numFmtId="1" formatCode="0"/>
      <fill>
        <patternFill patternType="none">
          <bgColor indexed="65"/>
        </patternFill>
      </fill>
    </dxf>
  </rfmt>
  <rfmt sheetId="1" sqref="H746" start="0" length="0">
    <dxf>
      <font>
        <sz val="11"/>
        <name val="Times New Roman"/>
        <scheme val="none"/>
      </font>
      <numFmt numFmtId="3" formatCode="#,##0"/>
      <fill>
        <patternFill patternType="none">
          <bgColor indexed="65"/>
        </patternFill>
      </fill>
    </dxf>
  </rfmt>
  <rfmt sheetId="1" sqref="G747" start="0" length="0">
    <dxf>
      <font>
        <sz val="11"/>
        <name val="Times New Roman"/>
        <scheme val="none"/>
      </font>
      <numFmt numFmtId="1" formatCode="0"/>
      <fill>
        <patternFill patternType="none">
          <bgColor indexed="65"/>
        </patternFill>
      </fill>
    </dxf>
  </rfmt>
  <rfmt sheetId="1" sqref="H747" start="0" length="0">
    <dxf>
      <font>
        <sz val="11"/>
        <name val="Times New Roman"/>
        <scheme val="none"/>
      </font>
      <numFmt numFmtId="3" formatCode="#,##0"/>
      <fill>
        <patternFill patternType="none">
          <bgColor indexed="65"/>
        </patternFill>
      </fill>
    </dxf>
  </rfmt>
  <rfmt sheetId="1" sqref="G748" start="0" length="0">
    <dxf>
      <font>
        <sz val="11"/>
        <name val="Times New Roman"/>
        <scheme val="none"/>
      </font>
      <numFmt numFmtId="1" formatCode="0"/>
      <fill>
        <patternFill patternType="none">
          <bgColor indexed="65"/>
        </patternFill>
      </fill>
    </dxf>
  </rfmt>
  <rfmt sheetId="1" sqref="H748" start="0" length="0">
    <dxf>
      <font>
        <sz val="11"/>
        <name val="Times New Roman"/>
        <scheme val="none"/>
      </font>
      <numFmt numFmtId="3" formatCode="#,##0"/>
      <fill>
        <patternFill patternType="none">
          <bgColor indexed="65"/>
        </patternFill>
      </fill>
    </dxf>
  </rfmt>
  <rfmt sheetId="1" sqref="G749" start="0" length="0">
    <dxf>
      <font>
        <sz val="11"/>
        <name val="Times New Roman"/>
        <scheme val="none"/>
      </font>
      <numFmt numFmtId="1" formatCode="0"/>
      <fill>
        <patternFill patternType="none">
          <bgColor indexed="65"/>
        </patternFill>
      </fill>
    </dxf>
  </rfmt>
  <rfmt sheetId="1" sqref="H749" start="0" length="0">
    <dxf>
      <font>
        <sz val="11"/>
        <name val="Times New Roman"/>
        <scheme val="none"/>
      </font>
      <numFmt numFmtId="3" formatCode="#,##0"/>
      <fill>
        <patternFill patternType="none">
          <bgColor indexed="65"/>
        </patternFill>
      </fill>
    </dxf>
  </rfmt>
  <rfmt sheetId="1" sqref="G750" start="0" length="0">
    <dxf>
      <font>
        <sz val="11"/>
        <name val="Times New Roman"/>
        <scheme val="none"/>
      </font>
      <numFmt numFmtId="1" formatCode="0"/>
      <fill>
        <patternFill patternType="none">
          <bgColor indexed="65"/>
        </patternFill>
      </fill>
    </dxf>
  </rfmt>
  <rfmt sheetId="1" sqref="H750" start="0" length="0">
    <dxf>
      <font>
        <sz val="11"/>
        <name val="Times New Roman"/>
        <scheme val="none"/>
      </font>
      <numFmt numFmtId="3" formatCode="#,##0"/>
      <fill>
        <patternFill patternType="none">
          <bgColor indexed="65"/>
        </patternFill>
      </fill>
    </dxf>
  </rfmt>
  <rfmt sheetId="1" sqref="G751" start="0" length="0">
    <dxf>
      <font>
        <sz val="11"/>
        <name val="Times New Roman"/>
        <scheme val="none"/>
      </font>
      <numFmt numFmtId="1" formatCode="0"/>
      <fill>
        <patternFill patternType="none">
          <bgColor indexed="65"/>
        </patternFill>
      </fill>
    </dxf>
  </rfmt>
  <rfmt sheetId="1" sqref="H751" start="0" length="0">
    <dxf>
      <font>
        <sz val="11"/>
        <name val="Times New Roman"/>
        <scheme val="none"/>
      </font>
      <numFmt numFmtId="3" formatCode="#,##0"/>
      <fill>
        <patternFill patternType="none">
          <bgColor indexed="65"/>
        </patternFill>
      </fill>
    </dxf>
  </rfmt>
  <rfmt sheetId="1" sqref="G752" start="0" length="0">
    <dxf>
      <font>
        <sz val="11"/>
        <name val="Times New Roman"/>
        <scheme val="none"/>
      </font>
      <numFmt numFmtId="1" formatCode="0"/>
      <fill>
        <patternFill patternType="none">
          <bgColor indexed="65"/>
        </patternFill>
      </fill>
    </dxf>
  </rfmt>
  <rfmt sheetId="1" sqref="H752" start="0" length="0">
    <dxf>
      <font>
        <sz val="11"/>
        <name val="Times New Roman"/>
        <scheme val="none"/>
      </font>
      <numFmt numFmtId="3" formatCode="#,##0"/>
      <fill>
        <patternFill patternType="none">
          <bgColor indexed="65"/>
        </patternFill>
      </fill>
    </dxf>
  </rfmt>
  <rfmt sheetId="1" sqref="G753" start="0" length="0">
    <dxf>
      <font>
        <sz val="11"/>
        <name val="Times New Roman"/>
        <scheme val="none"/>
      </font>
      <numFmt numFmtId="1" formatCode="0"/>
      <fill>
        <patternFill patternType="none">
          <bgColor indexed="65"/>
        </patternFill>
      </fill>
    </dxf>
  </rfmt>
  <rfmt sheetId="1" sqref="H753" start="0" length="0">
    <dxf>
      <font>
        <sz val="11"/>
        <name val="Times New Roman"/>
        <scheme val="none"/>
      </font>
      <numFmt numFmtId="3" formatCode="#,##0"/>
      <fill>
        <patternFill patternType="none">
          <bgColor indexed="65"/>
        </patternFill>
      </fill>
    </dxf>
  </rfmt>
  <rfmt sheetId="1" sqref="G754" start="0" length="0">
    <dxf>
      <font>
        <sz val="11"/>
        <name val="Times New Roman"/>
        <scheme val="none"/>
      </font>
      <numFmt numFmtId="1" formatCode="0"/>
      <fill>
        <patternFill patternType="none">
          <bgColor indexed="65"/>
        </patternFill>
      </fill>
    </dxf>
  </rfmt>
  <rfmt sheetId="1" sqref="H754" start="0" length="0">
    <dxf>
      <font>
        <sz val="11"/>
        <name val="Times New Roman"/>
        <scheme val="none"/>
      </font>
      <numFmt numFmtId="3" formatCode="#,##0"/>
      <fill>
        <patternFill patternType="none">
          <bgColor indexed="65"/>
        </patternFill>
      </fill>
    </dxf>
  </rfmt>
  <rfmt sheetId="1" sqref="G755" start="0" length="0">
    <dxf>
      <font>
        <sz val="11"/>
        <name val="Times New Roman"/>
        <scheme val="none"/>
      </font>
      <numFmt numFmtId="1" formatCode="0"/>
      <fill>
        <patternFill patternType="none">
          <bgColor indexed="65"/>
        </patternFill>
      </fill>
    </dxf>
  </rfmt>
  <rfmt sheetId="1" sqref="H755" start="0" length="0">
    <dxf>
      <font>
        <sz val="11"/>
        <name val="Times New Roman"/>
        <scheme val="none"/>
      </font>
      <numFmt numFmtId="3" formatCode="#,##0"/>
      <fill>
        <patternFill patternType="none">
          <bgColor indexed="65"/>
        </patternFill>
      </fill>
    </dxf>
  </rfmt>
  <rfmt sheetId="1" sqref="G756" start="0" length="0">
    <dxf>
      <font>
        <sz val="11"/>
        <name val="Times New Roman"/>
        <scheme val="none"/>
      </font>
      <numFmt numFmtId="1" formatCode="0"/>
      <fill>
        <patternFill patternType="none">
          <bgColor indexed="65"/>
        </patternFill>
      </fill>
    </dxf>
  </rfmt>
  <rfmt sheetId="1" sqref="H756" start="0" length="0">
    <dxf>
      <font>
        <sz val="11"/>
        <name val="Times New Roman"/>
        <scheme val="none"/>
      </font>
      <numFmt numFmtId="3" formatCode="#,##0"/>
      <fill>
        <patternFill patternType="none">
          <bgColor indexed="65"/>
        </patternFill>
      </fill>
    </dxf>
  </rfmt>
  <rfmt sheetId="1" sqref="G757" start="0" length="0">
    <dxf>
      <font>
        <sz val="11"/>
        <name val="Times New Roman"/>
        <scheme val="none"/>
      </font>
      <numFmt numFmtId="1" formatCode="0"/>
      <fill>
        <patternFill patternType="none">
          <bgColor indexed="65"/>
        </patternFill>
      </fill>
    </dxf>
  </rfmt>
  <rfmt sheetId="1" sqref="H757" start="0" length="0">
    <dxf>
      <font>
        <sz val="11"/>
        <name val="Times New Roman"/>
        <scheme val="none"/>
      </font>
      <numFmt numFmtId="3" formatCode="#,##0"/>
      <fill>
        <patternFill patternType="none">
          <bgColor indexed="65"/>
        </patternFill>
      </fill>
    </dxf>
  </rfmt>
  <rfmt sheetId="1" sqref="G758" start="0" length="0">
    <dxf>
      <font>
        <sz val="11"/>
        <name val="Times New Roman"/>
        <scheme val="none"/>
      </font>
      <numFmt numFmtId="1" formatCode="0"/>
      <fill>
        <patternFill patternType="none">
          <bgColor indexed="65"/>
        </patternFill>
      </fill>
    </dxf>
  </rfmt>
  <rfmt sheetId="1" sqref="H758" start="0" length="0">
    <dxf>
      <font>
        <sz val="11"/>
        <name val="Times New Roman"/>
        <scheme val="none"/>
      </font>
      <numFmt numFmtId="3" formatCode="#,##0"/>
      <fill>
        <patternFill patternType="none">
          <bgColor indexed="65"/>
        </patternFill>
      </fill>
    </dxf>
  </rfmt>
  <rfmt sheetId="1" sqref="G759" start="0" length="0">
    <dxf>
      <font>
        <sz val="11"/>
        <name val="Times New Roman"/>
        <scheme val="none"/>
      </font>
      <numFmt numFmtId="1" formatCode="0"/>
      <fill>
        <patternFill patternType="none">
          <bgColor indexed="65"/>
        </patternFill>
      </fill>
    </dxf>
  </rfmt>
  <rfmt sheetId="1" sqref="H759" start="0" length="0">
    <dxf>
      <font>
        <sz val="11"/>
        <name val="Times New Roman"/>
        <scheme val="none"/>
      </font>
      <numFmt numFmtId="3" formatCode="#,##0"/>
      <fill>
        <patternFill patternType="none">
          <bgColor indexed="65"/>
        </patternFill>
      </fill>
    </dxf>
  </rfmt>
  <rfmt sheetId="1" sqref="G760" start="0" length="0">
    <dxf>
      <font>
        <sz val="11"/>
        <name val="Times New Roman"/>
        <scheme val="none"/>
      </font>
      <numFmt numFmtId="1" formatCode="0"/>
      <fill>
        <patternFill patternType="none">
          <bgColor indexed="65"/>
        </patternFill>
      </fill>
    </dxf>
  </rfmt>
  <rfmt sheetId="1" sqref="H760" start="0" length="0">
    <dxf>
      <font>
        <sz val="11"/>
        <name val="Times New Roman"/>
        <scheme val="none"/>
      </font>
      <numFmt numFmtId="3" formatCode="#,##0"/>
      <fill>
        <patternFill patternType="none">
          <bgColor indexed="65"/>
        </patternFill>
      </fill>
    </dxf>
  </rfmt>
  <rfmt sheetId="1" sqref="G761" start="0" length="0">
    <dxf>
      <font>
        <sz val="11"/>
        <name val="Times New Roman"/>
        <scheme val="none"/>
      </font>
      <numFmt numFmtId="1" formatCode="0"/>
      <fill>
        <patternFill patternType="none">
          <bgColor indexed="65"/>
        </patternFill>
      </fill>
    </dxf>
  </rfmt>
  <rfmt sheetId="1" sqref="H761" start="0" length="0">
    <dxf>
      <font>
        <sz val="11"/>
        <name val="Times New Roman"/>
        <scheme val="none"/>
      </font>
      <numFmt numFmtId="3" formatCode="#,##0"/>
      <fill>
        <patternFill patternType="none">
          <bgColor indexed="65"/>
        </patternFill>
      </fill>
    </dxf>
  </rfmt>
  <rfmt sheetId="1" sqref="G762" start="0" length="0">
    <dxf>
      <font>
        <sz val="11"/>
        <name val="Times New Roman"/>
        <scheme val="none"/>
      </font>
      <numFmt numFmtId="1" formatCode="0"/>
      <fill>
        <patternFill patternType="none">
          <bgColor indexed="65"/>
        </patternFill>
      </fill>
    </dxf>
  </rfmt>
  <rfmt sheetId="1" s="1" sqref="H762" start="0" length="0">
    <dxf>
      <font>
        <sz val="11"/>
        <color auto="1"/>
        <name val="Times New Roman"/>
        <scheme val="none"/>
      </font>
      <numFmt numFmtId="3" formatCode="#,##0"/>
      <fill>
        <patternFill patternType="none">
          <bgColor indexed="65"/>
        </patternFill>
      </fill>
      <alignment vertical="center" readingOrder="0"/>
    </dxf>
  </rfmt>
  <rfmt sheetId="1" sqref="G763" start="0" length="0">
    <dxf>
      <font>
        <sz val="11"/>
        <name val="Times New Roman"/>
        <scheme val="none"/>
      </font>
      <numFmt numFmtId="1" formatCode="0"/>
      <fill>
        <patternFill patternType="none">
          <bgColor indexed="65"/>
        </patternFill>
      </fill>
    </dxf>
  </rfmt>
  <rfmt sheetId="1" sqref="H763" start="0" length="0">
    <dxf>
      <font>
        <sz val="11"/>
        <name val="Times New Roman"/>
        <scheme val="none"/>
      </font>
      <numFmt numFmtId="3" formatCode="#,##0"/>
      <fill>
        <patternFill patternType="none">
          <bgColor indexed="65"/>
        </patternFill>
      </fill>
    </dxf>
  </rfmt>
  <rfmt sheetId="1" sqref="G764" start="0" length="0">
    <dxf>
      <font>
        <sz val="11"/>
        <name val="Times New Roman"/>
        <scheme val="none"/>
      </font>
      <numFmt numFmtId="1" formatCode="0"/>
      <fill>
        <patternFill patternType="none">
          <bgColor indexed="65"/>
        </patternFill>
      </fill>
    </dxf>
  </rfmt>
  <rfmt sheetId="1" sqref="H764" start="0" length="0">
    <dxf>
      <font>
        <sz val="11"/>
        <name val="Times New Roman"/>
        <scheme val="none"/>
      </font>
      <numFmt numFmtId="3" formatCode="#,##0"/>
      <fill>
        <patternFill patternType="none">
          <bgColor indexed="65"/>
        </patternFill>
      </fill>
    </dxf>
  </rfmt>
  <rfmt sheetId="1" sqref="G765" start="0" length="0">
    <dxf>
      <font>
        <sz val="11"/>
        <name val="Times New Roman"/>
        <scheme val="none"/>
      </font>
      <numFmt numFmtId="1" formatCode="0"/>
      <fill>
        <patternFill patternType="none">
          <bgColor indexed="65"/>
        </patternFill>
      </fill>
    </dxf>
  </rfmt>
  <rfmt sheetId="1" sqref="H765" start="0" length="0">
    <dxf>
      <font>
        <sz val="11"/>
        <name val="Times New Roman"/>
        <scheme val="none"/>
      </font>
      <numFmt numFmtId="3" formatCode="#,##0"/>
      <fill>
        <patternFill patternType="none">
          <bgColor indexed="65"/>
        </patternFill>
      </fill>
    </dxf>
  </rfmt>
  <rfmt sheetId="1" sqref="G766" start="0" length="0">
    <dxf>
      <font>
        <sz val="11"/>
        <name val="Times New Roman"/>
        <scheme val="none"/>
      </font>
      <numFmt numFmtId="1" formatCode="0"/>
      <fill>
        <patternFill patternType="none">
          <bgColor indexed="65"/>
        </patternFill>
      </fill>
    </dxf>
  </rfmt>
  <rfmt sheetId="1" sqref="H766" start="0" length="0">
    <dxf>
      <font>
        <sz val="11"/>
        <name val="Times New Roman"/>
        <scheme val="none"/>
      </font>
      <numFmt numFmtId="3" formatCode="#,##0"/>
      <fill>
        <patternFill patternType="none">
          <bgColor indexed="65"/>
        </patternFill>
      </fill>
    </dxf>
  </rfmt>
  <rfmt sheetId="1" sqref="G767" start="0" length="0">
    <dxf>
      <font>
        <sz val="11"/>
        <name val="Times New Roman"/>
        <scheme val="none"/>
      </font>
      <numFmt numFmtId="1" formatCode="0"/>
      <fill>
        <patternFill patternType="none">
          <bgColor indexed="65"/>
        </patternFill>
      </fill>
    </dxf>
  </rfmt>
  <rfmt sheetId="1" sqref="H767" start="0" length="0">
    <dxf>
      <font>
        <sz val="11"/>
        <name val="Times New Roman"/>
        <scheme val="none"/>
      </font>
      <numFmt numFmtId="3" formatCode="#,##0"/>
      <fill>
        <patternFill patternType="none">
          <bgColor indexed="65"/>
        </patternFill>
      </fill>
    </dxf>
  </rfmt>
  <rfmt sheetId="1" sqref="G768" start="0" length="0">
    <dxf>
      <font>
        <sz val="11"/>
        <name val="Times New Roman"/>
        <scheme val="none"/>
      </font>
      <numFmt numFmtId="1" formatCode="0"/>
      <fill>
        <patternFill patternType="none">
          <bgColor indexed="65"/>
        </patternFill>
      </fill>
      <alignment horizontal="right" vertical="center" wrapText="1" readingOrder="0"/>
    </dxf>
  </rfmt>
  <rfmt sheetId="1" sqref="H768" start="0" length="0">
    <dxf>
      <font>
        <sz val="11"/>
        <name val="Times New Roman"/>
        <scheme val="none"/>
      </font>
      <numFmt numFmtId="3" formatCode="#,##0"/>
      <fill>
        <patternFill patternType="none">
          <bgColor indexed="65"/>
        </patternFill>
      </fill>
    </dxf>
  </rfmt>
  <rfmt sheetId="1" sqref="G769" start="0" length="0">
    <dxf>
      <font>
        <sz val="11"/>
        <name val="Times New Roman"/>
        <scheme val="none"/>
      </font>
      <numFmt numFmtId="1" formatCode="0"/>
      <fill>
        <patternFill patternType="none">
          <bgColor indexed="65"/>
        </patternFill>
      </fill>
    </dxf>
  </rfmt>
  <rfmt sheetId="1" sqref="H769" start="0" length="0">
    <dxf>
      <font>
        <sz val="11"/>
        <name val="Times New Roman"/>
        <scheme val="none"/>
      </font>
      <numFmt numFmtId="3" formatCode="#,##0"/>
      <fill>
        <patternFill patternType="none">
          <bgColor indexed="65"/>
        </patternFill>
      </fill>
    </dxf>
  </rfmt>
  <rfmt sheetId="1" sqref="G770" start="0" length="0">
    <dxf>
      <font>
        <sz val="11"/>
        <name val="Times New Roman"/>
        <scheme val="none"/>
      </font>
      <numFmt numFmtId="1" formatCode="0"/>
      <fill>
        <patternFill patternType="none">
          <bgColor indexed="65"/>
        </patternFill>
      </fill>
    </dxf>
  </rfmt>
  <rfmt sheetId="1" sqref="H770" start="0" length="0">
    <dxf>
      <font>
        <sz val="11"/>
        <name val="Times New Roman"/>
        <scheme val="none"/>
      </font>
      <numFmt numFmtId="3" formatCode="#,##0"/>
      <fill>
        <patternFill patternType="none">
          <bgColor indexed="65"/>
        </patternFill>
      </fill>
    </dxf>
  </rfmt>
  <rfmt sheetId="1" sqref="G771" start="0" length="0">
    <dxf>
      <font>
        <sz val="11"/>
        <name val="Times New Roman"/>
        <scheme val="none"/>
      </font>
      <numFmt numFmtId="1" formatCode="0"/>
      <fill>
        <patternFill patternType="none">
          <bgColor indexed="65"/>
        </patternFill>
      </fill>
    </dxf>
  </rfmt>
  <rfmt sheetId="1" sqref="H771" start="0" length="0">
    <dxf>
      <font>
        <sz val="11"/>
        <name val="Times New Roman"/>
        <scheme val="none"/>
      </font>
      <numFmt numFmtId="3" formatCode="#,##0"/>
      <fill>
        <patternFill patternType="none">
          <bgColor indexed="65"/>
        </patternFill>
      </fill>
    </dxf>
  </rfmt>
  <rfmt sheetId="1" sqref="G772" start="0" length="0">
    <dxf>
      <font>
        <sz val="11"/>
        <name val="Times New Roman"/>
        <scheme val="none"/>
      </font>
      <numFmt numFmtId="1" formatCode="0"/>
      <fill>
        <patternFill patternType="none">
          <bgColor indexed="65"/>
        </patternFill>
      </fill>
    </dxf>
  </rfmt>
  <rfmt sheetId="1" sqref="H772" start="0" length="0">
    <dxf>
      <font>
        <sz val="11"/>
        <name val="Times New Roman"/>
        <scheme val="none"/>
      </font>
      <numFmt numFmtId="3" formatCode="#,##0"/>
      <fill>
        <patternFill patternType="none">
          <bgColor indexed="65"/>
        </patternFill>
      </fill>
    </dxf>
  </rfmt>
  <rfmt sheetId="1" sqref="G773" start="0" length="0">
    <dxf>
      <font>
        <sz val="11"/>
        <name val="Times New Roman"/>
        <scheme val="none"/>
      </font>
      <numFmt numFmtId="1" formatCode="0"/>
      <fill>
        <patternFill patternType="none">
          <bgColor indexed="65"/>
        </patternFill>
      </fill>
    </dxf>
  </rfmt>
  <rfmt sheetId="1" sqref="H773" start="0" length="0">
    <dxf>
      <font>
        <sz val="11"/>
        <name val="Times New Roman"/>
        <scheme val="none"/>
      </font>
      <numFmt numFmtId="3" formatCode="#,##0"/>
      <fill>
        <patternFill patternType="none">
          <bgColor indexed="65"/>
        </patternFill>
      </fill>
    </dxf>
  </rfmt>
  <rfmt sheetId="1" sqref="G774" start="0" length="0">
    <dxf>
      <font>
        <sz val="11"/>
        <name val="Times New Roman"/>
        <scheme val="none"/>
      </font>
      <numFmt numFmtId="1" formatCode="0"/>
      <fill>
        <patternFill patternType="none">
          <bgColor indexed="65"/>
        </patternFill>
      </fill>
    </dxf>
  </rfmt>
  <rfmt sheetId="1" sqref="H774" start="0" length="0">
    <dxf>
      <font>
        <sz val="11"/>
        <name val="Times New Roman"/>
        <scheme val="none"/>
      </font>
      <numFmt numFmtId="3" formatCode="#,##0"/>
      <fill>
        <patternFill patternType="none">
          <bgColor indexed="65"/>
        </patternFill>
      </fill>
    </dxf>
  </rfmt>
  <rfmt sheetId="1" sqref="G775" start="0" length="0">
    <dxf>
      <font>
        <sz val="11"/>
        <name val="Times New Roman"/>
        <scheme val="none"/>
      </font>
      <numFmt numFmtId="1" formatCode="0"/>
      <fill>
        <patternFill patternType="none">
          <bgColor indexed="65"/>
        </patternFill>
      </fill>
    </dxf>
  </rfmt>
  <rfmt sheetId="1" sqref="H775" start="0" length="0">
    <dxf>
      <font>
        <sz val="11"/>
        <name val="Times New Roman"/>
        <scheme val="none"/>
      </font>
      <numFmt numFmtId="3" formatCode="#,##0"/>
      <fill>
        <patternFill patternType="none">
          <bgColor indexed="65"/>
        </patternFill>
      </fill>
    </dxf>
  </rfmt>
  <rfmt sheetId="1" sqref="G776" start="0" length="0">
    <dxf>
      <font>
        <sz val="11"/>
        <name val="Times New Roman"/>
        <scheme val="none"/>
      </font>
      <numFmt numFmtId="1" formatCode="0"/>
      <fill>
        <patternFill patternType="none">
          <bgColor indexed="65"/>
        </patternFill>
      </fill>
    </dxf>
  </rfmt>
  <rfmt sheetId="1" sqref="H776" start="0" length="0">
    <dxf>
      <font>
        <sz val="11"/>
        <name val="Times New Roman"/>
        <scheme val="none"/>
      </font>
      <numFmt numFmtId="3" formatCode="#,##0"/>
      <fill>
        <patternFill patternType="none">
          <bgColor indexed="65"/>
        </patternFill>
      </fill>
    </dxf>
  </rfmt>
  <rfmt sheetId="1" sqref="G777" start="0" length="0">
    <dxf>
      <font>
        <sz val="11"/>
        <name val="Times New Roman"/>
        <scheme val="none"/>
      </font>
      <numFmt numFmtId="1" formatCode="0"/>
      <fill>
        <patternFill patternType="none">
          <bgColor indexed="65"/>
        </patternFill>
      </fill>
    </dxf>
  </rfmt>
  <rfmt sheetId="1" sqref="H777" start="0" length="0">
    <dxf>
      <font>
        <sz val="11"/>
        <name val="Times New Roman"/>
        <scheme val="none"/>
      </font>
      <numFmt numFmtId="3" formatCode="#,##0"/>
      <fill>
        <patternFill patternType="none">
          <bgColor indexed="65"/>
        </patternFill>
      </fill>
    </dxf>
  </rfmt>
  <rfmt sheetId="1" sqref="G778" start="0" length="0">
    <dxf>
      <font>
        <sz val="11"/>
        <name val="Times New Roman"/>
        <scheme val="none"/>
      </font>
      <numFmt numFmtId="1" formatCode="0"/>
      <fill>
        <patternFill patternType="none">
          <bgColor indexed="65"/>
        </patternFill>
      </fill>
    </dxf>
  </rfmt>
  <rfmt sheetId="1" sqref="H778" start="0" length="0">
    <dxf>
      <font>
        <sz val="11"/>
        <name val="Times New Roman"/>
        <scheme val="none"/>
      </font>
      <numFmt numFmtId="3" formatCode="#,##0"/>
      <fill>
        <patternFill patternType="none">
          <bgColor indexed="65"/>
        </patternFill>
      </fill>
    </dxf>
  </rfmt>
  <rfmt sheetId="1" sqref="G779" start="0" length="0">
    <dxf>
      <font>
        <sz val="11"/>
        <name val="Times New Roman"/>
        <scheme val="none"/>
      </font>
      <numFmt numFmtId="1" formatCode="0"/>
      <fill>
        <patternFill patternType="none">
          <bgColor indexed="65"/>
        </patternFill>
      </fill>
    </dxf>
  </rfmt>
  <rfmt sheetId="1" sqref="H779" start="0" length="0">
    <dxf>
      <font>
        <sz val="11"/>
        <name val="Times New Roman"/>
        <scheme val="none"/>
      </font>
      <numFmt numFmtId="3" formatCode="#,##0"/>
      <fill>
        <patternFill patternType="none">
          <bgColor indexed="65"/>
        </patternFill>
      </fill>
    </dxf>
  </rfmt>
  <rfmt sheetId="1" sqref="G780" start="0" length="0">
    <dxf>
      <font>
        <sz val="11"/>
        <name val="Times New Roman"/>
        <scheme val="none"/>
      </font>
      <numFmt numFmtId="1" formatCode="0"/>
      <fill>
        <patternFill patternType="none">
          <bgColor indexed="65"/>
        </patternFill>
      </fill>
    </dxf>
  </rfmt>
  <rfmt sheetId="1" sqref="H780" start="0" length="0">
    <dxf>
      <font>
        <sz val="11"/>
        <name val="Times New Roman"/>
        <scheme val="none"/>
      </font>
      <numFmt numFmtId="3" formatCode="#,##0"/>
      <fill>
        <patternFill patternType="none">
          <bgColor indexed="65"/>
        </patternFill>
      </fill>
    </dxf>
  </rfmt>
  <rfmt sheetId="1" sqref="G781" start="0" length="0">
    <dxf>
      <font>
        <sz val="11"/>
        <name val="Times New Roman"/>
        <scheme val="none"/>
      </font>
      <numFmt numFmtId="1" formatCode="0"/>
      <fill>
        <patternFill patternType="none">
          <bgColor indexed="65"/>
        </patternFill>
      </fill>
      <alignment vertical="top" readingOrder="0"/>
    </dxf>
  </rfmt>
  <rfmt sheetId="1" sqref="H781" start="0" length="0">
    <dxf>
      <font>
        <sz val="11"/>
        <name val="Times New Roman"/>
        <scheme val="none"/>
      </font>
      <numFmt numFmtId="3" formatCode="#,##0"/>
      <fill>
        <patternFill patternType="none">
          <bgColor indexed="65"/>
        </patternFill>
      </fill>
      <alignment vertical="top" readingOrder="0"/>
    </dxf>
  </rfmt>
  <rfmt sheetId="1" sqref="G782" start="0" length="0">
    <dxf>
      <font>
        <sz val="11"/>
        <name val="Times New Roman"/>
        <scheme val="none"/>
      </font>
      <numFmt numFmtId="1" formatCode="0"/>
      <fill>
        <patternFill patternType="none">
          <bgColor indexed="65"/>
        </patternFill>
      </fill>
      <alignment vertical="top" readingOrder="0"/>
    </dxf>
  </rfmt>
  <rfmt sheetId="1" sqref="H782" start="0" length="0">
    <dxf>
      <font>
        <sz val="11"/>
        <name val="Times New Roman"/>
        <scheme val="none"/>
      </font>
      <numFmt numFmtId="3" formatCode="#,##0"/>
      <fill>
        <patternFill patternType="none">
          <bgColor indexed="65"/>
        </patternFill>
      </fill>
      <alignment vertical="top" readingOrder="0"/>
    </dxf>
  </rfmt>
  <rfmt sheetId="1" sqref="G783" start="0" length="0">
    <dxf>
      <font>
        <sz val="11"/>
        <name val="Times New Roman"/>
        <scheme val="none"/>
      </font>
      <numFmt numFmtId="1" formatCode="0"/>
      <fill>
        <patternFill patternType="none">
          <bgColor indexed="65"/>
        </patternFill>
      </fill>
      <alignment vertical="top" readingOrder="0"/>
    </dxf>
  </rfmt>
  <rfmt sheetId="1" sqref="H783" start="0" length="0">
    <dxf>
      <font>
        <sz val="11"/>
        <name val="Times New Roman"/>
        <scheme val="none"/>
      </font>
      <numFmt numFmtId="3" formatCode="#,##0"/>
      <fill>
        <patternFill patternType="none">
          <bgColor indexed="65"/>
        </patternFill>
      </fill>
      <alignment vertical="top" readingOrder="0"/>
    </dxf>
  </rfmt>
  <rfmt sheetId="1" sqref="G784" start="0" length="0">
    <dxf>
      <font>
        <b val="0"/>
        <sz val="11"/>
        <name val="Times New Roman"/>
        <scheme val="none"/>
      </font>
      <numFmt numFmtId="1" formatCode="0"/>
      <fill>
        <patternFill patternType="none">
          <bgColor indexed="65"/>
        </patternFill>
      </fill>
      <alignment vertical="top" readingOrder="0"/>
    </dxf>
  </rfmt>
  <rfmt sheetId="1" sqref="H784" start="0" length="0">
    <dxf>
      <font>
        <b val="0"/>
        <sz val="11"/>
        <name val="Times New Roman"/>
        <scheme val="none"/>
      </font>
      <numFmt numFmtId="3" formatCode="#,##0"/>
      <fill>
        <patternFill patternType="none">
          <bgColor indexed="65"/>
        </patternFill>
      </fill>
      <alignment vertical="top" readingOrder="0"/>
    </dxf>
  </rfmt>
  <rfmt sheetId="1" sqref="G785" start="0" length="0">
    <dxf>
      <font>
        <sz val="11"/>
        <name val="Times New Roman"/>
        <scheme val="none"/>
      </font>
      <numFmt numFmtId="1" formatCode="0"/>
      <fill>
        <patternFill patternType="none">
          <bgColor indexed="65"/>
        </patternFill>
      </fill>
      <alignment vertical="top" readingOrder="0"/>
    </dxf>
  </rfmt>
  <rfmt sheetId="1" sqref="H785" start="0" length="0">
    <dxf>
      <font>
        <sz val="11"/>
        <name val="Times New Roman"/>
        <scheme val="none"/>
      </font>
      <numFmt numFmtId="3" formatCode="#,##0"/>
      <fill>
        <patternFill patternType="none">
          <bgColor indexed="65"/>
        </patternFill>
      </fill>
      <alignment vertical="top" readingOrder="0"/>
    </dxf>
  </rfmt>
  <rfmt sheetId="1" sqref="G786" start="0" length="0">
    <dxf>
      <font>
        <sz val="11"/>
        <name val="Times New Roman"/>
        <scheme val="none"/>
      </font>
      <numFmt numFmtId="1" formatCode="0"/>
      <fill>
        <patternFill patternType="none">
          <bgColor indexed="65"/>
        </patternFill>
      </fill>
      <alignment vertical="top" readingOrder="0"/>
    </dxf>
  </rfmt>
  <rfmt sheetId="1" sqref="H786" start="0" length="0">
    <dxf>
      <font>
        <sz val="11"/>
        <name val="Times New Roman"/>
        <scheme val="none"/>
      </font>
      <numFmt numFmtId="3" formatCode="#,##0"/>
      <fill>
        <patternFill patternType="none">
          <bgColor indexed="65"/>
        </patternFill>
      </fill>
      <alignment vertical="top" readingOrder="0"/>
    </dxf>
  </rfmt>
  <rfmt sheetId="1" sqref="G787" start="0" length="0">
    <dxf>
      <font>
        <sz val="11"/>
        <name val="Times New Roman"/>
        <scheme val="none"/>
      </font>
      <numFmt numFmtId="1" formatCode="0"/>
      <fill>
        <patternFill patternType="none">
          <bgColor indexed="65"/>
        </patternFill>
      </fill>
      <alignment vertical="top" readingOrder="0"/>
    </dxf>
  </rfmt>
  <rfmt sheetId="1" sqref="H787" start="0" length="0">
    <dxf>
      <font>
        <sz val="11"/>
        <name val="Times New Roman"/>
        <scheme val="none"/>
      </font>
      <numFmt numFmtId="3" formatCode="#,##0"/>
      <fill>
        <patternFill patternType="none">
          <bgColor indexed="65"/>
        </patternFill>
      </fill>
      <alignment vertical="top" readingOrder="0"/>
    </dxf>
  </rfmt>
  <rfmt sheetId="1" sqref="G788" start="0" length="0">
    <dxf>
      <font>
        <sz val="11"/>
        <name val="Times New Roman"/>
        <scheme val="none"/>
      </font>
      <numFmt numFmtId="1" formatCode="0"/>
      <fill>
        <patternFill patternType="none">
          <bgColor indexed="65"/>
        </patternFill>
      </fill>
    </dxf>
  </rfmt>
  <rfmt sheetId="1" sqref="H788" start="0" length="0">
    <dxf>
      <font>
        <sz val="11"/>
        <name val="Times New Roman"/>
        <scheme val="none"/>
      </font>
      <numFmt numFmtId="3" formatCode="#,##0"/>
      <fill>
        <patternFill patternType="none">
          <bgColor indexed="65"/>
        </patternFill>
      </fill>
    </dxf>
  </rfmt>
  <rfmt sheetId="1" sqref="G789" start="0" length="0">
    <dxf>
      <font>
        <sz val="11"/>
        <name val="Times New Roman"/>
        <scheme val="none"/>
      </font>
      <numFmt numFmtId="1" formatCode="0"/>
      <fill>
        <patternFill patternType="none">
          <bgColor indexed="65"/>
        </patternFill>
      </fill>
    </dxf>
  </rfmt>
  <rfmt sheetId="1" sqref="H789" start="0" length="0">
    <dxf>
      <font>
        <sz val="11"/>
        <name val="Times New Roman"/>
        <scheme val="none"/>
      </font>
      <numFmt numFmtId="3" formatCode="#,##0"/>
      <fill>
        <patternFill patternType="none">
          <bgColor indexed="65"/>
        </patternFill>
      </fill>
    </dxf>
  </rfmt>
  <rfmt sheetId="1" sqref="G790" start="0" length="0">
    <dxf>
      <font>
        <sz val="11"/>
        <name val="Times New Roman"/>
        <scheme val="none"/>
      </font>
      <numFmt numFmtId="1" formatCode="0"/>
      <fill>
        <patternFill patternType="none">
          <bgColor indexed="65"/>
        </patternFill>
      </fill>
    </dxf>
  </rfmt>
  <rfmt sheetId="1" sqref="H790" start="0" length="0">
    <dxf>
      <font>
        <sz val="11"/>
        <name val="Times New Roman"/>
        <scheme val="none"/>
      </font>
      <numFmt numFmtId="3" formatCode="#,##0"/>
      <fill>
        <patternFill patternType="none">
          <bgColor indexed="65"/>
        </patternFill>
      </fill>
    </dxf>
  </rfmt>
  <rfmt sheetId="1" sqref="G791" start="0" length="0">
    <dxf>
      <font>
        <sz val="11"/>
        <name val="Times New Roman"/>
        <scheme val="none"/>
      </font>
      <numFmt numFmtId="1" formatCode="0"/>
      <fill>
        <patternFill patternType="none">
          <bgColor indexed="65"/>
        </patternFill>
      </fill>
    </dxf>
  </rfmt>
  <rfmt sheetId="1" sqref="H791" start="0" length="0">
    <dxf>
      <font>
        <sz val="11"/>
        <name val="Times New Roman"/>
        <scheme val="none"/>
      </font>
      <numFmt numFmtId="3" formatCode="#,##0"/>
      <fill>
        <patternFill patternType="none">
          <bgColor indexed="65"/>
        </patternFill>
      </fill>
    </dxf>
  </rfmt>
  <rfmt sheetId="1" sqref="G792" start="0" length="0">
    <dxf>
      <font>
        <sz val="11"/>
        <name val="Times New Roman"/>
        <scheme val="none"/>
      </font>
      <numFmt numFmtId="1" formatCode="0"/>
      <fill>
        <patternFill patternType="none">
          <bgColor indexed="65"/>
        </patternFill>
      </fill>
    </dxf>
  </rfmt>
  <rfmt sheetId="1" sqref="H792" start="0" length="0">
    <dxf>
      <font>
        <sz val="11"/>
        <name val="Times New Roman"/>
        <scheme val="none"/>
      </font>
      <numFmt numFmtId="3" formatCode="#,##0"/>
      <fill>
        <patternFill patternType="none">
          <bgColor indexed="65"/>
        </patternFill>
      </fill>
    </dxf>
  </rfmt>
  <rfmt sheetId="1" sqref="G793" start="0" length="0">
    <dxf>
      <font>
        <sz val="11"/>
        <name val="Times New Roman"/>
        <scheme val="none"/>
      </font>
      <numFmt numFmtId="1" formatCode="0"/>
      <fill>
        <patternFill patternType="none">
          <bgColor indexed="65"/>
        </patternFill>
      </fill>
    </dxf>
  </rfmt>
  <rfmt sheetId="1" sqref="H793" start="0" length="0">
    <dxf>
      <font>
        <sz val="11"/>
        <name val="Times New Roman"/>
        <scheme val="none"/>
      </font>
      <numFmt numFmtId="3" formatCode="#,##0"/>
      <fill>
        <patternFill patternType="none">
          <bgColor indexed="65"/>
        </patternFill>
      </fill>
    </dxf>
  </rfmt>
  <rfmt sheetId="1" sqref="G794" start="0" length="0">
    <dxf>
      <font>
        <sz val="11"/>
        <name val="Times New Roman"/>
        <scheme val="none"/>
      </font>
      <numFmt numFmtId="1" formatCode="0"/>
      <fill>
        <patternFill patternType="none">
          <bgColor indexed="65"/>
        </patternFill>
      </fill>
    </dxf>
  </rfmt>
  <rfmt sheetId="1" sqref="H794" start="0" length="0">
    <dxf>
      <font>
        <sz val="11"/>
        <name val="Times New Roman"/>
        <scheme val="none"/>
      </font>
      <numFmt numFmtId="3" formatCode="#,##0"/>
      <fill>
        <patternFill patternType="none">
          <bgColor indexed="65"/>
        </patternFill>
      </fill>
    </dxf>
  </rfmt>
  <rfmt sheetId="1" sqref="G795" start="0" length="0">
    <dxf>
      <font>
        <sz val="11"/>
        <name val="Times New Roman"/>
        <scheme val="none"/>
      </font>
      <numFmt numFmtId="1" formatCode="0"/>
      <fill>
        <patternFill patternType="none">
          <bgColor indexed="65"/>
        </patternFill>
      </fill>
    </dxf>
  </rfmt>
  <rfmt sheetId="1" sqref="H795" start="0" length="0">
    <dxf>
      <font>
        <sz val="11"/>
        <name val="Times New Roman"/>
        <scheme val="none"/>
      </font>
      <numFmt numFmtId="3" formatCode="#,##0"/>
      <fill>
        <patternFill patternType="none">
          <bgColor indexed="65"/>
        </patternFill>
      </fill>
    </dxf>
  </rfmt>
  <rfmt sheetId="1" sqref="G796" start="0" length="0">
    <dxf>
      <font>
        <sz val="11"/>
        <name val="Times New Roman"/>
        <scheme val="none"/>
      </font>
      <numFmt numFmtId="1" formatCode="0"/>
      <fill>
        <patternFill patternType="none">
          <bgColor indexed="65"/>
        </patternFill>
      </fill>
    </dxf>
  </rfmt>
  <rfmt sheetId="1" sqref="H796" start="0" length="0">
    <dxf>
      <font>
        <sz val="11"/>
        <name val="Times New Roman"/>
        <scheme val="none"/>
      </font>
      <numFmt numFmtId="3" formatCode="#,##0"/>
      <fill>
        <patternFill patternType="none">
          <bgColor indexed="65"/>
        </patternFill>
      </fill>
    </dxf>
  </rfmt>
  <rfmt sheetId="1" sqref="G797" start="0" length="0">
    <dxf>
      <font>
        <sz val="11"/>
        <name val="Times New Roman"/>
        <scheme val="none"/>
      </font>
      <numFmt numFmtId="1" formatCode="0"/>
      <fill>
        <patternFill patternType="none">
          <bgColor indexed="65"/>
        </patternFill>
      </fill>
    </dxf>
  </rfmt>
  <rfmt sheetId="1" sqref="H797" start="0" length="0">
    <dxf>
      <font>
        <sz val="11"/>
        <name val="Times New Roman"/>
        <scheme val="none"/>
      </font>
      <numFmt numFmtId="3" formatCode="#,##0"/>
      <fill>
        <patternFill patternType="none">
          <bgColor indexed="65"/>
        </patternFill>
      </fill>
    </dxf>
  </rfmt>
  <rfmt sheetId="1" sqref="G798" start="0" length="0">
    <dxf>
      <font>
        <sz val="11"/>
        <name val="Times New Roman"/>
        <scheme val="none"/>
      </font>
      <numFmt numFmtId="1" formatCode="0"/>
      <fill>
        <patternFill patternType="none">
          <bgColor indexed="65"/>
        </patternFill>
      </fill>
    </dxf>
  </rfmt>
  <rfmt sheetId="1" sqref="H798" start="0" length="0">
    <dxf>
      <font>
        <sz val="11"/>
        <name val="Times New Roman"/>
        <scheme val="none"/>
      </font>
      <numFmt numFmtId="3" formatCode="#,##0"/>
      <fill>
        <patternFill patternType="none">
          <bgColor indexed="65"/>
        </patternFill>
      </fill>
    </dxf>
  </rfmt>
  <rfmt sheetId="1" sqref="G799" start="0" length="0">
    <dxf>
      <font>
        <sz val="11"/>
        <name val="Times New Roman"/>
        <scheme val="none"/>
      </font>
      <numFmt numFmtId="1" formatCode="0"/>
      <fill>
        <patternFill patternType="none">
          <bgColor indexed="65"/>
        </patternFill>
      </fill>
    </dxf>
  </rfmt>
  <rfmt sheetId="1" sqref="H799" start="0" length="0">
    <dxf>
      <font>
        <sz val="11"/>
        <name val="Times New Roman"/>
        <scheme val="none"/>
      </font>
      <numFmt numFmtId="3" formatCode="#,##0"/>
      <fill>
        <patternFill patternType="none">
          <bgColor indexed="65"/>
        </patternFill>
      </fill>
    </dxf>
  </rfmt>
  <rfmt sheetId="1" sqref="G800" start="0" length="0">
    <dxf>
      <font>
        <sz val="11"/>
        <name val="Times New Roman"/>
        <scheme val="none"/>
      </font>
      <numFmt numFmtId="1" formatCode="0"/>
      <fill>
        <patternFill patternType="none">
          <bgColor indexed="65"/>
        </patternFill>
      </fill>
    </dxf>
  </rfmt>
  <rfmt sheetId="1" sqref="H800" start="0" length="0">
    <dxf>
      <font>
        <sz val="11"/>
        <name val="Times New Roman"/>
        <scheme val="none"/>
      </font>
      <numFmt numFmtId="3" formatCode="#,##0"/>
      <fill>
        <patternFill patternType="none">
          <bgColor indexed="65"/>
        </patternFill>
      </fill>
    </dxf>
  </rfmt>
  <rfmt sheetId="1" sqref="G801" start="0" length="0">
    <dxf>
      <font>
        <sz val="11"/>
        <name val="Times New Roman"/>
        <scheme val="none"/>
      </font>
      <numFmt numFmtId="1" formatCode="0"/>
      <fill>
        <patternFill patternType="none">
          <bgColor indexed="65"/>
        </patternFill>
      </fill>
    </dxf>
  </rfmt>
  <rfmt sheetId="1" sqref="H801" start="0" length="0">
    <dxf>
      <font>
        <sz val="11"/>
        <name val="Times New Roman"/>
        <scheme val="none"/>
      </font>
      <numFmt numFmtId="3" formatCode="#,##0"/>
      <fill>
        <patternFill patternType="none">
          <bgColor indexed="65"/>
        </patternFill>
      </fill>
    </dxf>
  </rfmt>
  <rfmt sheetId="1" sqref="G802" start="0" length="0">
    <dxf>
      <font>
        <sz val="11"/>
        <name val="Times New Roman"/>
        <scheme val="none"/>
      </font>
      <numFmt numFmtId="1" formatCode="0"/>
      <fill>
        <patternFill patternType="none">
          <bgColor indexed="65"/>
        </patternFill>
      </fill>
    </dxf>
  </rfmt>
  <rfmt sheetId="1" sqref="H802" start="0" length="0">
    <dxf>
      <font>
        <sz val="11"/>
        <name val="Times New Roman"/>
        <scheme val="none"/>
      </font>
      <numFmt numFmtId="3" formatCode="#,##0"/>
      <fill>
        <patternFill patternType="none">
          <bgColor indexed="65"/>
        </patternFill>
      </fill>
    </dxf>
  </rfmt>
  <rfmt sheetId="1" sqref="G803" start="0" length="0">
    <dxf>
      <font>
        <sz val="11"/>
        <name val="Times New Roman"/>
        <scheme val="none"/>
      </font>
      <numFmt numFmtId="1" formatCode="0"/>
      <fill>
        <patternFill patternType="none">
          <bgColor indexed="65"/>
        </patternFill>
      </fill>
    </dxf>
  </rfmt>
  <rfmt sheetId="1" sqref="H803" start="0" length="0">
    <dxf>
      <font>
        <sz val="11"/>
        <name val="Times New Roman"/>
        <scheme val="none"/>
      </font>
      <numFmt numFmtId="3" formatCode="#,##0"/>
      <fill>
        <patternFill patternType="none">
          <bgColor indexed="65"/>
        </patternFill>
      </fill>
    </dxf>
  </rfmt>
  <rfmt sheetId="1" sqref="G804" start="0" length="0">
    <dxf>
      <font>
        <sz val="11"/>
        <name val="Times New Roman"/>
        <scheme val="none"/>
      </font>
      <numFmt numFmtId="1" formatCode="0"/>
      <fill>
        <patternFill patternType="none">
          <bgColor indexed="65"/>
        </patternFill>
      </fill>
    </dxf>
  </rfmt>
  <rfmt sheetId="1" sqref="H804" start="0" length="0">
    <dxf>
      <font>
        <sz val="11"/>
        <name val="Times New Roman"/>
        <scheme val="none"/>
      </font>
      <numFmt numFmtId="3" formatCode="#,##0"/>
      <fill>
        <patternFill patternType="none">
          <bgColor indexed="65"/>
        </patternFill>
      </fill>
    </dxf>
  </rfmt>
  <rfmt sheetId="1" sqref="G805" start="0" length="0">
    <dxf>
      <font>
        <sz val="11"/>
        <name val="Times New Roman"/>
        <scheme val="none"/>
      </font>
      <numFmt numFmtId="1" formatCode="0"/>
      <fill>
        <patternFill patternType="none">
          <bgColor indexed="65"/>
        </patternFill>
      </fill>
    </dxf>
  </rfmt>
  <rfmt sheetId="1" sqref="H805" start="0" length="0">
    <dxf>
      <font>
        <sz val="11"/>
        <name val="Times New Roman"/>
        <scheme val="none"/>
      </font>
      <numFmt numFmtId="3" formatCode="#,##0"/>
      <fill>
        <patternFill patternType="none">
          <bgColor indexed="65"/>
        </patternFill>
      </fill>
    </dxf>
  </rfmt>
  <rfmt sheetId="1" sqref="G806" start="0" length="0">
    <dxf>
      <font>
        <sz val="11"/>
        <name val="Times New Roman"/>
        <scheme val="none"/>
      </font>
      <numFmt numFmtId="1" formatCode="0"/>
      <fill>
        <patternFill patternType="none">
          <bgColor indexed="65"/>
        </patternFill>
      </fill>
    </dxf>
  </rfmt>
  <rfmt sheetId="1" sqref="H806" start="0" length="0">
    <dxf>
      <font>
        <sz val="11"/>
        <name val="Times New Roman"/>
        <scheme val="none"/>
      </font>
      <numFmt numFmtId="3" formatCode="#,##0"/>
      <fill>
        <patternFill patternType="none">
          <bgColor indexed="65"/>
        </patternFill>
      </fill>
    </dxf>
  </rfmt>
  <rfmt sheetId="1" sqref="G807" start="0" length="0">
    <dxf>
      <font>
        <sz val="11"/>
        <name val="Times New Roman"/>
        <scheme val="none"/>
      </font>
      <numFmt numFmtId="1" formatCode="0"/>
      <fill>
        <patternFill patternType="none">
          <bgColor indexed="65"/>
        </patternFill>
      </fill>
    </dxf>
  </rfmt>
  <rfmt sheetId="1" sqref="H807" start="0" length="0">
    <dxf>
      <font>
        <sz val="11"/>
        <name val="Times New Roman"/>
        <scheme val="none"/>
      </font>
      <numFmt numFmtId="3" formatCode="#,##0"/>
      <fill>
        <patternFill patternType="none">
          <bgColor indexed="65"/>
        </patternFill>
      </fill>
    </dxf>
  </rfmt>
  <rfmt sheetId="1" sqref="G808" start="0" length="0">
    <dxf>
      <font>
        <sz val="11"/>
        <name val="Times New Roman"/>
        <scheme val="none"/>
      </font>
      <numFmt numFmtId="1" formatCode="0"/>
      <fill>
        <patternFill patternType="none">
          <bgColor indexed="65"/>
        </patternFill>
      </fill>
    </dxf>
  </rfmt>
  <rfmt sheetId="1" sqref="H808" start="0" length="0">
    <dxf>
      <font>
        <sz val="11"/>
        <name val="Times New Roman"/>
        <scheme val="none"/>
      </font>
      <numFmt numFmtId="3" formatCode="#,##0"/>
      <fill>
        <patternFill patternType="none">
          <bgColor indexed="65"/>
        </patternFill>
      </fill>
    </dxf>
  </rfmt>
  <rfmt sheetId="1" sqref="G809" start="0" length="0">
    <dxf>
      <font>
        <sz val="11"/>
        <name val="Times New Roman"/>
        <scheme val="none"/>
      </font>
      <numFmt numFmtId="1" formatCode="0"/>
      <fill>
        <patternFill patternType="none">
          <bgColor indexed="65"/>
        </patternFill>
      </fill>
    </dxf>
  </rfmt>
  <rfmt sheetId="1" sqref="H809" start="0" length="0">
    <dxf>
      <font>
        <sz val="11"/>
        <name val="Times New Roman"/>
        <scheme val="none"/>
      </font>
      <numFmt numFmtId="3" formatCode="#,##0"/>
      <fill>
        <patternFill patternType="none">
          <bgColor indexed="65"/>
        </patternFill>
      </fill>
    </dxf>
  </rfmt>
  <rfmt sheetId="1" sqref="G810" start="0" length="0">
    <dxf>
      <font>
        <sz val="11"/>
        <name val="Times New Roman"/>
        <scheme val="none"/>
      </font>
      <numFmt numFmtId="1" formatCode="0"/>
      <fill>
        <patternFill patternType="none">
          <bgColor indexed="65"/>
        </patternFill>
      </fill>
    </dxf>
  </rfmt>
  <rfmt sheetId="1" sqref="H810" start="0" length="0">
    <dxf>
      <font>
        <sz val="11"/>
        <name val="Times New Roman"/>
        <scheme val="none"/>
      </font>
      <numFmt numFmtId="3" formatCode="#,##0"/>
      <fill>
        <patternFill patternType="none">
          <bgColor indexed="65"/>
        </patternFill>
      </fill>
    </dxf>
  </rfmt>
  <rfmt sheetId="1" sqref="G811" start="0" length="0">
    <dxf>
      <font>
        <sz val="11"/>
        <name val="Times New Roman"/>
        <scheme val="none"/>
      </font>
      <numFmt numFmtId="1" formatCode="0"/>
      <fill>
        <patternFill patternType="none">
          <bgColor indexed="65"/>
        </patternFill>
      </fill>
    </dxf>
  </rfmt>
  <rfmt sheetId="1" sqref="H811" start="0" length="0">
    <dxf>
      <font>
        <sz val="11"/>
        <name val="Times New Roman"/>
        <scheme val="none"/>
      </font>
      <numFmt numFmtId="3" formatCode="#,##0"/>
      <fill>
        <patternFill patternType="none">
          <bgColor indexed="65"/>
        </patternFill>
      </fill>
    </dxf>
  </rfmt>
  <rfmt sheetId="1" sqref="G812" start="0" length="0">
    <dxf>
      <font>
        <sz val="11"/>
        <name val="Times New Roman"/>
        <scheme val="none"/>
      </font>
      <numFmt numFmtId="1" formatCode="0"/>
      <fill>
        <patternFill patternType="none">
          <bgColor indexed="65"/>
        </patternFill>
      </fill>
    </dxf>
  </rfmt>
  <rfmt sheetId="1" sqref="H812" start="0" length="0">
    <dxf>
      <font>
        <sz val="11"/>
        <name val="Times New Roman"/>
        <scheme val="none"/>
      </font>
      <numFmt numFmtId="3" formatCode="#,##0"/>
      <fill>
        <patternFill patternType="none">
          <bgColor indexed="65"/>
        </patternFill>
      </fill>
    </dxf>
  </rfmt>
  <rfmt sheetId="1" sqref="G813" start="0" length="0">
    <dxf>
      <font>
        <sz val="11"/>
        <name val="Times New Roman"/>
        <scheme val="none"/>
      </font>
      <numFmt numFmtId="1" formatCode="0"/>
      <fill>
        <patternFill patternType="none">
          <bgColor indexed="65"/>
        </patternFill>
      </fill>
    </dxf>
  </rfmt>
  <rfmt sheetId="1" sqref="H813" start="0" length="0">
    <dxf>
      <font>
        <sz val="11"/>
        <name val="Times New Roman"/>
        <scheme val="none"/>
      </font>
      <numFmt numFmtId="3" formatCode="#,##0"/>
      <fill>
        <patternFill patternType="none">
          <bgColor indexed="65"/>
        </patternFill>
      </fill>
    </dxf>
  </rfmt>
  <rfmt sheetId="1" sqref="G814" start="0" length="0">
    <dxf>
      <font>
        <sz val="11"/>
        <name val="Times New Roman"/>
        <scheme val="none"/>
      </font>
      <numFmt numFmtId="1" formatCode="0"/>
      <fill>
        <patternFill patternType="none">
          <bgColor indexed="65"/>
        </patternFill>
      </fill>
    </dxf>
  </rfmt>
  <rfmt sheetId="1" sqref="H814" start="0" length="0">
    <dxf>
      <font>
        <sz val="11"/>
        <name val="Times New Roman"/>
        <scheme val="none"/>
      </font>
      <numFmt numFmtId="3" formatCode="#,##0"/>
      <fill>
        <patternFill patternType="none">
          <bgColor indexed="65"/>
        </patternFill>
      </fill>
    </dxf>
  </rfmt>
  <rfmt sheetId="1" sqref="G815" start="0" length="0">
    <dxf>
      <font>
        <sz val="11"/>
        <name val="Times New Roman"/>
        <scheme val="none"/>
      </font>
      <numFmt numFmtId="1" formatCode="0"/>
      <fill>
        <patternFill patternType="none">
          <bgColor indexed="65"/>
        </patternFill>
      </fill>
    </dxf>
  </rfmt>
  <rfmt sheetId="1" sqref="H815" start="0" length="0">
    <dxf>
      <font>
        <sz val="11"/>
        <name val="Times New Roman"/>
        <scheme val="none"/>
      </font>
      <numFmt numFmtId="3" formatCode="#,##0"/>
      <fill>
        <patternFill patternType="none">
          <bgColor indexed="65"/>
        </patternFill>
      </fill>
    </dxf>
  </rfmt>
  <rfmt sheetId="1" sqref="G816" start="0" length="0">
    <dxf>
      <font>
        <sz val="11"/>
        <name val="Times New Roman"/>
        <scheme val="none"/>
      </font>
      <numFmt numFmtId="1" formatCode="0"/>
      <fill>
        <patternFill patternType="none">
          <bgColor indexed="65"/>
        </patternFill>
      </fill>
    </dxf>
  </rfmt>
  <rfmt sheetId="1" sqref="H816" start="0" length="0">
    <dxf>
      <font>
        <sz val="11"/>
        <name val="Times New Roman"/>
        <scheme val="none"/>
      </font>
      <numFmt numFmtId="3" formatCode="#,##0"/>
      <fill>
        <patternFill patternType="none">
          <bgColor indexed="65"/>
        </patternFill>
      </fill>
    </dxf>
  </rfmt>
  <rfmt sheetId="1" sqref="G817" start="0" length="0">
    <dxf>
      <font>
        <sz val="11"/>
        <name val="Times New Roman"/>
        <scheme val="none"/>
      </font>
      <numFmt numFmtId="1" formatCode="0"/>
      <fill>
        <patternFill patternType="none">
          <bgColor indexed="65"/>
        </patternFill>
      </fill>
    </dxf>
  </rfmt>
  <rfmt sheetId="1" sqref="H817" start="0" length="0">
    <dxf>
      <font>
        <sz val="11"/>
        <name val="Times New Roman"/>
        <scheme val="none"/>
      </font>
      <numFmt numFmtId="3" formatCode="#,##0"/>
      <fill>
        <patternFill patternType="none">
          <bgColor indexed="65"/>
        </patternFill>
      </fill>
    </dxf>
  </rfmt>
  <rfmt sheetId="1" sqref="G818" start="0" length="0">
    <dxf>
      <font>
        <sz val="11"/>
        <name val="Times New Roman"/>
        <scheme val="none"/>
      </font>
      <numFmt numFmtId="1" formatCode="0"/>
      <fill>
        <patternFill patternType="none">
          <bgColor indexed="65"/>
        </patternFill>
      </fill>
    </dxf>
  </rfmt>
  <rfmt sheetId="1" sqref="H818" start="0" length="0">
    <dxf>
      <font>
        <sz val="11"/>
        <name val="Times New Roman"/>
        <scheme val="none"/>
      </font>
      <numFmt numFmtId="3" formatCode="#,##0"/>
      <fill>
        <patternFill patternType="none">
          <bgColor indexed="65"/>
        </patternFill>
      </fill>
    </dxf>
  </rfmt>
  <rfmt sheetId="1" sqref="G819" start="0" length="0">
    <dxf>
      <font>
        <sz val="11"/>
        <name val="Times New Roman"/>
        <scheme val="none"/>
      </font>
      <numFmt numFmtId="1" formatCode="0"/>
      <fill>
        <patternFill patternType="none">
          <bgColor indexed="65"/>
        </patternFill>
      </fill>
    </dxf>
  </rfmt>
  <rfmt sheetId="1" sqref="H819" start="0" length="0">
    <dxf>
      <font>
        <sz val="11"/>
        <name val="Times New Roman"/>
        <scheme val="none"/>
      </font>
      <numFmt numFmtId="3" formatCode="#,##0"/>
      <fill>
        <patternFill patternType="none">
          <bgColor indexed="65"/>
        </patternFill>
      </fill>
    </dxf>
  </rfmt>
  <rfmt sheetId="1" sqref="G820" start="0" length="0">
    <dxf>
      <font>
        <sz val="11"/>
        <name val="Times New Roman"/>
        <scheme val="none"/>
      </font>
      <numFmt numFmtId="1" formatCode="0"/>
      <fill>
        <patternFill patternType="none">
          <bgColor indexed="65"/>
        </patternFill>
      </fill>
    </dxf>
  </rfmt>
  <rfmt sheetId="1" sqref="H820" start="0" length="0">
    <dxf>
      <font>
        <sz val="11"/>
        <name val="Times New Roman"/>
        <scheme val="none"/>
      </font>
      <numFmt numFmtId="3" formatCode="#,##0"/>
      <fill>
        <patternFill patternType="none">
          <bgColor indexed="65"/>
        </patternFill>
      </fill>
    </dxf>
  </rfmt>
  <rfmt sheetId="1" sqref="G821" start="0" length="0">
    <dxf>
      <font>
        <sz val="11"/>
        <name val="Times New Roman"/>
        <scheme val="none"/>
      </font>
      <numFmt numFmtId="1" formatCode="0"/>
      <fill>
        <patternFill patternType="none">
          <bgColor indexed="65"/>
        </patternFill>
      </fill>
    </dxf>
  </rfmt>
  <rfmt sheetId="1" sqref="H821" start="0" length="0">
    <dxf>
      <font>
        <sz val="11"/>
        <name val="Times New Roman"/>
        <scheme val="none"/>
      </font>
      <numFmt numFmtId="3" formatCode="#,##0"/>
      <fill>
        <patternFill patternType="none">
          <bgColor indexed="65"/>
        </patternFill>
      </fill>
    </dxf>
  </rfmt>
  <rfmt sheetId="1" sqref="G822" start="0" length="0">
    <dxf>
      <font>
        <sz val="11"/>
        <name val="Times New Roman"/>
        <scheme val="none"/>
      </font>
      <numFmt numFmtId="1" formatCode="0"/>
      <fill>
        <patternFill patternType="none">
          <bgColor indexed="65"/>
        </patternFill>
      </fill>
    </dxf>
  </rfmt>
  <rfmt sheetId="1" sqref="H822" start="0" length="0">
    <dxf>
      <font>
        <sz val="11"/>
        <name val="Times New Roman"/>
        <scheme val="none"/>
      </font>
      <numFmt numFmtId="3" formatCode="#,##0"/>
      <fill>
        <patternFill patternType="none">
          <bgColor indexed="65"/>
        </patternFill>
      </fill>
    </dxf>
  </rfmt>
  <rfmt sheetId="1" sqref="G823" start="0" length="0">
    <dxf>
      <font>
        <sz val="11"/>
        <name val="Times New Roman"/>
        <scheme val="none"/>
      </font>
      <numFmt numFmtId="1" formatCode="0"/>
      <fill>
        <patternFill patternType="none">
          <bgColor indexed="65"/>
        </patternFill>
      </fill>
    </dxf>
  </rfmt>
  <rfmt sheetId="1" sqref="H823" start="0" length="0">
    <dxf>
      <font>
        <sz val="11"/>
        <name val="Times New Roman"/>
        <scheme val="none"/>
      </font>
      <numFmt numFmtId="3" formatCode="#,##0"/>
      <fill>
        <patternFill patternType="none">
          <bgColor indexed="65"/>
        </patternFill>
      </fill>
    </dxf>
  </rfmt>
  <rfmt sheetId="1" sqref="G824" start="0" length="0">
    <dxf>
      <font>
        <sz val="11"/>
        <name val="Times New Roman"/>
        <scheme val="none"/>
      </font>
      <numFmt numFmtId="1" formatCode="0"/>
      <fill>
        <patternFill patternType="none">
          <bgColor indexed="65"/>
        </patternFill>
      </fill>
    </dxf>
  </rfmt>
  <rfmt sheetId="1" sqref="H824" start="0" length="0">
    <dxf>
      <font>
        <sz val="11"/>
        <name val="Times New Roman"/>
        <scheme val="none"/>
      </font>
      <numFmt numFmtId="3" formatCode="#,##0"/>
      <fill>
        <patternFill patternType="none">
          <bgColor indexed="65"/>
        </patternFill>
      </fill>
    </dxf>
  </rfmt>
  <rfmt sheetId="1" sqref="G825" start="0" length="0">
    <dxf>
      <font>
        <sz val="11"/>
        <name val="Times New Roman"/>
        <scheme val="none"/>
      </font>
      <numFmt numFmtId="1" formatCode="0"/>
      <fill>
        <patternFill patternType="none">
          <bgColor indexed="65"/>
        </patternFill>
      </fill>
    </dxf>
  </rfmt>
  <rfmt sheetId="1" sqref="H825" start="0" length="0">
    <dxf>
      <font>
        <sz val="11"/>
        <name val="Times New Roman"/>
        <scheme val="none"/>
      </font>
      <numFmt numFmtId="3" formatCode="#,##0"/>
      <fill>
        <patternFill patternType="none">
          <bgColor indexed="65"/>
        </patternFill>
      </fill>
    </dxf>
  </rfmt>
  <rfmt sheetId="1" sqref="G826" start="0" length="0">
    <dxf>
      <font>
        <sz val="11"/>
        <name val="Times New Roman"/>
        <scheme val="none"/>
      </font>
      <numFmt numFmtId="1" formatCode="0"/>
      <fill>
        <patternFill patternType="none">
          <bgColor indexed="65"/>
        </patternFill>
      </fill>
    </dxf>
  </rfmt>
  <rfmt sheetId="1" sqref="H826" start="0" length="0">
    <dxf>
      <font>
        <sz val="11"/>
        <name val="Times New Roman"/>
        <scheme val="none"/>
      </font>
      <numFmt numFmtId="3" formatCode="#,##0"/>
      <fill>
        <patternFill patternType="none">
          <bgColor indexed="65"/>
        </patternFill>
      </fill>
    </dxf>
  </rfmt>
  <rfmt sheetId="1" sqref="G827" start="0" length="0">
    <dxf>
      <font>
        <sz val="11"/>
        <name val="Times New Roman"/>
        <scheme val="none"/>
      </font>
      <numFmt numFmtId="1" formatCode="0"/>
      <fill>
        <patternFill patternType="none">
          <bgColor indexed="65"/>
        </patternFill>
      </fill>
    </dxf>
  </rfmt>
  <rfmt sheetId="1" sqref="H827" start="0" length="0">
    <dxf>
      <font>
        <sz val="11"/>
        <name val="Times New Roman"/>
        <scheme val="none"/>
      </font>
      <numFmt numFmtId="3" formatCode="#,##0"/>
      <fill>
        <patternFill patternType="none">
          <bgColor indexed="65"/>
        </patternFill>
      </fill>
    </dxf>
  </rfmt>
  <rfmt sheetId="1" sqref="G828" start="0" length="0">
    <dxf>
      <font>
        <sz val="11"/>
        <name val="Times New Roman"/>
        <scheme val="none"/>
      </font>
      <numFmt numFmtId="1" formatCode="0"/>
      <fill>
        <patternFill patternType="none">
          <bgColor indexed="65"/>
        </patternFill>
      </fill>
    </dxf>
  </rfmt>
  <rfmt sheetId="1" sqref="H828" start="0" length="0">
    <dxf>
      <font>
        <sz val="11"/>
        <name val="Times New Roman"/>
        <scheme val="none"/>
      </font>
      <numFmt numFmtId="3" formatCode="#,##0"/>
      <fill>
        <patternFill patternType="none">
          <bgColor indexed="65"/>
        </patternFill>
      </fill>
    </dxf>
  </rfmt>
  <rfmt sheetId="1" sqref="G829" start="0" length="0">
    <dxf>
      <font>
        <sz val="11"/>
        <name val="Times New Roman"/>
        <scheme val="none"/>
      </font>
      <numFmt numFmtId="1" formatCode="0"/>
      <fill>
        <patternFill patternType="none">
          <bgColor indexed="65"/>
        </patternFill>
      </fill>
    </dxf>
  </rfmt>
  <rfmt sheetId="1" sqref="H829" start="0" length="0">
    <dxf>
      <font>
        <sz val="11"/>
        <name val="Times New Roman"/>
        <scheme val="none"/>
      </font>
      <numFmt numFmtId="3" formatCode="#,##0"/>
      <fill>
        <patternFill patternType="none">
          <bgColor indexed="65"/>
        </patternFill>
      </fill>
    </dxf>
  </rfmt>
  <rfmt sheetId="1" sqref="G830" start="0" length="0">
    <dxf>
      <font>
        <sz val="11"/>
        <name val="Times New Roman"/>
        <scheme val="none"/>
      </font>
      <numFmt numFmtId="1" formatCode="0"/>
      <fill>
        <patternFill patternType="none">
          <bgColor indexed="65"/>
        </patternFill>
      </fill>
    </dxf>
  </rfmt>
  <rfmt sheetId="1" sqref="H830" start="0" length="0">
    <dxf>
      <font>
        <sz val="11"/>
        <name val="Times New Roman"/>
        <scheme val="none"/>
      </font>
      <numFmt numFmtId="3" formatCode="#,##0"/>
      <fill>
        <patternFill patternType="none">
          <bgColor indexed="65"/>
        </patternFill>
      </fill>
    </dxf>
  </rfmt>
  <rfmt sheetId="1" sqref="G831" start="0" length="0">
    <dxf>
      <font>
        <sz val="11"/>
        <name val="Times New Roman"/>
        <scheme val="none"/>
      </font>
      <numFmt numFmtId="1" formatCode="0"/>
      <fill>
        <patternFill patternType="none">
          <bgColor indexed="65"/>
        </patternFill>
      </fill>
    </dxf>
  </rfmt>
  <rfmt sheetId="1" sqref="H831" start="0" length="0">
    <dxf>
      <font>
        <sz val="11"/>
        <name val="Times New Roman"/>
        <scheme val="none"/>
      </font>
      <numFmt numFmtId="3" formatCode="#,##0"/>
      <fill>
        <patternFill patternType="none">
          <bgColor indexed="65"/>
        </patternFill>
      </fill>
    </dxf>
  </rfmt>
  <rfmt sheetId="1" sqref="G832" start="0" length="0">
    <dxf>
      <font>
        <sz val="11"/>
        <name val="Times New Roman"/>
        <scheme val="none"/>
      </font>
      <numFmt numFmtId="1" formatCode="0"/>
      <fill>
        <patternFill patternType="none">
          <bgColor indexed="65"/>
        </patternFill>
      </fill>
    </dxf>
  </rfmt>
  <rfmt sheetId="1" sqref="H832" start="0" length="0">
    <dxf>
      <font>
        <sz val="11"/>
        <name val="Times New Roman"/>
        <scheme val="none"/>
      </font>
      <numFmt numFmtId="3" formatCode="#,##0"/>
      <fill>
        <patternFill patternType="none">
          <bgColor indexed="65"/>
        </patternFill>
      </fill>
    </dxf>
  </rfmt>
  <rfmt sheetId="1" sqref="G833" start="0" length="0">
    <dxf>
      <font>
        <sz val="11"/>
        <name val="Times New Roman"/>
        <scheme val="none"/>
      </font>
      <numFmt numFmtId="1" formatCode="0"/>
      <fill>
        <patternFill patternType="none">
          <bgColor indexed="65"/>
        </patternFill>
      </fill>
    </dxf>
  </rfmt>
  <rfmt sheetId="1" sqref="H833" start="0" length="0">
    <dxf>
      <font>
        <sz val="11"/>
        <name val="Times New Roman"/>
        <scheme val="none"/>
      </font>
      <numFmt numFmtId="3" formatCode="#,##0"/>
      <fill>
        <patternFill patternType="none">
          <bgColor indexed="65"/>
        </patternFill>
      </fill>
    </dxf>
  </rfmt>
  <rfmt sheetId="1" sqref="G834" start="0" length="0">
    <dxf>
      <font>
        <sz val="11"/>
        <name val="Times New Roman"/>
        <scheme val="none"/>
      </font>
      <numFmt numFmtId="1" formatCode="0"/>
      <fill>
        <patternFill patternType="none">
          <bgColor indexed="65"/>
        </patternFill>
      </fill>
    </dxf>
  </rfmt>
  <rfmt sheetId="1" sqref="H834" start="0" length="0">
    <dxf>
      <font>
        <sz val="11"/>
        <name val="Times New Roman"/>
        <scheme val="none"/>
      </font>
      <numFmt numFmtId="3" formatCode="#,##0"/>
      <fill>
        <patternFill patternType="none">
          <bgColor indexed="65"/>
        </patternFill>
      </fill>
    </dxf>
  </rfmt>
  <rfmt sheetId="1" sqref="G835" start="0" length="0">
    <dxf>
      <font>
        <sz val="11"/>
        <name val="Times New Roman"/>
        <scheme val="none"/>
      </font>
      <numFmt numFmtId="1" formatCode="0"/>
      <fill>
        <patternFill patternType="none">
          <bgColor indexed="65"/>
        </patternFill>
      </fill>
    </dxf>
  </rfmt>
  <rfmt sheetId="1" sqref="H835" start="0" length="0">
    <dxf>
      <font>
        <sz val="11"/>
        <name val="Times New Roman"/>
        <scheme val="none"/>
      </font>
      <numFmt numFmtId="3" formatCode="#,##0"/>
      <fill>
        <patternFill patternType="none">
          <bgColor indexed="65"/>
        </patternFill>
      </fill>
    </dxf>
  </rfmt>
  <rfmt sheetId="1" sqref="G836" start="0" length="0">
    <dxf>
      <font>
        <sz val="11"/>
        <name val="Times New Roman"/>
        <scheme val="none"/>
      </font>
      <numFmt numFmtId="1" formatCode="0"/>
      <fill>
        <patternFill patternType="none">
          <bgColor indexed="65"/>
        </patternFill>
      </fill>
    </dxf>
  </rfmt>
  <rfmt sheetId="1" sqref="H836" start="0" length="0">
    <dxf>
      <font>
        <sz val="11"/>
        <name val="Times New Roman"/>
        <scheme val="none"/>
      </font>
      <numFmt numFmtId="3" formatCode="#,##0"/>
      <fill>
        <patternFill patternType="none">
          <bgColor indexed="65"/>
        </patternFill>
      </fill>
    </dxf>
  </rfmt>
  <rfmt sheetId="1" sqref="G837" start="0" length="0">
    <dxf>
      <font>
        <sz val="11"/>
        <name val="Times New Roman"/>
        <scheme val="none"/>
      </font>
      <numFmt numFmtId="1" formatCode="0"/>
      <fill>
        <patternFill patternType="none">
          <bgColor indexed="65"/>
        </patternFill>
      </fill>
    </dxf>
  </rfmt>
  <rfmt sheetId="1" sqref="H837" start="0" length="0">
    <dxf>
      <font>
        <sz val="11"/>
        <name val="Times New Roman"/>
        <scheme val="none"/>
      </font>
      <numFmt numFmtId="3" formatCode="#,##0"/>
      <fill>
        <patternFill patternType="none">
          <bgColor indexed="65"/>
        </patternFill>
      </fill>
    </dxf>
  </rfmt>
  <rfmt sheetId="1" sqref="G838" start="0" length="0">
    <dxf>
      <font>
        <sz val="11"/>
        <name val="Times New Roman"/>
        <scheme val="none"/>
      </font>
      <numFmt numFmtId="1" formatCode="0"/>
      <fill>
        <patternFill patternType="none">
          <bgColor indexed="65"/>
        </patternFill>
      </fill>
    </dxf>
  </rfmt>
  <rfmt sheetId="1" sqref="H838" start="0" length="0">
    <dxf>
      <font>
        <sz val="11"/>
        <name val="Times New Roman"/>
        <scheme val="none"/>
      </font>
      <numFmt numFmtId="3" formatCode="#,##0"/>
      <fill>
        <patternFill patternType="none">
          <bgColor indexed="65"/>
        </patternFill>
      </fill>
    </dxf>
  </rfmt>
  <rfmt sheetId="1" sqref="G839" start="0" length="0">
    <dxf>
      <font>
        <sz val="11"/>
        <name val="Times New Roman"/>
        <scheme val="none"/>
      </font>
      <numFmt numFmtId="1" formatCode="0"/>
      <fill>
        <patternFill patternType="none">
          <bgColor indexed="65"/>
        </patternFill>
      </fill>
    </dxf>
  </rfmt>
  <rfmt sheetId="1" sqref="H839" start="0" length="0">
    <dxf>
      <font>
        <sz val="11"/>
        <name val="Times New Roman"/>
        <scheme val="none"/>
      </font>
      <numFmt numFmtId="3" formatCode="#,##0"/>
      <fill>
        <patternFill patternType="none">
          <bgColor indexed="65"/>
        </patternFill>
      </fill>
    </dxf>
  </rfmt>
  <rfmt sheetId="1" sqref="G840" start="0" length="0">
    <dxf>
      <font>
        <sz val="11"/>
        <name val="Times New Roman"/>
        <scheme val="none"/>
      </font>
      <numFmt numFmtId="1" formatCode="0"/>
      <fill>
        <patternFill patternType="none">
          <bgColor indexed="65"/>
        </patternFill>
      </fill>
    </dxf>
  </rfmt>
  <rfmt sheetId="1" sqref="H840" start="0" length="0">
    <dxf>
      <font>
        <sz val="11"/>
        <name val="Times New Roman"/>
        <scheme val="none"/>
      </font>
      <numFmt numFmtId="3" formatCode="#,##0"/>
      <fill>
        <patternFill patternType="none">
          <bgColor indexed="65"/>
        </patternFill>
      </fill>
    </dxf>
  </rfmt>
  <rfmt sheetId="1" sqref="G841" start="0" length="0">
    <dxf>
      <font>
        <sz val="11"/>
        <name val="Times New Roman"/>
        <scheme val="none"/>
      </font>
      <numFmt numFmtId="1" formatCode="0"/>
      <fill>
        <patternFill patternType="none">
          <bgColor indexed="65"/>
        </patternFill>
      </fill>
    </dxf>
  </rfmt>
  <rfmt sheetId="1" sqref="H841" start="0" length="0">
    <dxf>
      <font>
        <sz val="11"/>
        <name val="Times New Roman"/>
        <scheme val="none"/>
      </font>
      <numFmt numFmtId="3" formatCode="#,##0"/>
      <fill>
        <patternFill patternType="none">
          <bgColor indexed="65"/>
        </patternFill>
      </fill>
    </dxf>
  </rfmt>
  <rfmt sheetId="1" sqref="G842" start="0" length="0">
    <dxf>
      <font>
        <sz val="11"/>
        <name val="Times New Roman"/>
        <scheme val="none"/>
      </font>
      <numFmt numFmtId="1" formatCode="0"/>
      <fill>
        <patternFill patternType="none">
          <bgColor indexed="65"/>
        </patternFill>
      </fill>
    </dxf>
  </rfmt>
  <rfmt sheetId="1" sqref="H842" start="0" length="0">
    <dxf>
      <font>
        <sz val="11"/>
        <name val="Times New Roman"/>
        <scheme val="none"/>
      </font>
      <numFmt numFmtId="3" formatCode="#,##0"/>
      <fill>
        <patternFill patternType="none">
          <bgColor indexed="65"/>
        </patternFill>
      </fill>
    </dxf>
  </rfmt>
  <rfmt sheetId="1" sqref="G843" start="0" length="0">
    <dxf>
      <font>
        <sz val="11"/>
        <name val="Times New Roman"/>
        <scheme val="none"/>
      </font>
      <numFmt numFmtId="1" formatCode="0"/>
      <fill>
        <patternFill patternType="none">
          <bgColor indexed="65"/>
        </patternFill>
      </fill>
    </dxf>
  </rfmt>
  <rfmt sheetId="1" sqref="H843" start="0" length="0">
    <dxf>
      <font>
        <sz val="11"/>
        <name val="Times New Roman"/>
        <scheme val="none"/>
      </font>
      <numFmt numFmtId="3" formatCode="#,##0"/>
      <fill>
        <patternFill patternType="none">
          <bgColor indexed="65"/>
        </patternFill>
      </fill>
    </dxf>
  </rfmt>
  <rfmt sheetId="1" sqref="G844" start="0" length="0">
    <dxf>
      <font>
        <sz val="11"/>
        <name val="Times New Roman"/>
        <scheme val="none"/>
      </font>
      <numFmt numFmtId="1" formatCode="0"/>
      <fill>
        <patternFill patternType="none">
          <bgColor indexed="65"/>
        </patternFill>
      </fill>
    </dxf>
  </rfmt>
  <rfmt sheetId="1" sqref="H844" start="0" length="0">
    <dxf>
      <font>
        <sz val="11"/>
        <name val="Times New Roman"/>
        <scheme val="none"/>
      </font>
      <numFmt numFmtId="3" formatCode="#,##0"/>
      <fill>
        <patternFill patternType="none">
          <bgColor indexed="65"/>
        </patternFill>
      </fill>
    </dxf>
  </rfmt>
  <rfmt sheetId="1" sqref="G845" start="0" length="0">
    <dxf>
      <font>
        <sz val="11"/>
        <name val="Times New Roman"/>
        <scheme val="none"/>
      </font>
      <numFmt numFmtId="1" formatCode="0"/>
      <fill>
        <patternFill patternType="none">
          <bgColor indexed="65"/>
        </patternFill>
      </fill>
    </dxf>
  </rfmt>
  <rfmt sheetId="1" sqref="H845" start="0" length="0">
    <dxf>
      <font>
        <sz val="11"/>
        <name val="Times New Roman"/>
        <scheme val="none"/>
      </font>
      <numFmt numFmtId="3" formatCode="#,##0"/>
      <fill>
        <patternFill patternType="none">
          <bgColor indexed="65"/>
        </patternFill>
      </fill>
    </dxf>
  </rfmt>
  <rfmt sheetId="1" sqref="G846" start="0" length="0">
    <dxf>
      <font>
        <sz val="11"/>
        <name val="Times New Roman"/>
        <scheme val="none"/>
      </font>
      <numFmt numFmtId="1" formatCode="0"/>
      <fill>
        <patternFill patternType="none">
          <bgColor indexed="65"/>
        </patternFill>
      </fill>
    </dxf>
  </rfmt>
  <rfmt sheetId="1" sqref="H846" start="0" length="0">
    <dxf>
      <font>
        <sz val="11"/>
        <name val="Times New Roman"/>
        <scheme val="none"/>
      </font>
      <numFmt numFmtId="3" formatCode="#,##0"/>
      <fill>
        <patternFill patternType="none">
          <bgColor indexed="65"/>
        </patternFill>
      </fill>
    </dxf>
  </rfmt>
  <rfmt sheetId="1" sqref="G847" start="0" length="0">
    <dxf>
      <font>
        <sz val="11"/>
        <name val="Times New Roman"/>
        <scheme val="none"/>
      </font>
      <numFmt numFmtId="1" formatCode="0"/>
      <fill>
        <patternFill patternType="none">
          <bgColor indexed="65"/>
        </patternFill>
      </fill>
    </dxf>
  </rfmt>
  <rfmt sheetId="1" sqref="H847" start="0" length="0">
    <dxf>
      <font>
        <sz val="11"/>
        <name val="Times New Roman"/>
        <scheme val="none"/>
      </font>
      <numFmt numFmtId="3" formatCode="#,##0"/>
      <fill>
        <patternFill patternType="none">
          <bgColor indexed="65"/>
        </patternFill>
      </fill>
    </dxf>
  </rfmt>
  <rfmt sheetId="1" sqref="G848" start="0" length="0">
    <dxf>
      <font>
        <sz val="11"/>
        <name val="Times New Roman"/>
        <scheme val="none"/>
      </font>
      <numFmt numFmtId="1" formatCode="0"/>
      <fill>
        <patternFill patternType="none">
          <bgColor indexed="65"/>
        </patternFill>
      </fill>
    </dxf>
  </rfmt>
  <rfmt sheetId="1" sqref="H848" start="0" length="0">
    <dxf>
      <font>
        <sz val="11"/>
        <name val="Times New Roman"/>
        <scheme val="none"/>
      </font>
      <numFmt numFmtId="3" formatCode="#,##0"/>
      <fill>
        <patternFill patternType="none">
          <bgColor indexed="65"/>
        </patternFill>
      </fill>
    </dxf>
  </rfmt>
  <rfmt sheetId="1" sqref="G849" start="0" length="0">
    <dxf>
      <font>
        <sz val="11"/>
        <name val="Times New Roman"/>
        <scheme val="none"/>
      </font>
      <numFmt numFmtId="1" formatCode="0"/>
      <fill>
        <patternFill patternType="none">
          <bgColor indexed="65"/>
        </patternFill>
      </fill>
    </dxf>
  </rfmt>
  <rfmt sheetId="1" sqref="H849" start="0" length="0">
    <dxf>
      <font>
        <sz val="11"/>
        <name val="Times New Roman"/>
        <scheme val="none"/>
      </font>
      <numFmt numFmtId="3" formatCode="#,##0"/>
      <fill>
        <patternFill patternType="none">
          <bgColor indexed="65"/>
        </patternFill>
      </fill>
    </dxf>
  </rfmt>
  <rfmt sheetId="1" sqref="G850" start="0" length="0">
    <dxf>
      <font>
        <sz val="11"/>
        <name val="Times New Roman"/>
        <scheme val="none"/>
      </font>
      <numFmt numFmtId="1" formatCode="0"/>
      <fill>
        <patternFill patternType="none">
          <bgColor indexed="65"/>
        </patternFill>
      </fill>
    </dxf>
  </rfmt>
  <rfmt sheetId="1" sqref="H850" start="0" length="0">
    <dxf>
      <font>
        <sz val="11"/>
        <name val="Times New Roman"/>
        <scheme val="none"/>
      </font>
      <numFmt numFmtId="3" formatCode="#,##0"/>
      <fill>
        <patternFill patternType="none">
          <bgColor indexed="65"/>
        </patternFill>
      </fill>
    </dxf>
  </rfmt>
  <rfmt sheetId="1" sqref="G851" start="0" length="0">
    <dxf>
      <font>
        <sz val="11"/>
        <name val="Times New Roman"/>
        <scheme val="none"/>
      </font>
      <numFmt numFmtId="1" formatCode="0"/>
      <fill>
        <patternFill patternType="none">
          <bgColor indexed="65"/>
        </patternFill>
      </fill>
    </dxf>
  </rfmt>
  <rfmt sheetId="1" sqref="H851" start="0" length="0">
    <dxf>
      <font>
        <sz val="11"/>
        <name val="Times New Roman"/>
        <scheme val="none"/>
      </font>
      <numFmt numFmtId="3" formatCode="#,##0"/>
      <fill>
        <patternFill patternType="none">
          <bgColor indexed="65"/>
        </patternFill>
      </fill>
    </dxf>
  </rfmt>
  <rfmt sheetId="1" sqref="G852" start="0" length="0">
    <dxf>
      <font>
        <sz val="11"/>
        <name val="Times New Roman"/>
        <scheme val="none"/>
      </font>
      <numFmt numFmtId="1" formatCode="0"/>
      <fill>
        <patternFill patternType="none">
          <bgColor indexed="65"/>
        </patternFill>
      </fill>
    </dxf>
  </rfmt>
  <rfmt sheetId="1" sqref="H852" start="0" length="0">
    <dxf>
      <font>
        <sz val="11"/>
        <name val="Times New Roman"/>
        <scheme val="none"/>
      </font>
      <numFmt numFmtId="3" formatCode="#,##0"/>
      <fill>
        <patternFill patternType="none">
          <bgColor indexed="65"/>
        </patternFill>
      </fill>
    </dxf>
  </rfmt>
  <rfmt sheetId="1" sqref="G853" start="0" length="0">
    <dxf>
      <font>
        <sz val="11"/>
        <name val="Times New Roman"/>
        <scheme val="none"/>
      </font>
      <numFmt numFmtId="1" formatCode="0"/>
      <fill>
        <patternFill patternType="none">
          <bgColor indexed="65"/>
        </patternFill>
      </fill>
    </dxf>
  </rfmt>
  <rfmt sheetId="1" sqref="H853" start="0" length="0">
    <dxf>
      <font>
        <sz val="11"/>
        <name val="Times New Roman"/>
        <scheme val="none"/>
      </font>
      <numFmt numFmtId="3" formatCode="#,##0"/>
      <fill>
        <patternFill patternType="none">
          <bgColor indexed="65"/>
        </patternFill>
      </fill>
    </dxf>
  </rfmt>
  <rfmt sheetId="1" sqref="G854" start="0" length="0">
    <dxf>
      <font>
        <sz val="11"/>
        <name val="Times New Roman"/>
        <scheme val="none"/>
      </font>
      <numFmt numFmtId="1" formatCode="0"/>
      <fill>
        <patternFill patternType="none">
          <bgColor indexed="65"/>
        </patternFill>
      </fill>
    </dxf>
  </rfmt>
  <rfmt sheetId="1" sqref="H854" start="0" length="0">
    <dxf>
      <font>
        <sz val="11"/>
        <name val="Times New Roman"/>
        <scheme val="none"/>
      </font>
      <numFmt numFmtId="3" formatCode="#,##0"/>
      <fill>
        <patternFill patternType="none">
          <bgColor indexed="65"/>
        </patternFill>
      </fill>
    </dxf>
  </rfmt>
  <rfmt sheetId="1" sqref="G855" start="0" length="0">
    <dxf>
      <font>
        <sz val="11"/>
        <name val="Times New Roman"/>
        <scheme val="none"/>
      </font>
      <numFmt numFmtId="1" formatCode="0"/>
      <fill>
        <patternFill patternType="none">
          <bgColor indexed="65"/>
        </patternFill>
      </fill>
    </dxf>
  </rfmt>
  <rfmt sheetId="1" sqref="H855" start="0" length="0">
    <dxf>
      <font>
        <sz val="11"/>
        <name val="Times New Roman"/>
        <scheme val="none"/>
      </font>
      <numFmt numFmtId="3" formatCode="#,##0"/>
      <fill>
        <patternFill patternType="none">
          <bgColor indexed="65"/>
        </patternFill>
      </fill>
    </dxf>
  </rfmt>
  <rfmt sheetId="1" sqref="G856" start="0" length="0">
    <dxf>
      <font>
        <sz val="11"/>
        <name val="Times New Roman"/>
        <scheme val="none"/>
      </font>
      <numFmt numFmtId="1" formatCode="0"/>
      <fill>
        <patternFill patternType="none">
          <bgColor indexed="65"/>
        </patternFill>
      </fill>
    </dxf>
  </rfmt>
  <rfmt sheetId="1" sqref="H856" start="0" length="0">
    <dxf>
      <font>
        <sz val="11"/>
        <name val="Times New Roman"/>
        <scheme val="none"/>
      </font>
      <numFmt numFmtId="3" formatCode="#,##0"/>
      <fill>
        <patternFill patternType="none">
          <bgColor indexed="65"/>
        </patternFill>
      </fill>
    </dxf>
  </rfmt>
  <rfmt sheetId="1" sqref="G857" start="0" length="0">
    <dxf>
      <font>
        <sz val="11"/>
        <name val="Times New Roman"/>
        <scheme val="none"/>
      </font>
      <numFmt numFmtId="1" formatCode="0"/>
      <fill>
        <patternFill patternType="none">
          <bgColor indexed="65"/>
        </patternFill>
      </fill>
    </dxf>
  </rfmt>
  <rfmt sheetId="1" sqref="H857" start="0" length="0">
    <dxf>
      <font>
        <sz val="11"/>
        <name val="Times New Roman"/>
        <scheme val="none"/>
      </font>
      <numFmt numFmtId="3" formatCode="#,##0"/>
      <fill>
        <patternFill patternType="none">
          <bgColor indexed="65"/>
        </patternFill>
      </fill>
    </dxf>
  </rfmt>
  <rfmt sheetId="1" sqref="G858" start="0" length="0">
    <dxf>
      <font>
        <sz val="11"/>
        <name val="Times New Roman"/>
        <scheme val="none"/>
      </font>
      <numFmt numFmtId="1" formatCode="0"/>
      <fill>
        <patternFill patternType="none">
          <bgColor indexed="65"/>
        </patternFill>
      </fill>
    </dxf>
  </rfmt>
  <rfmt sheetId="1" sqref="H858" start="0" length="0">
    <dxf>
      <font>
        <sz val="11"/>
        <name val="Times New Roman"/>
        <scheme val="none"/>
      </font>
      <numFmt numFmtId="3" formatCode="#,##0"/>
      <fill>
        <patternFill patternType="none">
          <bgColor indexed="65"/>
        </patternFill>
      </fill>
    </dxf>
  </rfmt>
  <rfmt sheetId="1" sqref="G859" start="0" length="0">
    <dxf>
      <font>
        <sz val="11"/>
        <name val="Times New Roman"/>
        <scheme val="none"/>
      </font>
      <numFmt numFmtId="1" formatCode="0"/>
      <fill>
        <patternFill patternType="none">
          <bgColor indexed="65"/>
        </patternFill>
      </fill>
    </dxf>
  </rfmt>
  <rfmt sheetId="1" sqref="H859" start="0" length="0">
    <dxf>
      <font>
        <sz val="11"/>
        <name val="Times New Roman"/>
        <scheme val="none"/>
      </font>
      <numFmt numFmtId="3" formatCode="#,##0"/>
      <fill>
        <patternFill patternType="none">
          <bgColor indexed="65"/>
        </patternFill>
      </fill>
    </dxf>
  </rfmt>
  <rfmt sheetId="1" sqref="G860" start="0" length="0">
    <dxf>
      <font>
        <sz val="11"/>
        <name val="Times New Roman"/>
        <scheme val="none"/>
      </font>
      <numFmt numFmtId="1" formatCode="0"/>
      <fill>
        <patternFill patternType="none">
          <bgColor indexed="65"/>
        </patternFill>
      </fill>
    </dxf>
  </rfmt>
  <rfmt sheetId="1" sqref="H860" start="0" length="0">
    <dxf>
      <font>
        <sz val="11"/>
        <name val="Times New Roman"/>
        <scheme val="none"/>
      </font>
      <numFmt numFmtId="3" formatCode="#,##0"/>
      <fill>
        <patternFill patternType="none">
          <bgColor indexed="65"/>
        </patternFill>
      </fill>
    </dxf>
  </rfmt>
  <rfmt sheetId="1" sqref="G861" start="0" length="0">
    <dxf>
      <font>
        <sz val="11"/>
        <name val="Times New Roman"/>
        <scheme val="none"/>
      </font>
      <numFmt numFmtId="1" formatCode="0"/>
      <fill>
        <patternFill patternType="none">
          <bgColor indexed="65"/>
        </patternFill>
      </fill>
    </dxf>
  </rfmt>
  <rfmt sheetId="1" sqref="H861" start="0" length="0">
    <dxf>
      <font>
        <sz val="11"/>
        <name val="Times New Roman"/>
        <scheme val="none"/>
      </font>
      <numFmt numFmtId="3" formatCode="#,##0"/>
      <fill>
        <patternFill patternType="none">
          <bgColor indexed="65"/>
        </patternFill>
      </fill>
    </dxf>
  </rfmt>
  <rfmt sheetId="1" sqref="G862" start="0" length="0">
    <dxf>
      <font>
        <sz val="11"/>
        <name val="Times New Roman"/>
        <scheme val="none"/>
      </font>
      <numFmt numFmtId="1" formatCode="0"/>
      <fill>
        <patternFill patternType="none">
          <bgColor indexed="65"/>
        </patternFill>
      </fill>
    </dxf>
  </rfmt>
  <rfmt sheetId="1" sqref="H862" start="0" length="0">
    <dxf>
      <font>
        <sz val="11"/>
        <name val="Times New Roman"/>
        <scheme val="none"/>
      </font>
      <numFmt numFmtId="3" formatCode="#,##0"/>
      <fill>
        <patternFill patternType="none">
          <bgColor indexed="65"/>
        </patternFill>
      </fill>
    </dxf>
  </rfmt>
  <rfmt sheetId="1" sqref="G863" start="0" length="0">
    <dxf>
      <font>
        <sz val="11"/>
        <name val="Times New Roman"/>
        <scheme val="none"/>
      </font>
      <numFmt numFmtId="1" formatCode="0"/>
      <fill>
        <patternFill patternType="none">
          <bgColor indexed="65"/>
        </patternFill>
      </fill>
    </dxf>
  </rfmt>
  <rfmt sheetId="1" sqref="H863" start="0" length="0">
    <dxf>
      <font>
        <sz val="11"/>
        <name val="Times New Roman"/>
        <scheme val="none"/>
      </font>
      <numFmt numFmtId="3" formatCode="#,##0"/>
      <fill>
        <patternFill patternType="none">
          <bgColor indexed="65"/>
        </patternFill>
      </fill>
    </dxf>
  </rfmt>
  <rfmt sheetId="1" sqref="G864" start="0" length="0">
    <dxf>
      <font>
        <sz val="11"/>
        <name val="Times New Roman"/>
        <scheme val="none"/>
      </font>
      <numFmt numFmtId="1" formatCode="0"/>
      <fill>
        <patternFill patternType="none">
          <bgColor indexed="65"/>
        </patternFill>
      </fill>
    </dxf>
  </rfmt>
  <rfmt sheetId="1" sqref="H864" start="0" length="0">
    <dxf>
      <font>
        <sz val="11"/>
        <name val="Times New Roman"/>
        <scheme val="none"/>
      </font>
      <numFmt numFmtId="3" formatCode="#,##0"/>
      <fill>
        <patternFill patternType="none">
          <bgColor indexed="65"/>
        </patternFill>
      </fill>
    </dxf>
  </rfmt>
  <rfmt sheetId="1" sqref="G865" start="0" length="0">
    <dxf>
      <font>
        <sz val="11"/>
        <name val="Times New Roman"/>
        <scheme val="none"/>
      </font>
      <numFmt numFmtId="1" formatCode="0"/>
      <fill>
        <patternFill patternType="none">
          <bgColor indexed="65"/>
        </patternFill>
      </fill>
    </dxf>
  </rfmt>
  <rfmt sheetId="1" sqref="H865" start="0" length="0">
    <dxf>
      <font>
        <sz val="11"/>
        <name val="Times New Roman"/>
        <scheme val="none"/>
      </font>
      <numFmt numFmtId="3" formatCode="#,##0"/>
      <fill>
        <patternFill patternType="none">
          <bgColor indexed="65"/>
        </patternFill>
      </fill>
    </dxf>
  </rfmt>
  <rfmt sheetId="1" sqref="G866" start="0" length="0">
    <dxf>
      <font>
        <sz val="11"/>
        <name val="Times New Roman"/>
        <scheme val="none"/>
      </font>
      <numFmt numFmtId="1" formatCode="0"/>
      <fill>
        <patternFill patternType="none">
          <bgColor indexed="65"/>
        </patternFill>
      </fill>
    </dxf>
  </rfmt>
  <rfmt sheetId="1" sqref="H866" start="0" length="0">
    <dxf>
      <font>
        <sz val="11"/>
        <name val="Times New Roman"/>
        <scheme val="none"/>
      </font>
      <numFmt numFmtId="3" formatCode="#,##0"/>
      <fill>
        <patternFill patternType="none">
          <bgColor indexed="65"/>
        </patternFill>
      </fill>
    </dxf>
  </rfmt>
  <rfmt sheetId="1" sqref="G867" start="0" length="0">
    <dxf>
      <font>
        <sz val="11"/>
        <name val="Times New Roman"/>
        <scheme val="none"/>
      </font>
      <numFmt numFmtId="1" formatCode="0"/>
      <fill>
        <patternFill patternType="none">
          <bgColor indexed="65"/>
        </patternFill>
      </fill>
    </dxf>
  </rfmt>
  <rfmt sheetId="1" sqref="H867" start="0" length="0">
    <dxf>
      <font>
        <sz val="11"/>
        <name val="Times New Roman"/>
        <scheme val="none"/>
      </font>
      <numFmt numFmtId="3" formatCode="#,##0"/>
      <fill>
        <patternFill patternType="none">
          <bgColor indexed="65"/>
        </patternFill>
      </fill>
    </dxf>
  </rfmt>
  <rfmt sheetId="1" sqref="G868" start="0" length="0">
    <dxf>
      <font>
        <sz val="11"/>
        <name val="Times New Roman"/>
        <scheme val="none"/>
      </font>
      <numFmt numFmtId="1" formatCode="0"/>
      <fill>
        <patternFill patternType="none">
          <bgColor indexed="65"/>
        </patternFill>
      </fill>
    </dxf>
  </rfmt>
  <rfmt sheetId="1" sqref="H868" start="0" length="0">
    <dxf>
      <font>
        <sz val="11"/>
        <name val="Times New Roman"/>
        <scheme val="none"/>
      </font>
      <numFmt numFmtId="3" formatCode="#,##0"/>
      <fill>
        <patternFill patternType="none">
          <bgColor indexed="65"/>
        </patternFill>
      </fill>
    </dxf>
  </rfmt>
  <rfmt sheetId="1" sqref="G869" start="0" length="0">
    <dxf>
      <font>
        <sz val="11"/>
        <name val="Times New Roman"/>
        <scheme val="none"/>
      </font>
      <numFmt numFmtId="1" formatCode="0"/>
      <fill>
        <patternFill patternType="none">
          <bgColor indexed="65"/>
        </patternFill>
      </fill>
    </dxf>
  </rfmt>
  <rfmt sheetId="1" sqref="H869" start="0" length="0">
    <dxf>
      <font>
        <sz val="11"/>
        <name val="Times New Roman"/>
        <scheme val="none"/>
      </font>
      <numFmt numFmtId="3" formatCode="#,##0"/>
      <fill>
        <patternFill patternType="none">
          <bgColor indexed="65"/>
        </patternFill>
      </fill>
    </dxf>
  </rfmt>
  <rfmt sheetId="1" sqref="G870" start="0" length="0">
    <dxf>
      <font>
        <sz val="11"/>
        <name val="Times New Roman"/>
        <scheme val="none"/>
      </font>
      <numFmt numFmtId="1" formatCode="0"/>
      <fill>
        <patternFill patternType="none">
          <bgColor indexed="65"/>
        </patternFill>
      </fill>
    </dxf>
  </rfmt>
  <rfmt sheetId="1" s="1" sqref="H870" start="0" length="0">
    <dxf>
      <font>
        <sz val="11"/>
        <color auto="1"/>
        <name val="Times New Roman"/>
        <scheme val="none"/>
      </font>
      <numFmt numFmtId="3" formatCode="#,##0"/>
      <fill>
        <patternFill patternType="none">
          <bgColor indexed="65"/>
        </patternFill>
      </fill>
      <alignment vertical="center" readingOrder="0"/>
    </dxf>
  </rfmt>
  <rfmt sheetId="1" sqref="G871" start="0" length="0">
    <dxf>
      <font>
        <sz val="11"/>
        <name val="Times New Roman"/>
        <scheme val="none"/>
      </font>
      <numFmt numFmtId="1" formatCode="0"/>
      <fill>
        <patternFill patternType="none">
          <bgColor indexed="65"/>
        </patternFill>
      </fill>
    </dxf>
  </rfmt>
  <rfmt sheetId="1" s="1" sqref="H871" start="0" length="0">
    <dxf>
      <font>
        <sz val="11"/>
        <color auto="1"/>
        <name val="Times New Roman"/>
        <scheme val="none"/>
      </font>
      <numFmt numFmtId="3" formatCode="#,##0"/>
      <fill>
        <patternFill patternType="none">
          <bgColor indexed="65"/>
        </patternFill>
      </fill>
      <alignment vertical="center" readingOrder="0"/>
    </dxf>
  </rfmt>
  <rfmt sheetId="1" sqref="G872" start="0" length="0">
    <dxf>
      <font>
        <sz val="11"/>
        <name val="Times New Roman"/>
        <scheme val="none"/>
      </font>
      <numFmt numFmtId="1" formatCode="0"/>
      <fill>
        <patternFill patternType="none">
          <bgColor indexed="65"/>
        </patternFill>
      </fill>
    </dxf>
  </rfmt>
  <rfmt sheetId="1" s="1" sqref="H872" start="0" length="0">
    <dxf>
      <font>
        <sz val="11"/>
        <color auto="1"/>
        <name val="Times New Roman"/>
        <scheme val="none"/>
      </font>
      <numFmt numFmtId="3" formatCode="#,##0"/>
      <fill>
        <patternFill patternType="none">
          <bgColor indexed="65"/>
        </patternFill>
      </fill>
      <alignment vertical="center" readingOrder="0"/>
    </dxf>
  </rfmt>
  <rfmt sheetId="1" sqref="G873" start="0" length="0">
    <dxf>
      <font>
        <sz val="11"/>
        <name val="Times New Roman"/>
        <scheme val="none"/>
      </font>
      <numFmt numFmtId="1" formatCode="0"/>
      <fill>
        <patternFill patternType="none">
          <bgColor indexed="65"/>
        </patternFill>
      </fill>
    </dxf>
  </rfmt>
  <rfmt sheetId="1" s="1" sqref="H873" start="0" length="0">
    <dxf>
      <font>
        <sz val="11"/>
        <color auto="1"/>
        <name val="Times New Roman"/>
        <scheme val="none"/>
      </font>
      <numFmt numFmtId="3" formatCode="#,##0"/>
      <fill>
        <patternFill patternType="none">
          <bgColor indexed="65"/>
        </patternFill>
      </fill>
      <alignment vertical="center" readingOrder="0"/>
    </dxf>
  </rfmt>
  <rfmt sheetId="1" sqref="G874" start="0" length="0">
    <dxf>
      <font>
        <sz val="11"/>
        <name val="Times New Roman"/>
        <scheme val="none"/>
      </font>
      <numFmt numFmtId="1" formatCode="0"/>
      <fill>
        <patternFill patternType="none">
          <bgColor indexed="65"/>
        </patternFill>
      </fill>
    </dxf>
  </rfmt>
  <rfmt sheetId="1" s="1" sqref="H874" start="0" length="0">
    <dxf>
      <font>
        <sz val="11"/>
        <color auto="1"/>
        <name val="Times New Roman"/>
        <scheme val="none"/>
      </font>
      <numFmt numFmtId="3" formatCode="#,##0"/>
      <fill>
        <patternFill patternType="none">
          <bgColor indexed="65"/>
        </patternFill>
      </fill>
      <alignment vertical="center" readingOrder="0"/>
    </dxf>
  </rfmt>
  <rfmt sheetId="1" sqref="G875" start="0" length="0">
    <dxf>
      <font>
        <sz val="11"/>
        <name val="Times New Roman"/>
        <scheme val="none"/>
      </font>
      <numFmt numFmtId="1" formatCode="0"/>
      <fill>
        <patternFill patternType="none">
          <bgColor indexed="65"/>
        </patternFill>
      </fill>
    </dxf>
  </rfmt>
  <rfmt sheetId="1" s="1" sqref="H875" start="0" length="0">
    <dxf>
      <font>
        <sz val="11"/>
        <color auto="1"/>
        <name val="Times New Roman"/>
        <scheme val="none"/>
      </font>
      <numFmt numFmtId="3" formatCode="#,##0"/>
      <fill>
        <patternFill patternType="none">
          <bgColor indexed="65"/>
        </patternFill>
      </fill>
      <alignment vertical="center" readingOrder="0"/>
    </dxf>
  </rfmt>
  <rfmt sheetId="1" sqref="G876" start="0" length="0">
    <dxf>
      <font>
        <sz val="11"/>
        <name val="Times New Roman"/>
        <scheme val="none"/>
      </font>
      <numFmt numFmtId="1" formatCode="0"/>
      <fill>
        <patternFill patternType="none">
          <bgColor indexed="65"/>
        </patternFill>
      </fill>
    </dxf>
  </rfmt>
  <rfmt sheetId="1" s="1" sqref="H876" start="0" length="0">
    <dxf>
      <font>
        <sz val="11"/>
        <color auto="1"/>
        <name val="Times New Roman"/>
        <scheme val="none"/>
      </font>
      <numFmt numFmtId="3" formatCode="#,##0"/>
      <fill>
        <patternFill patternType="none">
          <bgColor indexed="65"/>
        </patternFill>
      </fill>
      <alignment vertical="center" readingOrder="0"/>
    </dxf>
  </rfmt>
  <rfmt sheetId="1" sqref="G877" start="0" length="0">
    <dxf>
      <font>
        <sz val="11"/>
        <name val="Times New Roman"/>
        <scheme val="none"/>
      </font>
      <numFmt numFmtId="1" formatCode="0"/>
      <fill>
        <patternFill patternType="none">
          <bgColor indexed="65"/>
        </patternFill>
      </fill>
    </dxf>
  </rfmt>
  <rfmt sheetId="1" s="1" sqref="H877" start="0" length="0">
    <dxf>
      <font>
        <sz val="11"/>
        <color auto="1"/>
        <name val="Times New Roman"/>
        <scheme val="none"/>
      </font>
      <numFmt numFmtId="3" formatCode="#,##0"/>
      <fill>
        <patternFill patternType="none">
          <bgColor indexed="65"/>
        </patternFill>
      </fill>
      <alignment vertical="center" readingOrder="0"/>
    </dxf>
  </rfmt>
  <rfmt sheetId="1" sqref="G878" start="0" length="0">
    <dxf>
      <font>
        <sz val="11"/>
        <name val="Times New Roman"/>
        <scheme val="none"/>
      </font>
      <numFmt numFmtId="1" formatCode="0"/>
      <fill>
        <patternFill patternType="none">
          <bgColor indexed="65"/>
        </patternFill>
      </fill>
    </dxf>
  </rfmt>
  <rfmt sheetId="1" s="1" sqref="H878" start="0" length="0">
    <dxf>
      <font>
        <sz val="11"/>
        <color auto="1"/>
        <name val="Times New Roman"/>
        <scheme val="none"/>
      </font>
      <numFmt numFmtId="3" formatCode="#,##0"/>
      <fill>
        <patternFill patternType="none">
          <bgColor indexed="65"/>
        </patternFill>
      </fill>
      <alignment vertical="center" readingOrder="0"/>
    </dxf>
  </rfmt>
  <rfmt sheetId="1" sqref="G879" start="0" length="0">
    <dxf>
      <font>
        <sz val="11"/>
        <name val="Times New Roman"/>
        <scheme val="none"/>
      </font>
      <numFmt numFmtId="1" formatCode="0"/>
      <fill>
        <patternFill patternType="none">
          <bgColor indexed="65"/>
        </patternFill>
      </fill>
    </dxf>
  </rfmt>
  <rfmt sheetId="1" s="1" sqref="H879" start="0" length="0">
    <dxf>
      <font>
        <sz val="11"/>
        <color auto="1"/>
        <name val="Times New Roman"/>
        <scheme val="none"/>
      </font>
      <numFmt numFmtId="3" formatCode="#,##0"/>
      <fill>
        <patternFill patternType="none">
          <bgColor indexed="65"/>
        </patternFill>
      </fill>
      <alignment vertical="center" readingOrder="0"/>
    </dxf>
  </rfmt>
  <rfmt sheetId="1" sqref="G880" start="0" length="0">
    <dxf>
      <font>
        <sz val="11"/>
        <name val="Times New Roman"/>
        <scheme val="none"/>
      </font>
      <numFmt numFmtId="1" formatCode="0"/>
      <fill>
        <patternFill patternType="none">
          <bgColor indexed="65"/>
        </patternFill>
      </fill>
    </dxf>
  </rfmt>
  <rfmt sheetId="1" s="1" sqref="H880" start="0" length="0">
    <dxf>
      <font>
        <sz val="11"/>
        <color auto="1"/>
        <name val="Times New Roman"/>
        <scheme val="none"/>
      </font>
      <numFmt numFmtId="3" formatCode="#,##0"/>
      <fill>
        <patternFill patternType="none">
          <bgColor indexed="65"/>
        </patternFill>
      </fill>
      <alignment vertical="center" readingOrder="0"/>
    </dxf>
  </rfmt>
  <rfmt sheetId="1" sqref="G881" start="0" length="0">
    <dxf>
      <font>
        <sz val="11"/>
        <name val="Times New Roman"/>
        <scheme val="none"/>
      </font>
      <numFmt numFmtId="1" formatCode="0"/>
      <fill>
        <patternFill patternType="none">
          <bgColor indexed="65"/>
        </patternFill>
      </fill>
    </dxf>
  </rfmt>
  <rfmt sheetId="1" s="1" sqref="H881" start="0" length="0">
    <dxf>
      <font>
        <sz val="11"/>
        <color auto="1"/>
        <name val="Times New Roman"/>
        <scheme val="none"/>
      </font>
      <numFmt numFmtId="3" formatCode="#,##0"/>
      <fill>
        <patternFill patternType="none">
          <bgColor indexed="65"/>
        </patternFill>
      </fill>
      <alignment vertical="center" readingOrder="0"/>
    </dxf>
  </rfmt>
  <rfmt sheetId="1" sqref="G882" start="0" length="0">
    <dxf>
      <font>
        <sz val="11"/>
        <name val="Times New Roman"/>
        <scheme val="none"/>
      </font>
      <numFmt numFmtId="1" formatCode="0"/>
      <fill>
        <patternFill patternType="none">
          <bgColor indexed="65"/>
        </patternFill>
      </fill>
    </dxf>
  </rfmt>
  <rfmt sheetId="1" s="1" sqref="H882" start="0" length="0">
    <dxf>
      <font>
        <sz val="11"/>
        <color auto="1"/>
        <name val="Times New Roman"/>
        <scheme val="none"/>
      </font>
      <numFmt numFmtId="3" formatCode="#,##0"/>
      <fill>
        <patternFill patternType="none">
          <bgColor indexed="65"/>
        </patternFill>
      </fill>
      <alignment vertical="center" readingOrder="0"/>
    </dxf>
  </rfmt>
  <rfmt sheetId="1" sqref="G883" start="0" length="0">
    <dxf>
      <font>
        <sz val="11"/>
        <name val="Times New Roman"/>
        <scheme val="none"/>
      </font>
      <numFmt numFmtId="1" formatCode="0"/>
      <fill>
        <patternFill patternType="none">
          <bgColor indexed="65"/>
        </patternFill>
      </fill>
    </dxf>
  </rfmt>
  <rfmt sheetId="1" s="1" sqref="H883" start="0" length="0">
    <dxf>
      <font>
        <sz val="11"/>
        <color auto="1"/>
        <name val="Times New Roman"/>
        <scheme val="none"/>
      </font>
      <numFmt numFmtId="3" formatCode="#,##0"/>
      <fill>
        <patternFill patternType="none">
          <bgColor indexed="65"/>
        </patternFill>
      </fill>
      <alignment vertical="center" readingOrder="0"/>
    </dxf>
  </rfmt>
  <rfmt sheetId="1" sqref="G884" start="0" length="0">
    <dxf>
      <font>
        <sz val="11"/>
        <name val="Times New Roman"/>
        <scheme val="none"/>
      </font>
      <numFmt numFmtId="1" formatCode="0"/>
      <fill>
        <patternFill patternType="none">
          <bgColor indexed="65"/>
        </patternFill>
      </fill>
    </dxf>
  </rfmt>
  <rfmt sheetId="1" s="1" sqref="H884" start="0" length="0">
    <dxf>
      <font>
        <sz val="11"/>
        <color auto="1"/>
        <name val="Times New Roman"/>
        <scheme val="none"/>
      </font>
      <numFmt numFmtId="3" formatCode="#,##0"/>
      <fill>
        <patternFill patternType="none">
          <bgColor indexed="65"/>
        </patternFill>
      </fill>
      <alignment vertical="center" readingOrder="0"/>
    </dxf>
  </rfmt>
  <rfmt sheetId="1" sqref="G885" start="0" length="0">
    <dxf>
      <font>
        <sz val="11"/>
        <name val="Times New Roman"/>
        <scheme val="none"/>
      </font>
      <numFmt numFmtId="1" formatCode="0"/>
      <fill>
        <patternFill patternType="none">
          <bgColor indexed="65"/>
        </patternFill>
      </fill>
    </dxf>
  </rfmt>
  <rfmt sheetId="1" s="1" sqref="H885" start="0" length="0">
    <dxf>
      <font>
        <sz val="11"/>
        <color auto="1"/>
        <name val="Times New Roman"/>
        <scheme val="none"/>
      </font>
      <numFmt numFmtId="3" formatCode="#,##0"/>
      <fill>
        <patternFill patternType="none">
          <bgColor indexed="65"/>
        </patternFill>
      </fill>
      <alignment vertical="center" readingOrder="0"/>
    </dxf>
  </rfmt>
  <rfmt sheetId="1" sqref="G886" start="0" length="0">
    <dxf>
      <font>
        <sz val="11"/>
        <name val="Times New Roman"/>
        <scheme val="none"/>
      </font>
      <numFmt numFmtId="1" formatCode="0"/>
      <fill>
        <patternFill patternType="none">
          <bgColor indexed="65"/>
        </patternFill>
      </fill>
    </dxf>
  </rfmt>
  <rfmt sheetId="1" s="1" sqref="H886" start="0" length="0">
    <dxf>
      <font>
        <sz val="11"/>
        <color auto="1"/>
        <name val="Times New Roman"/>
        <scheme val="none"/>
      </font>
      <numFmt numFmtId="3" formatCode="#,##0"/>
      <fill>
        <patternFill patternType="none">
          <bgColor indexed="65"/>
        </patternFill>
      </fill>
      <alignment vertical="center" readingOrder="0"/>
    </dxf>
  </rfmt>
  <rfmt sheetId="1" sqref="G887" start="0" length="0">
    <dxf>
      <font>
        <sz val="11"/>
        <name val="Times New Roman"/>
        <scheme val="none"/>
      </font>
      <numFmt numFmtId="1" formatCode="0"/>
      <fill>
        <patternFill patternType="none">
          <bgColor indexed="65"/>
        </patternFill>
      </fill>
    </dxf>
  </rfmt>
  <rfmt sheetId="1" s="1" sqref="H887" start="0" length="0">
    <dxf>
      <font>
        <sz val="11"/>
        <color auto="1"/>
        <name val="Times New Roman"/>
        <scheme val="none"/>
      </font>
      <numFmt numFmtId="3" formatCode="#,##0"/>
      <fill>
        <patternFill patternType="none">
          <bgColor indexed="65"/>
        </patternFill>
      </fill>
      <alignment vertical="center" readingOrder="0"/>
    </dxf>
  </rfmt>
  <rfmt sheetId="1" sqref="G888" start="0" length="0">
    <dxf>
      <font>
        <sz val="11"/>
        <name val="Times New Roman"/>
        <scheme val="none"/>
      </font>
      <numFmt numFmtId="1" formatCode="0"/>
      <fill>
        <patternFill patternType="none">
          <bgColor indexed="65"/>
        </patternFill>
      </fill>
    </dxf>
  </rfmt>
  <rfmt sheetId="1" s="1" sqref="H888" start="0" length="0">
    <dxf>
      <font>
        <sz val="11"/>
        <color auto="1"/>
        <name val="Times New Roman"/>
        <scheme val="none"/>
      </font>
      <numFmt numFmtId="3" formatCode="#,##0"/>
      <fill>
        <patternFill patternType="none">
          <bgColor indexed="65"/>
        </patternFill>
      </fill>
      <alignment vertical="center" readingOrder="0"/>
    </dxf>
  </rfmt>
  <rfmt sheetId="1" sqref="G889" start="0" length="0">
    <dxf>
      <font>
        <sz val="11"/>
        <name val="Times New Roman"/>
        <scheme val="none"/>
      </font>
      <numFmt numFmtId="1" formatCode="0"/>
      <fill>
        <patternFill patternType="none">
          <bgColor indexed="65"/>
        </patternFill>
      </fill>
    </dxf>
  </rfmt>
  <rfmt sheetId="1" s="1" sqref="H889" start="0" length="0">
    <dxf>
      <font>
        <sz val="11"/>
        <color auto="1"/>
        <name val="Times New Roman"/>
        <scheme val="none"/>
      </font>
      <numFmt numFmtId="3" formatCode="#,##0"/>
      <fill>
        <patternFill patternType="none">
          <bgColor indexed="65"/>
        </patternFill>
      </fill>
      <alignment vertical="center" readingOrder="0"/>
    </dxf>
  </rfmt>
  <rfmt sheetId="1" sqref="G890" start="0" length="0">
    <dxf>
      <font>
        <sz val="11"/>
        <name val="Times New Roman"/>
        <scheme val="none"/>
      </font>
      <numFmt numFmtId="1" formatCode="0"/>
      <fill>
        <patternFill patternType="none">
          <bgColor indexed="65"/>
        </patternFill>
      </fill>
    </dxf>
  </rfmt>
  <rfmt sheetId="1" s="1" sqref="H890" start="0" length="0">
    <dxf>
      <font>
        <sz val="11"/>
        <color auto="1"/>
        <name val="Times New Roman"/>
        <scheme val="none"/>
      </font>
      <numFmt numFmtId="3" formatCode="#,##0"/>
      <fill>
        <patternFill patternType="none">
          <bgColor indexed="65"/>
        </patternFill>
      </fill>
      <alignment vertical="center" readingOrder="0"/>
    </dxf>
  </rfmt>
  <rfmt sheetId="1" sqref="G891" start="0" length="0">
    <dxf>
      <font>
        <sz val="11"/>
        <name val="Times New Roman"/>
        <scheme val="none"/>
      </font>
      <numFmt numFmtId="1" formatCode="0"/>
      <fill>
        <patternFill patternType="none">
          <bgColor indexed="65"/>
        </patternFill>
      </fill>
    </dxf>
  </rfmt>
  <rfmt sheetId="1" s="1" sqref="H891" start="0" length="0">
    <dxf>
      <font>
        <sz val="11"/>
        <color auto="1"/>
        <name val="Times New Roman"/>
        <scheme val="none"/>
      </font>
      <numFmt numFmtId="3" formatCode="#,##0"/>
      <fill>
        <patternFill patternType="none">
          <bgColor indexed="65"/>
        </patternFill>
      </fill>
      <alignment vertical="center" readingOrder="0"/>
    </dxf>
  </rfmt>
  <rfmt sheetId="1" sqref="G892" start="0" length="0">
    <dxf>
      <font>
        <sz val="11"/>
        <name val="Times New Roman"/>
        <scheme val="none"/>
      </font>
      <numFmt numFmtId="1" formatCode="0"/>
      <fill>
        <patternFill patternType="none">
          <bgColor indexed="65"/>
        </patternFill>
      </fill>
    </dxf>
  </rfmt>
  <rfmt sheetId="1" s="1" sqref="H892" start="0" length="0">
    <dxf>
      <font>
        <sz val="11"/>
        <color auto="1"/>
        <name val="Times New Roman"/>
        <scheme val="none"/>
      </font>
      <numFmt numFmtId="3" formatCode="#,##0"/>
      <fill>
        <patternFill patternType="none">
          <bgColor indexed="65"/>
        </patternFill>
      </fill>
      <alignment vertical="center" readingOrder="0"/>
    </dxf>
  </rfmt>
  <rcc rId="19042" sId="1" numFmtId="4">
    <oc r="G610">
      <v>213360.45300000001</v>
    </oc>
    <nc r="G610">
      <v>209232.56300000002</v>
    </nc>
  </rcc>
  <rcc rId="19043" sId="1" numFmtId="4">
    <oc r="H610">
      <v>596265449</v>
    </oc>
    <nc r="H610">
      <v>585692951</v>
    </nc>
  </rcc>
  <rcc rId="19044" sId="1" numFmtId="4">
    <oc r="G611">
      <f>SUM(G612:G698)</f>
    </oc>
    <nc r="G611">
      <v>44366.29</v>
    </nc>
  </rcc>
  <rcc rId="19045" sId="1" numFmtId="4">
    <oc r="H611">
      <f>SUM(H612:H698)</f>
    </oc>
    <nc r="H611">
      <v>119045087</v>
    </nc>
  </rcc>
  <rcc rId="19046" sId="1" numFmtId="4">
    <oc r="G616">
      <v>1320</v>
    </oc>
    <nc r="G616">
      <v>884</v>
    </nc>
  </rcc>
  <rcc rId="19047" sId="1" numFmtId="4">
    <oc r="H616">
      <v>3406431</v>
    </oc>
    <nc r="H616">
      <v>2690091</v>
    </nc>
  </rcc>
  <rcc rId="19048" sId="1" numFmtId="4">
    <oc r="G617">
      <v>1720</v>
    </oc>
    <nc r="G617">
      <v>1030</v>
    </nc>
  </rcc>
  <rcc rId="19049" sId="1" numFmtId="4">
    <oc r="H617">
      <v>4438683</v>
    </oc>
    <nc r="H617">
      <v>3134382</v>
    </nc>
  </rcc>
  <rcc rId="19050" sId="1" numFmtId="4">
    <oc r="G618">
      <v>882</v>
    </oc>
    <nc r="G618">
      <v>1120</v>
    </nc>
  </rcc>
  <rcc rId="19051" sId="1" numFmtId="4">
    <oc r="H618">
      <v>2684005</v>
    </oc>
    <nc r="H618">
      <v>2890305</v>
    </nc>
  </rcc>
  <rcc rId="19052" sId="1" numFmtId="4">
    <oc r="G619">
      <v>884</v>
    </oc>
    <nc r="G619">
      <v>1180</v>
    </nc>
  </rcc>
  <rcc rId="19053" sId="1" numFmtId="4">
    <oc r="H619">
      <v>2690091</v>
    </oc>
    <nc r="H619">
      <v>3045143</v>
    </nc>
  </rcc>
  <rcc rId="19054" sId="1" numFmtId="4">
    <oc r="G620">
      <v>336</v>
    </oc>
    <nc r="G620">
      <v>1180</v>
    </nc>
  </rcc>
  <rcc rId="19055" sId="1" numFmtId="4">
    <oc r="H620">
      <v>1022478</v>
    </oc>
    <nc r="H620">
      <v>3045143</v>
    </nc>
  </rcc>
  <rcc rId="19056" sId="1" numFmtId="4">
    <oc r="G621">
      <v>464.02799999999996</v>
    </oc>
    <nc r="G621">
      <v>1170</v>
    </nc>
  </rcc>
  <rcc rId="19057" sId="1" numFmtId="4">
    <oc r="H621">
      <v>1412078</v>
    </oc>
    <nc r="H621">
      <v>3019337</v>
    </nc>
  </rcc>
  <rcc rId="19058" sId="1">
    <oc r="G622">
      <v>548</v>
    </oc>
    <nc r="G622">
      <v>1513</v>
    </nc>
  </rcc>
  <rcc rId="19059" sId="1" numFmtId="4">
    <oc r="H622">
      <v>1667613</v>
    </oc>
    <nc r="H622">
      <v>3904493</v>
    </nc>
  </rcc>
  <rcc rId="19060" sId="1" numFmtId="4">
    <oc r="G623">
      <v>889</v>
    </oc>
    <nc r="G623">
      <v>1340</v>
    </nc>
  </rcc>
  <rcc rId="19061" sId="1" numFmtId="4">
    <oc r="H623">
      <v>2705307</v>
    </oc>
    <nc r="H623">
      <v>3458044</v>
    </nc>
  </rcc>
  <rcc rId="19062" sId="1" numFmtId="4">
    <oc r="G624">
      <v>884</v>
    </oc>
    <nc r="G624">
      <v>1170</v>
    </nc>
  </rcc>
  <rcc rId="19063" sId="1" numFmtId="4">
    <oc r="H624">
      <v>2690091</v>
    </oc>
    <nc r="H624">
      <v>3019337</v>
    </nc>
  </rcc>
  <rcc rId="19064" sId="1" numFmtId="4">
    <oc r="G625">
      <v>998</v>
    </oc>
    <nc r="G625">
      <v>960</v>
    </nc>
  </rcc>
  <rcc rId="19065" sId="1" numFmtId="4">
    <oc r="H625">
      <v>2575468</v>
    </oc>
    <nc r="H625">
      <v>2477404</v>
    </nc>
  </rcc>
  <rcc rId="19066" sId="1" numFmtId="4">
    <oc r="G626">
      <v>875</v>
    </oc>
    <nc r="G626">
      <v>867</v>
    </nc>
  </rcc>
  <rcc rId="19067" sId="1" numFmtId="4">
    <oc r="H626">
      <v>2662703</v>
    </oc>
    <nc r="H626">
      <v>2237406</v>
    </nc>
  </rcc>
  <rcc rId="19068" sId="1" numFmtId="4">
    <oc r="G627">
      <v>386</v>
    </oc>
    <nc r="G627">
      <v>1030</v>
    </nc>
  </rcc>
  <rcc rId="19069" sId="1" numFmtId="4">
    <oc r="H627">
      <v>996123</v>
    </oc>
    <nc r="H627">
      <v>3134382</v>
    </nc>
  </rcc>
  <rcc rId="19070" sId="1" numFmtId="4">
    <oc r="G629">
      <v>497</v>
    </oc>
    <nc r="G629">
      <v>900</v>
    </nc>
  </rcc>
  <rcc rId="19071" sId="1" numFmtId="4">
    <oc r="H629">
      <v>1282573</v>
    </oc>
    <nc r="H629">
      <v>2738781</v>
    </nc>
  </rcc>
  <rcc rId="19072" sId="1" numFmtId="4">
    <oc r="G630">
      <v>1120</v>
    </oc>
    <nc r="G630">
      <v>940</v>
    </nc>
  </rcc>
  <rcc rId="19073" sId="1" numFmtId="4">
    <oc r="H630">
      <v>2890305</v>
    </oc>
    <nc r="H630">
      <v>2425792</v>
    </nc>
  </rcc>
  <rcc rId="19074" sId="1" numFmtId="4">
    <oc r="G631">
      <v>1180</v>
    </oc>
    <nc r="G631">
      <v>1056</v>
    </nc>
  </rcc>
  <rcc rId="19075" sId="1" numFmtId="4">
    <oc r="H631">
      <v>3045143</v>
    </oc>
    <nc r="H631">
      <v>3213503</v>
    </nc>
  </rcc>
  <rcc rId="19076" sId="1" numFmtId="4">
    <oc r="G632">
      <v>1180</v>
    </oc>
    <nc r="G632">
      <v>449</v>
    </nc>
  </rcc>
  <rcc rId="19077" sId="1" numFmtId="4">
    <oc r="H632">
      <v>3045143</v>
    </oc>
    <nc r="H632">
      <v>1366347</v>
    </nc>
  </rcc>
  <rcc rId="19078" sId="1" numFmtId="4">
    <oc r="G633">
      <v>1180</v>
    </oc>
    <nc r="G633">
      <v>1220</v>
    </nc>
  </rcc>
  <rcc rId="19079" sId="1" numFmtId="4">
    <oc r="H633">
      <v>3045143</v>
    </oc>
    <nc r="H633">
      <v>3148368</v>
    </nc>
  </rcc>
  <rcc rId="19080" sId="1">
    <oc r="G634">
      <v>1170</v>
    </oc>
    <nc r="G634">
      <v>947.29</v>
    </nc>
  </rcc>
  <rcc rId="19081" sId="1" numFmtId="4">
    <oc r="H634">
      <v>3019337</v>
    </oc>
    <nc r="H634">
      <v>2882688</v>
    </nc>
  </rcc>
  <rcc rId="19082" sId="1" numFmtId="4">
    <oc r="G635">
      <v>1340</v>
    </oc>
    <nc r="G635">
      <v>886</v>
    </nc>
  </rcc>
  <rcc rId="19083" sId="1" numFmtId="4">
    <oc r="H635">
      <v>3458044</v>
    </oc>
    <nc r="H635">
      <v>2696177</v>
    </nc>
  </rcc>
  <rcc rId="19084" sId="1" numFmtId="4">
    <oc r="G636">
      <v>1340</v>
    </oc>
    <nc r="G636">
      <v>681</v>
    </nc>
  </rcc>
  <rcc rId="19085" sId="1" numFmtId="4">
    <oc r="H636">
      <v>4077740</v>
    </oc>
    <nc r="H636">
      <v>2072344</v>
    </nc>
  </rcc>
  <rcc rId="19086" sId="1" numFmtId="4">
    <oc r="G637">
      <v>1170</v>
    </oc>
    <nc r="G637">
      <v>1556</v>
    </nc>
  </rcc>
  <rcc rId="19087" sId="1" numFmtId="4">
    <oc r="H637">
      <v>3019337</v>
    </oc>
    <nc r="H637">
      <v>4015460</v>
    </nc>
  </rcc>
  <rcc rId="19088" sId="1" numFmtId="4">
    <oc r="G638">
      <v>960</v>
    </oc>
    <nc r="G638">
      <v>1341</v>
    </nc>
  </rcc>
  <rcc rId="19089" sId="1" numFmtId="4">
    <oc r="H638">
      <v>2477404</v>
    </oc>
    <nc r="H638">
      <v>3460624</v>
    </nc>
  </rcc>
  <rcc rId="19090" sId="1" numFmtId="4">
    <oc r="G639">
      <v>867</v>
    </oc>
    <nc r="G639">
      <v>936</v>
    </nc>
  </rcc>
  <rcc rId="19091" sId="1" numFmtId="4">
    <oc r="H639">
      <v>2237406</v>
    </oc>
    <nc r="H639">
      <v>2415469</v>
    </nc>
  </rcc>
  <rcc rId="19092" sId="1" numFmtId="4">
    <oc r="G640">
      <v>1030</v>
    </oc>
    <nc r="G640">
      <v>1200</v>
    </nc>
  </rcc>
  <rcc rId="19093" sId="1" numFmtId="4">
    <oc r="H640">
      <v>3134382</v>
    </oc>
    <nc r="H640">
      <v>3096756</v>
    </nc>
  </rcc>
  <rcc rId="19094" sId="1" numFmtId="4">
    <oc r="G641">
      <v>1030</v>
    </oc>
    <nc r="G641">
      <v>1120</v>
    </nc>
  </rcc>
  <rcc rId="19095" sId="1" numFmtId="4">
    <oc r="H641">
      <v>3134382</v>
    </oc>
    <nc r="H641">
      <v>2890305</v>
    </nc>
  </rcc>
  <rcc rId="19096" sId="1" numFmtId="4">
    <oc r="G642">
      <v>900</v>
    </oc>
    <nc r="G642">
      <v>1124</v>
    </nc>
  </rcc>
  <rcc rId="19097" sId="1" numFmtId="4">
    <oc r="H642">
      <v>2738781</v>
    </oc>
    <nc r="H642">
      <v>2900628</v>
    </nc>
  </rcc>
  <rcc rId="19098" sId="1" numFmtId="4">
    <oc r="G643">
      <v>881</v>
    </oc>
    <nc r="G643">
      <v>950</v>
    </nc>
  </rcc>
  <rcc rId="19099" sId="1" numFmtId="4">
    <oc r="H643">
      <v>2680962</v>
    </oc>
    <nc r="H643">
      <v>2890935</v>
    </nc>
  </rcc>
  <rcc rId="19100" sId="1" numFmtId="4">
    <oc r="G644">
      <v>990.21599999999989</v>
    </oc>
    <nc r="G644">
      <v>842</v>
    </nc>
  </rcc>
  <rcc rId="19101" sId="1" numFmtId="4">
    <oc r="H644">
      <v>3013316</v>
    </oc>
    <nc r="H644">
      <v>2172890</v>
    </nc>
  </rcc>
  <rcc rId="19102" sId="1" numFmtId="4">
    <oc r="G645">
      <v>940</v>
    </oc>
    <nc r="G645">
      <v>936</v>
    </nc>
  </rcc>
  <rcc rId="19103" sId="1" numFmtId="4">
    <oc r="H645">
      <v>2425792</v>
    </oc>
    <nc r="H645">
      <v>2415469</v>
    </nc>
  </rcc>
  <rcc rId="19104" sId="1" numFmtId="4">
    <oc r="G646">
      <v>1056</v>
    </oc>
    <nc r="G646">
      <v>936</v>
    </nc>
  </rcc>
  <rcc rId="19105" sId="1" numFmtId="4">
    <oc r="H646">
      <v>3213503</v>
    </oc>
    <nc r="H646">
      <v>2415469</v>
    </nc>
  </rcc>
  <rcc rId="19106" sId="1" numFmtId="4">
    <oc r="G647">
      <v>449</v>
    </oc>
    <nc r="G647">
      <v>936</v>
    </nc>
  </rcc>
  <rcc rId="19107" sId="1" numFmtId="4">
    <oc r="H647">
      <v>1366347</v>
    </oc>
    <nc r="H647">
      <v>2415469</v>
    </nc>
  </rcc>
  <rcc rId="19108" sId="1" numFmtId="4">
    <oc r="G648">
      <v>960</v>
    </oc>
    <nc r="G648">
      <v>1230</v>
    </nc>
  </rcc>
  <rcc rId="19109" sId="1" numFmtId="4">
    <oc r="H648">
      <v>2477404</v>
    </oc>
    <nc r="H648">
      <v>3174174</v>
    </nc>
  </rcc>
  <rcc rId="19110" sId="1" numFmtId="4">
    <oc r="G649">
      <v>1220</v>
    </oc>
    <nc r="G649">
      <v>1300</v>
    </nc>
  </rcc>
  <rcc rId="19111" sId="1" numFmtId="4">
    <oc r="H649">
      <v>3148368</v>
    </oc>
    <nc r="H649">
      <v>3354819</v>
    </nc>
  </rcc>
  <rcc rId="19112" sId="1" numFmtId="4">
    <oc r="G650">
      <v>888</v>
    </oc>
    <nc r="G650">
      <v>943</v>
    </nc>
  </rcc>
  <rcc rId="19113" sId="1" numFmtId="4">
    <oc r="H650">
      <v>2702263</v>
    </oc>
    <nc r="H650">
      <v>2433534</v>
    </nc>
  </rcc>
  <rcc rId="19114" sId="1" numFmtId="4">
    <oc r="G651">
      <v>398</v>
    </oc>
    <nc r="G651">
      <v>838</v>
    </nc>
  </rcc>
  <rcc rId="19115" sId="1" numFmtId="4">
    <oc r="H651">
      <v>1211149</v>
    </oc>
    <nc r="H651">
      <v>2162567</v>
    </nc>
  </rcc>
  <rcc rId="19116" sId="1" numFmtId="4">
    <oc r="G652">
      <v>343</v>
    </oc>
    <nc r="G652">
      <v>842</v>
    </nc>
  </rcc>
  <rcc rId="19117" sId="1" numFmtId="4">
    <oc r="H652">
      <v>1043779</v>
    </oc>
    <nc r="H652">
      <v>2172890</v>
    </nc>
  </rcc>
  <rcc rId="19118" sId="1" numFmtId="4">
    <oc r="G653">
      <v>681</v>
    </oc>
    <nc r="G653">
      <v>1310</v>
    </nc>
  </rcc>
  <rcc rId="19119" sId="1" numFmtId="4">
    <oc r="H653">
      <v>2072344</v>
    </oc>
    <nc r="H653">
      <v>3380625</v>
    </nc>
  </rcc>
  <rcc rId="19120" sId="1" numFmtId="4">
    <oc r="G654">
      <v>886</v>
    </oc>
    <nc r="G654">
      <v>70969.007000000012</v>
    </nc>
  </rcc>
  <rcc rId="19121" sId="1" numFmtId="4">
    <oc r="H654">
      <v>2696177</v>
    </oc>
    <nc r="H654">
      <v>197905047</v>
    </nc>
  </rcc>
  <rcc rId="19122" sId="1" numFmtId="4">
    <oc r="G655">
      <v>534</v>
    </oc>
    <nc r="G655">
      <v>980</v>
    </nc>
  </rcc>
  <rcc rId="19123" sId="1" numFmtId="4">
    <oc r="H655">
      <v>1625010</v>
    </oc>
    <nc r="H655">
      <v>2529017</v>
    </nc>
  </rcc>
  <rcc rId="19124" sId="1" numFmtId="4">
    <oc r="G656">
      <v>907</v>
    </oc>
    <nc r="G656">
      <v>930</v>
    </nc>
  </rcc>
  <rcc rId="19125" sId="1" numFmtId="4">
    <oc r="H656">
      <v>2760082</v>
    </oc>
    <nc r="H656">
      <v>2399985</v>
    </nc>
  </rcc>
  <rcc rId="19126" sId="1" numFmtId="4">
    <oc r="G657">
      <v>320</v>
    </oc>
    <nc r="G657">
      <v>346</v>
    </nc>
  </rcc>
  <rcc rId="19127" sId="1" numFmtId="4">
    <oc r="H657">
      <v>973788</v>
    </oc>
    <nc r="H657">
      <v>1052909</v>
    </nc>
  </rcc>
  <rcc rId="19128" sId="1" numFmtId="4">
    <oc r="G658">
      <v>310.97399999999999</v>
    </oc>
    <nc r="G658">
      <v>924</v>
    </nc>
  </rcc>
  <rcc rId="19129" sId="1" numFmtId="4">
    <oc r="H658">
      <v>946321</v>
    </oc>
    <nc r="H658">
      <v>2384502</v>
    </nc>
  </rcc>
  <rcc rId="19130" sId="1" numFmtId="4">
    <oc r="G659">
      <v>390.28199999999998</v>
    </oc>
    <nc r="G659">
      <v>1300</v>
    </nc>
  </rcc>
  <rcc rId="19131" sId="1" numFmtId="4">
    <oc r="H659">
      <v>1187663</v>
    </oc>
    <nc r="H659">
      <v>3354819</v>
    </nc>
  </rcc>
  <rcc rId="19132" sId="1" numFmtId="4">
    <oc r="G660">
      <v>681</v>
    </oc>
    <nc r="G660">
      <v>1320</v>
    </nc>
  </rcc>
  <rcc rId="19133" sId="1" numFmtId="4">
    <oc r="H660">
      <v>2072344</v>
    </oc>
    <nc r="H660">
      <v>3406431</v>
    </nc>
  </rcc>
  <rcc rId="19134" sId="1" numFmtId="4">
    <oc r="G661">
      <v>1495</v>
    </oc>
    <nc r="G661">
      <v>961</v>
    </nc>
  </rcc>
  <rcc rId="19135" sId="1" numFmtId="4">
    <oc r="H661">
      <v>4549419</v>
    </oc>
    <nc r="H661">
      <v>2479985</v>
    </nc>
  </rcc>
  <rcc rId="19136" sId="1" numFmtId="4">
    <oc r="G662">
      <v>646</v>
    </oc>
    <nc r="G662">
      <v>814</v>
    </nc>
  </rcc>
  <rcc rId="19137" sId="1" numFmtId="4">
    <oc r="H662">
      <v>1965836</v>
    </oc>
    <nc r="H662">
      <v>2477075</v>
    </nc>
  </rcc>
  <rcc rId="19138" sId="1" numFmtId="4">
    <oc r="G663">
      <v>1340</v>
    </oc>
    <nc r="G663">
      <v>948</v>
    </nc>
  </rcc>
  <rcc rId="19139" sId="1" numFmtId="4">
    <oc r="H663">
      <v>3458044</v>
    </oc>
    <nc r="H663">
      <v>2884849</v>
    </nc>
  </rcc>
  <rcc rId="19140" sId="1" numFmtId="4">
    <oc r="G664">
      <v>624</v>
    </oc>
    <nc r="G664">
      <v>812</v>
    </nc>
  </rcc>
  <rcc rId="19141" sId="1" numFmtId="4">
    <oc r="H664">
      <v>1898888</v>
    </oc>
    <nc r="H664">
      <v>2470989</v>
    </nc>
  </rcc>
  <rcc rId="19142" sId="1" numFmtId="4">
    <oc r="G665">
      <v>511</v>
    </oc>
    <nc r="G665">
      <v>815</v>
    </nc>
  </rcc>
  <rcc rId="19143" sId="1" numFmtId="4">
    <oc r="H665">
      <v>1555018</v>
    </oc>
    <nc r="H665">
      <v>2480118</v>
    </nc>
  </rcc>
  <rcc rId="19144" sId="1" numFmtId="4">
    <oc r="G666">
      <v>1556</v>
    </oc>
    <nc r="G666">
      <v>279</v>
    </nc>
  </rcc>
  <rcc rId="19145" sId="1" numFmtId="4">
    <oc r="H666">
      <v>4015460</v>
    </oc>
    <nc r="H666">
      <v>849022</v>
    </nc>
  </rcc>
  <rcc rId="19146" sId="1" numFmtId="4">
    <oc r="G667">
      <v>1341</v>
    </oc>
    <nc r="G667">
      <v>284</v>
    </nc>
  </rcc>
  <rcc rId="19147" sId="1" numFmtId="4">
    <oc r="H667">
      <v>3460624</v>
    </oc>
    <nc r="H667">
      <v>864237</v>
    </nc>
  </rcc>
  <rcc rId="19148" sId="1" numFmtId="4">
    <oc r="G668">
      <v>936</v>
    </oc>
    <nc r="G668">
      <v>575</v>
    </nc>
  </rcc>
  <rcc rId="19149" sId="1" numFmtId="4">
    <oc r="H668">
      <v>2415469</v>
    </oc>
    <nc r="H668">
      <v>1749776</v>
    </nc>
  </rcc>
  <rcc rId="19150" sId="1" numFmtId="4">
    <oc r="G669">
      <v>1200</v>
    </oc>
    <nc r="G669">
      <v>228</v>
    </nc>
  </rcc>
  <rcc rId="19151" sId="1" numFmtId="4">
    <oc r="H669">
      <v>3096756</v>
    </oc>
    <nc r="H669">
      <v>693824</v>
    </nc>
  </rcc>
  <rcc rId="19152" sId="1" numFmtId="4">
    <oc r="G670">
      <v>964</v>
    </oc>
    <nc r="G670">
      <v>627</v>
    </nc>
  </rcc>
  <rcc rId="19153" sId="1" numFmtId="4">
    <oc r="H670">
      <v>2487727</v>
    </oc>
    <nc r="H670">
      <v>1908017</v>
    </nc>
  </rcc>
  <rcc rId="19154" sId="1" numFmtId="4">
    <oc r="G671">
      <v>1120</v>
    </oc>
    <nc r="G671">
      <v>360</v>
    </nc>
  </rcc>
  <rcc rId="19155" sId="1" numFmtId="4">
    <oc r="H671">
      <v>2890305</v>
    </oc>
    <nc r="H671">
      <v>1095512</v>
    </nc>
  </rcc>
  <rcc rId="19156" sId="1" numFmtId="4">
    <oc r="G672">
      <v>1124</v>
    </oc>
    <nc r="G672">
      <v>548</v>
    </nc>
  </rcc>
  <rcc rId="19157" sId="1" numFmtId="4">
    <oc r="H672">
      <v>2900628</v>
    </oc>
    <nc r="H672">
      <v>1667613</v>
    </nc>
  </rcc>
  <rcc rId="19158" sId="1" numFmtId="4">
    <oc r="G673">
      <v>950</v>
    </oc>
    <nc r="G673">
      <v>568</v>
    </nc>
  </rcc>
  <rcc rId="19159" sId="1" numFmtId="4">
    <oc r="H673">
      <v>2890935</v>
    </oc>
    <nc r="H673">
      <v>1728475</v>
    </nc>
  </rcc>
  <rcc rId="19160" sId="1" numFmtId="4">
    <oc r="G674">
      <v>842</v>
    </oc>
    <nc r="G674">
      <v>1167.5759999999998</v>
    </nc>
  </rcc>
  <rcc rId="19161" sId="1" numFmtId="4">
    <oc r="H674">
      <v>2172890</v>
    </oc>
    <nc r="H674">
      <v>3553038</v>
    </nc>
  </rcc>
  <rcc rId="19162" sId="1" numFmtId="4">
    <oc r="G675">
      <v>936</v>
    </oc>
    <nc r="G675">
      <v>1130.616</v>
    </nc>
  </rcc>
  <rcc rId="19163" sId="1" numFmtId="4">
    <oc r="H675">
      <v>2415469</v>
    </oc>
    <nc r="H675">
      <v>3440566</v>
    </nc>
  </rcc>
  <rcc rId="19164" sId="1" numFmtId="4">
    <oc r="G676">
      <v>720</v>
    </oc>
    <nc r="G676">
      <v>386</v>
    </nc>
  </rcc>
  <rcc rId="19165" sId="1" numFmtId="4">
    <oc r="H676">
      <v>1858053</v>
    </oc>
    <nc r="H676">
      <v>996123</v>
    </nc>
  </rcc>
  <rcc rId="19166" sId="1" numFmtId="4">
    <oc r="G677">
      <v>1280</v>
    </oc>
    <nc r="G677">
      <v>1330</v>
    </nc>
  </rcc>
  <rcc rId="19167" sId="1" numFmtId="4">
    <oc r="H677">
      <v>3303206</v>
    </oc>
    <nc r="H677">
      <v>3432237</v>
    </nc>
  </rcc>
  <rcc rId="19168" sId="1" numFmtId="4">
    <oc r="G678">
      <v>1513</v>
    </oc>
    <nc r="G678">
      <v>1300</v>
    </nc>
  </rcc>
  <rcc rId="19169" sId="1" numFmtId="4">
    <oc r="H678">
      <v>3904493</v>
    </oc>
    <nc r="H678">
      <v>3354819</v>
    </nc>
  </rcc>
  <rcc rId="19170" sId="1" numFmtId="4">
    <oc r="G679">
      <v>936</v>
    </oc>
    <nc r="G679">
      <v>942</v>
    </nc>
  </rcc>
  <rcc rId="19171" sId="1" numFmtId="4">
    <oc r="H679">
      <v>2415469</v>
    </oc>
    <nc r="H679">
      <v>2430953</v>
    </nc>
  </rcc>
  <rcc rId="19172" sId="1" numFmtId="4">
    <oc r="G680">
      <v>1510</v>
    </oc>
    <nc r="G680">
      <v>975</v>
    </nc>
  </rcc>
  <rcc rId="19173" sId="1" numFmtId="4">
    <oc r="H680">
      <v>3896751</v>
    </oc>
    <nc r="H680">
      <v>2516114</v>
    </nc>
  </rcc>
  <rcc rId="19174" sId="1" numFmtId="4">
    <oc r="G681">
      <v>936</v>
    </oc>
    <nc r="G681">
      <v>1638</v>
    </nc>
  </rcc>
  <rcc rId="19175" sId="1" numFmtId="4">
    <oc r="H681">
      <v>2415469</v>
    </oc>
    <nc r="H681">
      <v>4227071</v>
    </nc>
  </rcc>
  <rcc rId="19176" sId="1" numFmtId="4">
    <oc r="G682">
      <v>1230</v>
    </oc>
    <nc r="G682">
      <v>1565</v>
    </nc>
  </rcc>
  <rcc rId="19177" sId="1" numFmtId="4">
    <oc r="H682">
      <v>3174174</v>
    </oc>
    <nc r="H682">
      <v>4038685</v>
    </nc>
  </rcc>
  <rcc rId="19178" sId="1" numFmtId="4">
    <oc r="G683">
      <v>1300</v>
    </oc>
    <nc r="G683">
      <v>1103</v>
    </nc>
  </rcc>
  <rcc rId="19179" sId="1" numFmtId="4">
    <oc r="H683">
      <v>3354819</v>
    </oc>
    <nc r="H683">
      <v>2846434</v>
    </nc>
  </rcc>
  <rcc rId="19180" sId="1" numFmtId="4">
    <oc r="G684">
      <v>452</v>
    </oc>
    <nc r="G684">
      <v>1038</v>
    </nc>
  </rcc>
  <rcc rId="19181" sId="1" numFmtId="4">
    <oc r="H684">
      <v>1375476</v>
    </oc>
    <nc r="H684">
      <v>3158727</v>
    </nc>
  </rcc>
  <rcc rId="19182" sId="1" numFmtId="4">
    <oc r="G685">
      <v>943</v>
    </oc>
    <nc r="G685">
      <v>1065</v>
    </nc>
  </rcc>
  <rcc rId="19183" sId="1" numFmtId="4">
    <oc r="H685">
      <v>2433534</v>
    </oc>
    <nc r="H685">
      <v>3240890</v>
    </nc>
  </rcc>
  <rcc rId="19184" sId="1" numFmtId="4">
    <oc r="G686">
      <v>181.37200000000001</v>
    </oc>
    <nc r="G686">
      <v>842</v>
    </nc>
  </rcc>
  <rcc rId="19185" sId="1" numFmtId="4">
    <oc r="H686">
      <v>551931</v>
    </oc>
    <nc r="H686">
      <v>2172890</v>
    </nc>
  </rcc>
  <rcc rId="19186" sId="1" numFmtId="4">
    <oc r="G687">
      <v>1559</v>
    </oc>
    <nc r="G687">
      <v>950</v>
    </nc>
  </rcc>
  <rcc rId="19187" sId="1" numFmtId="4">
    <oc r="H687">
      <v>4023202</v>
    </oc>
    <nc r="H687">
      <v>2451598</v>
    </nc>
  </rcc>
  <rcc rId="19188" sId="1" numFmtId="4">
    <oc r="G688">
      <v>185.23599999999996</v>
    </oc>
    <nc r="G688">
      <v>619.07399999999996</v>
    </nc>
  </rcc>
  <rcc rId="19189" sId="1" numFmtId="4">
    <oc r="H688">
      <v>563689</v>
    </oc>
    <nc r="H688">
      <v>1883897</v>
    </nc>
  </rcc>
  <rcc rId="19190" sId="1" numFmtId="4">
    <oc r="G689">
      <v>838</v>
    </oc>
    <nc r="G689">
      <v>400.92900000000003</v>
    </nc>
  </rcc>
  <rcc rId="19191" sId="1" numFmtId="4">
    <oc r="H689">
      <v>2162567</v>
    </oc>
    <nc r="H689">
      <v>1220063</v>
    </nc>
  </rcc>
  <rcc rId="19192" sId="1" numFmtId="4">
    <oc r="G690">
      <v>180.61199999999999</v>
    </oc>
    <nc r="G690">
      <v>361</v>
    </nc>
  </rcc>
  <rcc rId="19193" sId="1" numFmtId="4">
    <oc r="H690">
      <v>549618</v>
    </oc>
    <nc r="H690">
      <v>1098555</v>
    </nc>
  </rcc>
  <rcc rId="19194" sId="1" numFmtId="4">
    <oc r="G691">
      <v>364.49599999999998</v>
    </oc>
    <nc r="G691">
      <v>874</v>
    </nc>
  </rcc>
  <rcc rId="19195" sId="1" numFmtId="4">
    <oc r="H691">
      <v>1109194</v>
    </oc>
    <nc r="H691">
      <v>2255470</v>
    </nc>
  </rcc>
  <rcc rId="19196" sId="1" numFmtId="4">
    <oc r="G692">
      <v>373.35599999999999</v>
    </oc>
    <nc r="G692">
      <v>952</v>
    </nc>
  </rcc>
  <rcc rId="19197" sId="1" numFmtId="4">
    <oc r="H692">
      <v>1136155</v>
    </oc>
    <nc r="H692">
      <v>2456759</v>
    </nc>
  </rcc>
  <rcc rId="19198" sId="1" numFmtId="4">
    <oc r="G693">
      <v>526.75199999999995</v>
    </oc>
    <nc r="G693">
      <v>839</v>
    </nc>
  </rcc>
  <rcc rId="19199" sId="1" numFmtId="4">
    <oc r="H693">
      <v>1602953</v>
    </oc>
    <nc r="H693">
      <v>2165148</v>
    </nc>
  </rcc>
  <rcc rId="19200" sId="1" numFmtId="4">
    <oc r="G694">
      <v>842</v>
    </oc>
    <nc r="G694">
      <v>770</v>
    </nc>
  </rcc>
  <rcc rId="19201" sId="1" numFmtId="4">
    <oc r="H694">
      <v>2172890</v>
    </oc>
    <nc r="H694">
      <v>2343179</v>
    </nc>
  </rcc>
  <rcc rId="19202" sId="1" numFmtId="4">
    <oc r="G695">
      <v>1300</v>
    </oc>
    <nc r="G695">
      <v>1260</v>
    </nc>
  </rcc>
  <rcc rId="19203" sId="1" numFmtId="4">
    <oc r="H695">
      <v>3354819</v>
    </oc>
    <nc r="H695">
      <v>3251593</v>
    </nc>
  </rcc>
  <rcc rId="19204" sId="1" numFmtId="4">
    <oc r="G696">
      <v>942</v>
    </oc>
    <nc r="G696">
      <v>287</v>
    </nc>
  </rcc>
  <rcc rId="19205" sId="1" numFmtId="4">
    <oc r="H696">
      <v>2430953</v>
    </oc>
    <nc r="H696">
      <v>873366</v>
    </nc>
  </rcc>
  <rcc rId="19206" sId="1" numFmtId="4">
    <oc r="G697">
      <v>930</v>
    </oc>
    <nc r="G697">
      <v>694</v>
    </nc>
  </rcc>
  <rcc rId="19207" sId="1" numFmtId="4">
    <oc r="H697">
      <v>2399985</v>
    </oc>
    <nc r="H697">
      <v>2111904</v>
    </nc>
  </rcc>
  <rcc rId="19208" sId="1" numFmtId="4">
    <oc r="G698">
      <v>1310</v>
    </oc>
    <nc r="G698">
      <v>884</v>
    </nc>
  </rcc>
  <rcc rId="19209" sId="1" numFmtId="4">
    <oc r="H698">
      <v>3380625</v>
    </oc>
    <nc r="H698">
      <v>2690091</v>
    </nc>
  </rcc>
  <rcc rId="19210" sId="1" numFmtId="4">
    <oc r="G699">
      <v>68715.007000000012</v>
    </oc>
    <nc r="G699">
      <v>679</v>
    </nc>
  </rcc>
  <rcc rId="19211" sId="1" numFmtId="4">
    <oc r="H699">
      <v>191834880</v>
    </oc>
    <nc r="H699">
      <v>2066258</v>
    </nc>
  </rcc>
  <rcc rId="19212" sId="1" numFmtId="4">
    <oc r="G700">
      <v>980</v>
    </oc>
    <nc r="G700">
      <v>1100</v>
    </nc>
  </rcc>
  <rcc rId="19213" sId="1" numFmtId="4">
    <oc r="H700">
      <v>2529017</v>
    </oc>
    <nc r="H700">
      <v>3347399</v>
    </nc>
  </rcc>
  <rcc rId="19214" sId="1" numFmtId="4">
    <oc r="G701">
      <v>930</v>
    </oc>
    <nc r="G701">
      <v>884</v>
    </nc>
  </rcc>
  <rcc rId="19215" sId="1" numFmtId="4">
    <oc r="H701">
      <v>2399985</v>
    </oc>
    <nc r="H701">
      <v>2281276</v>
    </nc>
  </rcc>
  <rcc rId="19216" sId="1" numFmtId="4">
    <oc r="G702">
      <v>346</v>
    </oc>
    <nc r="G702">
      <v>973</v>
    </nc>
  </rcc>
  <rcc rId="19217" sId="1" numFmtId="4">
    <oc r="H702">
      <v>1052909</v>
    </oc>
    <nc r="H702">
      <v>2960926</v>
    </nc>
  </rcc>
  <rcc rId="19218" sId="1" numFmtId="4">
    <oc r="G703">
      <v>924</v>
    </oc>
    <nc r="G703">
      <v>250</v>
    </nc>
  </rcc>
  <rcc rId="19219" sId="1" numFmtId="4">
    <oc r="H703">
      <v>2384502</v>
    </oc>
    <nc r="H703">
      <v>760772</v>
    </nc>
  </rcc>
  <rcc rId="19220" sId="1" numFmtId="4">
    <oc r="G704">
      <v>1300</v>
    </oc>
    <nc r="G704">
      <v>250</v>
    </nc>
  </rcc>
  <rcc rId="19221" sId="1" numFmtId="4">
    <oc r="H704">
      <v>3354819</v>
    </oc>
    <nc r="H704">
      <v>760772</v>
    </nc>
  </rcc>
  <rcc rId="19222" sId="1" numFmtId="4">
    <oc r="G705">
      <v>961</v>
    </oc>
    <nc r="G705">
      <v>973</v>
    </nc>
  </rcc>
  <rcc rId="19223" sId="1" numFmtId="4">
    <oc r="H705">
      <v>2479985</v>
    </oc>
    <nc r="H705">
      <v>2510952</v>
    </nc>
  </rcc>
  <rcc rId="19224" sId="1" numFmtId="4">
    <oc r="G706">
      <v>814</v>
    </oc>
    <nc r="G706">
      <v>250</v>
    </nc>
  </rcc>
  <rcc rId="19225" sId="1" numFmtId="4">
    <oc r="H706">
      <v>2477075</v>
    </oc>
    <nc r="H706">
      <v>760772</v>
    </nc>
  </rcc>
  <rcc rId="19226" sId="1" numFmtId="4">
    <oc r="G707">
      <v>948</v>
    </oc>
    <nc r="G707">
      <v>290</v>
    </nc>
  </rcc>
  <rcc rId="19227" sId="1" numFmtId="4">
    <oc r="H707">
      <v>2884849</v>
    </oc>
    <nc r="H707">
      <v>882496</v>
    </nc>
  </rcc>
  <rcc rId="19228" sId="1" numFmtId="4">
    <oc r="G708">
      <v>812</v>
    </oc>
    <nc r="G708">
      <v>442.17599999999999</v>
    </nc>
  </rcc>
  <rcc rId="19229" sId="1" numFmtId="4">
    <oc r="H708">
      <v>2470989</v>
    </oc>
    <nc r="H708">
      <v>1345581</v>
    </nc>
  </rcc>
  <rcc rId="19230" sId="1" numFmtId="4">
    <oc r="G709">
      <v>815</v>
    </oc>
    <nc r="G709">
      <v>348.32399999999996</v>
    </nc>
  </rcc>
  <rcc rId="19231" sId="1" numFmtId="4">
    <oc r="H709">
      <v>2480118</v>
    </oc>
    <nc r="H709">
      <v>1059981</v>
    </nc>
  </rcc>
  <rcc rId="19232" sId="1" numFmtId="4">
    <oc r="G710">
      <v>279</v>
    </oc>
    <nc r="G710">
      <v>322.33199999999999</v>
    </nc>
  </rcc>
  <rcc rId="19233" sId="1" numFmtId="4">
    <oc r="H710">
      <v>849022</v>
    </oc>
    <nc r="H710">
      <v>980885</v>
    </nc>
  </rcc>
  <rcc rId="19234" sId="1" numFmtId="4">
    <oc r="G711">
      <v>284</v>
    </oc>
    <nc r="G711">
      <v>436.98</v>
    </nc>
  </rcc>
  <rcc rId="19235" sId="1" numFmtId="4">
    <oc r="H711">
      <v>864237</v>
    </oc>
    <nc r="H711">
      <v>1329769</v>
    </nc>
  </rcc>
  <rcc rId="19236" sId="1" numFmtId="4">
    <oc r="G712">
      <v>575</v>
    </oc>
    <nc r="G712">
      <v>921</v>
    </nc>
  </rcc>
  <rcc rId="19237" sId="1" numFmtId="4">
    <oc r="H712">
      <v>1749776</v>
    </oc>
    <nc r="H712">
      <v>2376760</v>
    </nc>
  </rcc>
  <rcc rId="19238" sId="1" numFmtId="4">
    <oc r="G713">
      <v>228</v>
    </oc>
    <nc r="G713">
      <v>1230</v>
    </nc>
  </rcc>
  <rcc rId="19239" sId="1" numFmtId="4">
    <oc r="H713">
      <v>693824</v>
    </oc>
    <nc r="H713">
      <v>3743000</v>
    </nc>
  </rcc>
  <rcc rId="19240" sId="1" numFmtId="4">
    <oc r="G714">
      <v>627</v>
    </oc>
    <nc r="G714">
      <v>1222</v>
    </nc>
  </rcc>
  <rcc rId="19241" sId="1" numFmtId="4">
    <oc r="H714">
      <v>1908017</v>
    </oc>
    <nc r="H714">
      <v>3718655</v>
    </nc>
  </rcc>
  <rcc rId="19242" sId="1" numFmtId="4">
    <oc r="G715">
      <v>360</v>
    </oc>
    <nc r="G715">
      <v>1230</v>
    </nc>
  </rcc>
  <rcc rId="19243" sId="1" numFmtId="4">
    <oc r="H715">
      <v>1095512</v>
    </oc>
    <nc r="H715">
      <v>3743000</v>
    </nc>
  </rcc>
  <rcc rId="19244" sId="1" numFmtId="4">
    <oc r="G716">
      <v>568</v>
    </oc>
    <nc r="G716">
      <v>287</v>
    </nc>
  </rcc>
  <rcc rId="19245" sId="1" numFmtId="4">
    <oc r="H716">
      <v>1728475</v>
    </oc>
    <nc r="H716">
      <v>873366</v>
    </nc>
  </rcc>
  <rcc rId="19246" sId="1" numFmtId="4">
    <oc r="G717">
      <v>1167.5759999999998</v>
    </oc>
    <nc r="G717">
      <v>1513</v>
    </nc>
  </rcc>
  <rcc rId="19247" sId="1" numFmtId="4">
    <oc r="H717">
      <v>3553038</v>
    </oc>
    <nc r="H717">
      <v>3904493</v>
    </nc>
  </rcc>
  <rcc rId="19248" sId="1" numFmtId="4">
    <oc r="G718">
      <v>1130.616</v>
    </oc>
    <nc r="G718">
      <v>1281</v>
    </nc>
  </rcc>
  <rcc rId="19249" sId="1" numFmtId="4">
    <oc r="H718">
      <v>3440566</v>
    </oc>
    <nc r="H718">
      <v>3305787</v>
    </nc>
  </rcc>
  <rcc rId="19250" sId="1" numFmtId="4">
    <oc r="G719">
      <v>1330</v>
    </oc>
    <nc r="G719">
      <v>897</v>
    </nc>
  </rcc>
  <rcc rId="19251" sId="1" numFmtId="4">
    <oc r="H719">
      <v>3432237</v>
    </oc>
    <nc r="H719">
      <v>2314825</v>
    </nc>
  </rcc>
  <rcc rId="19252" sId="1" numFmtId="4">
    <oc r="G720">
      <v>1300</v>
    </oc>
    <nc r="G720">
      <v>947</v>
    </nc>
  </rcc>
  <rcc rId="19253" sId="1" numFmtId="4">
    <oc r="H720">
      <v>3354819</v>
    </oc>
    <nc r="H720">
      <v>2881806</v>
    </nc>
  </rcc>
  <rcc rId="19254" sId="1" numFmtId="4">
    <oc r="G721">
      <v>942</v>
    </oc>
    <nc r="G721">
      <v>833</v>
    </nc>
  </rcc>
  <rcc rId="19255" sId="1" numFmtId="4">
    <oc r="H721">
      <v>2430953</v>
    </oc>
    <nc r="H721">
      <v>2149664</v>
    </nc>
  </rcc>
  <rcc rId="19256" sId="1" numFmtId="4">
    <oc r="G722">
      <v>975</v>
    </oc>
    <nc r="G722">
      <v>842</v>
    </nc>
  </rcc>
  <rcc rId="19257" sId="1" numFmtId="4">
    <oc r="H722">
      <v>2516114</v>
    </oc>
    <nc r="H722">
      <v>2172890</v>
    </nc>
  </rcc>
  <rcc rId="19258" sId="1" numFmtId="4">
    <oc r="G723">
      <v>1638</v>
    </oc>
    <nc r="G723">
      <v>940</v>
    </nc>
  </rcc>
  <rcc rId="19259" sId="1" numFmtId="4">
    <oc r="H723">
      <v>4227071</v>
    </oc>
    <nc r="H723">
      <v>2425792</v>
    </nc>
  </rcc>
  <rcc rId="19260" sId="1" numFmtId="4">
    <oc r="G724">
      <v>1565</v>
    </oc>
    <nc r="G724">
      <v>1060</v>
    </nc>
  </rcc>
  <rcc rId="19261" sId="1" numFmtId="4">
    <oc r="H724">
      <v>4038685</v>
    </oc>
    <nc r="H724">
      <v>3225675</v>
    </nc>
  </rcc>
  <rcc rId="19262" sId="1" numFmtId="4">
    <oc r="G725">
      <v>1103</v>
    </oc>
    <nc r="G725">
      <v>1304</v>
    </nc>
  </rcc>
  <rcc rId="19263" sId="1" numFmtId="4">
    <oc r="H725">
      <v>2846434</v>
    </oc>
    <nc r="H725">
      <v>3365141</v>
    </nc>
  </rcc>
  <rcc rId="19264" sId="1" numFmtId="4">
    <oc r="G726">
      <v>1038</v>
    </oc>
    <nc r="G726">
      <v>863</v>
    </nc>
  </rcc>
  <rcc rId="19265" sId="1" numFmtId="4">
    <oc r="H726">
      <v>3158727</v>
    </oc>
    <nc r="H726">
      <v>2626186</v>
    </nc>
  </rcc>
  <rcc rId="19266" sId="1" numFmtId="4">
    <oc r="G727">
      <v>1065</v>
    </oc>
    <nc r="G727">
      <v>960</v>
    </nc>
  </rcc>
  <rcc rId="19267" sId="1" numFmtId="4">
    <oc r="H727">
      <v>3240890</v>
    </oc>
    <nc r="H727">
      <v>2921366</v>
    </nc>
  </rcc>
  <rcc rId="19268" sId="1" numFmtId="4">
    <oc r="G728">
      <v>842</v>
    </oc>
    <nc r="G728">
      <v>243</v>
    </nc>
  </rcc>
  <rcc rId="19269" sId="1" numFmtId="4">
    <oc r="H728">
      <v>2172890</v>
    </oc>
    <nc r="H728">
      <v>739470</v>
    </nc>
  </rcc>
  <rcc rId="19270" sId="1" numFmtId="4">
    <oc r="G729">
      <v>950</v>
    </oc>
    <nc r="G729">
      <v>595</v>
    </nc>
  </rcc>
  <rcc rId="19271" sId="1" numFmtId="4">
    <oc r="H729">
      <v>2451598</v>
    </oc>
    <nc r="H729">
      <v>1810638</v>
    </nc>
  </rcc>
  <rcc rId="19272" sId="1" numFmtId="4">
    <oc r="G730">
      <v>619.07399999999996</v>
    </oc>
    <nc r="G730">
      <v>1120</v>
    </nc>
  </rcc>
  <rcc rId="19273" sId="1" numFmtId="4">
    <oc r="H730">
      <v>1883897</v>
    </oc>
    <nc r="H730">
      <v>2890305</v>
    </nc>
  </rcc>
  <rcc rId="19274" sId="1" numFmtId="4">
    <oc r="G731">
      <v>400.92900000000003</v>
    </oc>
    <nc r="G731">
      <v>1180</v>
    </nc>
  </rcc>
  <rcc rId="19275" sId="1" numFmtId="4">
    <oc r="H731">
      <v>1220063</v>
    </oc>
    <nc r="H731">
      <v>3045143</v>
    </nc>
  </rcc>
  <rcc rId="19276" sId="1" numFmtId="4">
    <oc r="G732">
      <v>361</v>
    </oc>
    <nc r="G732">
      <v>1120</v>
    </nc>
  </rcc>
  <rcc rId="19277" sId="1" numFmtId="4">
    <oc r="H732">
      <v>1098555</v>
    </oc>
    <nc r="H732">
      <v>2890305</v>
    </nc>
  </rcc>
  <rcc rId="19278" sId="1" numFmtId="4">
    <oc r="G733">
      <v>874</v>
    </oc>
    <nc r="G733">
      <v>953</v>
    </nc>
  </rcc>
  <rcc rId="19279" sId="1" numFmtId="4">
    <oc r="H733">
      <v>2255470</v>
    </oc>
    <nc r="H733">
      <v>2459340</v>
    </nc>
  </rcc>
  <rcc rId="19280" sId="1" numFmtId="4">
    <oc r="G734">
      <v>952</v>
    </oc>
    <nc r="G734">
      <v>1340</v>
    </nc>
  </rcc>
  <rcc rId="19281" sId="1" numFmtId="4">
    <oc r="H734">
      <v>2456759</v>
    </oc>
    <nc r="H734">
      <v>3458044</v>
    </nc>
  </rcc>
  <rcc rId="19282" sId="1" numFmtId="4">
    <oc r="G735">
      <v>839</v>
    </oc>
    <nc r="G735">
      <v>502</v>
    </nc>
  </rcc>
  <rcc rId="19283" sId="1" numFmtId="4">
    <oc r="H735">
      <v>2165148</v>
    </oc>
    <nc r="H735">
      <v>1527631</v>
    </nc>
  </rcc>
  <rcc rId="19284" sId="1" numFmtId="4">
    <oc r="G736">
      <v>770</v>
    </oc>
    <nc r="G736">
      <v>960</v>
    </nc>
  </rcc>
  <rcc rId="19285" sId="1" numFmtId="4">
    <oc r="H736">
      <v>2343179</v>
    </oc>
    <nc r="H736">
      <v>2477404</v>
    </nc>
  </rcc>
  <rcc rId="19286" sId="1" numFmtId="4">
    <oc r="G737">
      <v>1260</v>
    </oc>
    <nc r="G737">
      <v>912</v>
    </nc>
  </rcc>
  <rcc rId="19287" sId="1" numFmtId="4">
    <oc r="H737">
      <v>3251593</v>
    </oc>
    <nc r="H737">
      <v>2775298</v>
    </nc>
  </rcc>
  <rcc rId="19288" sId="1" numFmtId="4">
    <oc r="G738">
      <v>287</v>
    </oc>
    <nc r="G738">
      <v>294</v>
    </nc>
  </rcc>
  <rcc rId="19289" sId="1" numFmtId="4">
    <oc r="H738">
      <v>873366</v>
    </oc>
    <nc r="H738">
      <v>894668</v>
    </nc>
  </rcc>
  <rcc rId="19290" sId="1" numFmtId="4">
    <oc r="G739">
      <v>694</v>
    </oc>
    <nc r="G739">
      <v>319</v>
    </nc>
  </rcc>
  <rcc rId="19291" sId="1" numFmtId="4">
    <oc r="H739">
      <v>2111904</v>
    </oc>
    <nc r="H739">
      <v>970745</v>
    </nc>
  </rcc>
  <rcc rId="19292" sId="1" numFmtId="4">
    <oc r="G740">
      <v>884</v>
    </oc>
    <nc r="G740">
      <v>290</v>
    </nc>
  </rcc>
  <rcc rId="19293" sId="1" numFmtId="4">
    <oc r="H740">
      <v>2690091</v>
    </oc>
    <nc r="H740">
      <v>882496</v>
    </nc>
  </rcc>
  <rcc rId="19294" sId="1" numFmtId="4">
    <oc r="G741">
      <v>679</v>
    </oc>
    <nc r="G741">
      <v>620</v>
    </nc>
  </rcc>
  <rcc rId="19295" sId="1" numFmtId="4">
    <oc r="H741">
      <v>2066258</v>
    </oc>
    <nc r="H741">
      <v>1599990</v>
    </nc>
  </rcc>
  <rcc rId="19296" sId="1" numFmtId="4">
    <oc r="G742">
      <v>1100</v>
    </oc>
    <nc r="G742">
      <v>93897.265999999989</v>
    </nc>
  </rcc>
  <rcc rId="19297" sId="1" numFmtId="4">
    <oc r="H742">
      <v>3347399</v>
    </oc>
    <nc r="H742">
      <v>268742817</v>
    </nc>
  </rcc>
  <rcc rId="19298" sId="1" numFmtId="4">
    <oc r="G743">
      <v>884</v>
    </oc>
    <nc r="G743">
      <v>148.29</v>
    </nc>
  </rcc>
  <rcc rId="19299" sId="1" numFmtId="4">
    <oc r="H743">
      <v>2281276</v>
    </oc>
    <nc r="H743">
      <v>451259</v>
    </nc>
  </rcc>
  <rcc rId="19300" sId="1" numFmtId="4">
    <oc r="G744">
      <v>973</v>
    </oc>
    <nc r="G744">
      <v>145.75199999999998</v>
    </nc>
  </rcc>
  <rcc rId="19301" sId="1" numFmtId="4">
    <oc r="H744">
      <v>2960926</v>
    </oc>
    <nc r="H744">
      <v>443536</v>
    </nc>
  </rcc>
  <rcc rId="19302" sId="1" numFmtId="4">
    <oc r="G745">
      <v>250</v>
    </oc>
    <nc r="G745">
      <v>390</v>
    </nc>
  </rcc>
  <rcc rId="19303" sId="1" numFmtId="4">
    <oc r="H745">
      <v>760772</v>
    </oc>
    <nc r="H745">
      <v>1186805</v>
    </nc>
  </rcc>
  <rcc rId="19304" sId="1" numFmtId="4">
    <oc r="G746">
      <v>250</v>
    </oc>
    <nc r="G746">
      <v>151.16999999999999</v>
    </nc>
  </rcc>
  <rcc rId="19305" sId="1" numFmtId="4">
    <oc r="H746">
      <v>760772</v>
    </oc>
    <nc r="H746">
      <v>460023</v>
    </nc>
  </rcc>
  <rcc rId="19306" sId="1" numFmtId="4">
    <oc r="G747">
      <v>973</v>
    </oc>
    <nc r="G747">
      <v>284</v>
    </nc>
  </rcc>
  <rcc rId="19307" sId="1" numFmtId="4">
    <oc r="H747">
      <v>2510952</v>
    </oc>
    <nc r="H747">
      <v>864237</v>
    </nc>
  </rcc>
  <rcc rId="19308" sId="1" numFmtId="4">
    <oc r="G748">
      <v>250</v>
    </oc>
    <nc r="G748">
      <v>321</v>
    </nc>
  </rcc>
  <rcc rId="19309" sId="1" numFmtId="4">
    <oc r="H748">
      <v>760772</v>
    </oc>
    <nc r="H748">
      <v>976831</v>
    </nc>
  </rcc>
  <rcc rId="19310" sId="1" numFmtId="4">
    <oc r="G749">
      <v>290</v>
    </oc>
    <nc r="G749">
      <v>232.2</v>
    </nc>
  </rcc>
  <rcc rId="19311" sId="1" numFmtId="4">
    <oc r="H749">
      <v>882496</v>
    </oc>
    <nc r="H749">
      <v>706605</v>
    </nc>
  </rcc>
  <rcc rId="19312" sId="1" numFmtId="4">
    <oc r="G750">
      <v>442.17599999999999</v>
    </oc>
    <nc r="G750">
      <v>318.85199999999998</v>
    </nc>
  </rcc>
  <rcc rId="19313" sId="1" numFmtId="4">
    <oc r="H750">
      <v>1345581</v>
    </oc>
    <nc r="H750">
      <v>970295</v>
    </nc>
  </rcc>
  <rcc rId="19314" sId="1" numFmtId="4">
    <oc r="G751">
      <v>348.32399999999996</v>
    </oc>
    <nc r="G751">
      <v>344.44200000000001</v>
    </nc>
  </rcc>
  <rcc rId="19315" sId="1" numFmtId="4">
    <oc r="H751">
      <v>1059981</v>
    </oc>
    <nc r="H751">
      <v>1048168</v>
    </nc>
  </rcc>
  <rcc rId="19316" sId="1" numFmtId="4">
    <oc r="G752">
      <v>322.33199999999999</v>
    </oc>
    <nc r="G752">
      <v>1720</v>
    </nc>
  </rcc>
  <rcc rId="19317" sId="1" numFmtId="4">
    <oc r="H752">
      <v>980885</v>
    </oc>
    <nc r="H752">
      <v>4438683</v>
    </nc>
  </rcc>
  <rcc rId="19318" sId="1" numFmtId="4">
    <oc r="G753">
      <v>436.98</v>
    </oc>
    <nc r="G753">
      <v>323.30400000000003</v>
    </nc>
  </rcc>
  <rcc rId="19319" sId="1" numFmtId="4">
    <oc r="H753">
      <v>1329769</v>
    </oc>
    <nc r="H753">
      <v>983843</v>
    </nc>
  </rcc>
  <rcc rId="19320" sId="1" numFmtId="4">
    <oc r="G754">
      <v>921</v>
    </oc>
    <nc r="G754">
      <v>882</v>
    </nc>
  </rcc>
  <rcc rId="19321" sId="1" numFmtId="4">
    <oc r="H754">
      <v>2376760</v>
    </oc>
    <nc r="H754">
      <v>2684005</v>
    </nc>
  </rcc>
  <rcc rId="19322" sId="1" numFmtId="4">
    <oc r="G755">
      <v>1230</v>
    </oc>
    <nc r="G755">
      <v>336</v>
    </nc>
  </rcc>
  <rcc rId="19323" sId="1" numFmtId="4">
    <oc r="H755">
      <v>3743000</v>
    </oc>
    <nc r="H755">
      <v>1022478</v>
    </nc>
  </rcc>
  <rcc rId="19324" sId="1" numFmtId="4">
    <oc r="G756">
      <v>1222</v>
    </oc>
    <nc r="G756">
      <v>464.02799999999996</v>
    </nc>
  </rcc>
  <rcc rId="19325" sId="1" numFmtId="4">
    <oc r="H756">
      <v>3718655</v>
    </oc>
    <nc r="H756">
      <v>1412078</v>
    </nc>
  </rcc>
  <rcc rId="19326" sId="1" numFmtId="4">
    <oc r="G757">
      <v>1230</v>
    </oc>
    <nc r="G757">
      <v>889</v>
    </nc>
  </rcc>
  <rcc rId="19327" sId="1" numFmtId="4">
    <oc r="H757">
      <v>3743000</v>
    </oc>
    <nc r="H757">
      <v>2705307</v>
    </nc>
  </rcc>
  <rcc rId="19328" sId="1" numFmtId="4">
    <oc r="G758">
      <v>287</v>
    </oc>
    <nc r="G758">
      <v>884</v>
    </nc>
  </rcc>
  <rcc rId="19329" sId="1" numFmtId="4">
    <oc r="H758">
      <v>873366</v>
    </oc>
    <nc r="H758">
      <v>2690091</v>
    </nc>
  </rcc>
  <rcc rId="19330" sId="1" numFmtId="4">
    <oc r="G759">
      <v>1513</v>
    </oc>
    <nc r="G759">
      <v>998</v>
    </nc>
  </rcc>
  <rcc rId="19331" sId="1" numFmtId="4">
    <oc r="H759">
      <v>3904493</v>
    </oc>
    <nc r="H759">
      <v>2575468</v>
    </nc>
  </rcc>
  <rcc rId="19332" sId="1" numFmtId="4">
    <oc r="G760">
      <v>1281</v>
    </oc>
    <nc r="G760">
      <v>875</v>
    </nc>
  </rcc>
  <rcc rId="19333" sId="1" numFmtId="4">
    <oc r="H760">
      <v>3305787</v>
    </oc>
    <nc r="H760">
      <v>2662703</v>
    </nc>
  </rcc>
  <rcc rId="19334" sId="1" numFmtId="4">
    <oc r="G761">
      <v>897</v>
    </oc>
    <nc r="G761">
      <v>497</v>
    </nc>
  </rcc>
  <rcc rId="19335" sId="1" numFmtId="4">
    <oc r="H761">
      <v>2314825</v>
    </oc>
    <nc r="H761">
      <v>1282573</v>
    </nc>
  </rcc>
  <rcc rId="19336" sId="1" numFmtId="4">
    <oc r="G762">
      <v>947</v>
    </oc>
    <nc r="G762">
      <v>432</v>
    </nc>
  </rcc>
  <rcc rId="19337" sId="1" numFmtId="4">
    <oc r="H762">
      <v>2881806</v>
    </oc>
    <nc r="H762">
      <v>1114832</v>
    </nc>
  </rcc>
  <rcc rId="19338" sId="1" numFmtId="4">
    <oc r="G763">
      <v>833</v>
    </oc>
    <nc r="G763">
      <v>913</v>
    </nc>
  </rcc>
  <rcc rId="19339" sId="1" numFmtId="4">
    <oc r="H763">
      <v>2149664</v>
    </oc>
    <nc r="H763">
      <v>2356115</v>
    </nc>
  </rcc>
  <rcc rId="19340" sId="1" numFmtId="4">
    <oc r="G764">
      <v>842</v>
    </oc>
    <nc r="G764">
      <v>170.46</v>
    </nc>
  </rcc>
  <rcc rId="19341" sId="1" numFmtId="4">
    <oc r="H764">
      <v>2172890</v>
    </oc>
    <nc r="H764">
      <v>518725</v>
    </nc>
  </rcc>
  <rcc rId="19342" sId="1" numFmtId="4">
    <oc r="G765">
      <v>940</v>
    </oc>
    <nc r="G765">
      <v>437</v>
    </nc>
  </rcc>
  <rcc rId="19343" sId="1" numFmtId="4">
    <oc r="H765">
      <v>2425792</v>
    </oc>
    <nc r="H765">
      <v>1329830</v>
    </nc>
  </rcc>
  <rcc rId="19344" sId="1" numFmtId="4">
    <oc r="G766">
      <v>1060</v>
    </oc>
    <nc r="G766">
      <v>544</v>
    </nc>
  </rcc>
  <rcc rId="19345" sId="1" numFmtId="4">
    <oc r="H766">
      <v>3225675</v>
    </oc>
    <nc r="H766">
      <v>1655440</v>
    </nc>
  </rcc>
  <rcc rId="19346" sId="1" numFmtId="4">
    <oc r="G767">
      <v>1304</v>
    </oc>
    <nc r="G767">
      <v>446</v>
    </nc>
  </rcc>
  <rcc rId="19347" sId="1" numFmtId="4">
    <oc r="H767">
      <v>3365141</v>
    </oc>
    <nc r="H767">
      <v>1357218</v>
    </nc>
  </rcc>
  <rcc rId="19348" sId="1" numFmtId="4">
    <oc r="G768">
      <v>863</v>
    </oc>
    <nc r="G768">
      <v>1180</v>
    </nc>
  </rcc>
  <rcc rId="19349" sId="1" numFmtId="4">
    <oc r="H768">
      <v>2626186</v>
    </oc>
    <nc r="H768">
      <v>3045143</v>
    </nc>
  </rcc>
  <rcc rId="19350" sId="1" numFmtId="4">
    <oc r="G769">
      <v>960</v>
    </oc>
    <nc r="G769">
      <v>1340</v>
    </nc>
  </rcc>
  <rcc rId="19351" sId="1" numFmtId="4">
    <oc r="H769">
      <v>2921366</v>
    </oc>
    <nc r="H769">
      <v>4077740</v>
    </nc>
  </rcc>
  <rcc rId="19352" sId="1" numFmtId="4">
    <oc r="G770">
      <v>243</v>
    </oc>
    <nc r="G770">
      <v>383.51400000000001</v>
    </nc>
  </rcc>
  <rcc rId="19353" sId="1" numFmtId="4">
    <oc r="H770">
      <v>739470</v>
    </oc>
    <nc r="H770">
      <v>1167067</v>
    </nc>
  </rcc>
  <rcc rId="19354" sId="1" numFmtId="4">
    <oc r="G771">
      <v>595</v>
    </oc>
    <nc r="G771">
      <v>382.90799999999996</v>
    </nc>
  </rcc>
  <rcc rId="19355" sId="1" numFmtId="4">
    <oc r="H771">
      <v>1810638</v>
    </oc>
    <nc r="H771">
      <v>1165223</v>
    </nc>
  </rcc>
  <rcc rId="19356" sId="1" numFmtId="4">
    <oc r="G772">
      <v>1120</v>
    </oc>
    <nc r="G772">
      <v>270.52199999999999</v>
    </nc>
  </rcc>
  <rcc rId="19357" sId="1" numFmtId="4">
    <oc r="H772">
      <v>2890305</v>
    </oc>
    <nc r="H772">
      <v>823222</v>
    </nc>
  </rcc>
  <rcc rId="19358" sId="1" numFmtId="4">
    <oc r="G773">
      <v>1180</v>
    </oc>
    <nc r="G773">
      <v>303.75</v>
    </nc>
  </rcc>
  <rcc rId="19359" sId="1" numFmtId="4">
    <oc r="H773">
      <v>3045143</v>
    </oc>
    <nc r="H773">
      <v>924338</v>
    </nc>
  </rcc>
  <rcc rId="19360" sId="1" numFmtId="4">
    <oc r="G774">
      <v>1120</v>
    </oc>
    <nc r="G774">
      <v>400.61400000000003</v>
    </nc>
  </rcc>
  <rcc rId="19361" sId="1" numFmtId="4">
    <oc r="H774">
      <v>2890305</v>
    </oc>
    <nc r="H774">
      <v>1219104</v>
    </nc>
  </rcc>
  <rcc rId="19362" sId="1" numFmtId="4">
    <oc r="G775">
      <v>953</v>
    </oc>
    <nc r="G775">
      <v>881</v>
    </nc>
  </rcc>
  <rcc rId="19363" sId="1" numFmtId="4">
    <oc r="H775">
      <v>2459340</v>
    </oc>
    <nc r="H775">
      <v>2680962</v>
    </nc>
  </rcc>
  <rcc rId="19364" sId="1" numFmtId="4">
    <oc r="G776">
      <v>1340</v>
    </oc>
    <nc r="G776">
      <v>990.21599999999989</v>
    </nc>
  </rcc>
  <rcc rId="19365" sId="1" numFmtId="4">
    <oc r="H776">
      <v>3458044</v>
    </oc>
    <nc r="H776">
      <v>3013316</v>
    </nc>
  </rcc>
  <rcc rId="19366" sId="1" numFmtId="4">
    <oc r="G777">
      <v>502</v>
    </oc>
    <nc r="G777">
      <v>960</v>
    </nc>
  </rcc>
  <rcc rId="19367" sId="1" numFmtId="4">
    <oc r="H777">
      <v>1527631</v>
    </oc>
    <nc r="H777">
      <v>2477404</v>
    </nc>
  </rcc>
  <rcc rId="19368" sId="1" numFmtId="4">
    <oc r="G778">
      <v>960</v>
    </oc>
    <nc r="G778">
      <v>888</v>
    </nc>
  </rcc>
  <rcc rId="19369" sId="1" numFmtId="4">
    <oc r="H778">
      <v>2477404</v>
    </oc>
    <nc r="H778">
      <v>2702263</v>
    </nc>
  </rcc>
  <rcc rId="19370" sId="1" numFmtId="4">
    <oc r="G779">
      <v>912</v>
    </oc>
    <nc r="G779">
      <v>398</v>
    </nc>
  </rcc>
  <rcc rId="19371" sId="1" numFmtId="4">
    <oc r="H779">
      <v>2775298</v>
    </oc>
    <nc r="H779">
      <v>1211149</v>
    </nc>
  </rcc>
  <rcc rId="19372" sId="1" numFmtId="4">
    <oc r="G780">
      <v>294</v>
    </oc>
    <nc r="G780">
      <v>343</v>
    </nc>
  </rcc>
  <rcc rId="19373" sId="1" numFmtId="4">
    <oc r="H780">
      <v>894668</v>
    </oc>
    <nc r="H780">
      <v>1043779</v>
    </nc>
  </rcc>
  <rcc rId="19374" sId="1" numFmtId="4">
    <oc r="G781">
      <v>319</v>
    </oc>
    <nc r="G781">
      <v>681</v>
    </nc>
  </rcc>
  <rcc rId="19375" sId="1" numFmtId="4">
    <oc r="H781">
      <v>970745</v>
    </oc>
    <nc r="H781">
      <v>2072344</v>
    </nc>
  </rcc>
  <rcc rId="19376" sId="1" numFmtId="4">
    <oc r="G782">
      <v>290</v>
    </oc>
    <nc r="G782">
      <v>534</v>
    </nc>
  </rcc>
  <rcc rId="19377" sId="1" numFmtId="4">
    <oc r="H782">
      <v>882496</v>
    </oc>
    <nc r="H782">
      <v>1625010</v>
    </nc>
  </rcc>
  <rcc rId="19378" sId="1" numFmtId="4">
    <oc r="G783">
      <v>620</v>
    </oc>
    <nc r="G783">
      <v>907</v>
    </nc>
  </rcc>
  <rcc rId="19379" sId="1" numFmtId="4">
    <oc r="H783">
      <v>1599990</v>
    </oc>
    <nc r="H783">
      <v>2760082</v>
    </nc>
  </rcc>
  <rcc rId="19380" sId="1" numFmtId="4">
    <oc r="G784">
      <v>65219.121999999996</v>
    </oc>
    <nc r="G784">
      <v>320</v>
    </nc>
  </rcc>
  <rcc rId="19381" sId="1" numFmtId="4">
    <oc r="H784">
      <v>186836736</v>
    </oc>
    <nc r="H784">
      <v>973788</v>
    </nc>
  </rcc>
  <rcc rId="19382" sId="1" numFmtId="4">
    <oc r="G785">
      <v>148.29</v>
    </oc>
    <nc r="G785">
      <v>310.97399999999999</v>
    </nc>
  </rcc>
  <rcc rId="19383" sId="1" numFmtId="4">
    <oc r="H785">
      <v>451259</v>
    </oc>
    <nc r="H785">
      <v>946321</v>
    </nc>
  </rcc>
  <rcc rId="19384" sId="1" numFmtId="4">
    <oc r="G786">
      <v>145.75199999999998</v>
    </oc>
    <nc r="G786">
      <v>506.59800000000001</v>
    </nc>
  </rcc>
  <rcc rId="19385" sId="1" numFmtId="4">
    <oc r="H786">
      <v>443536</v>
    </oc>
    <nc r="H786">
      <v>1541623</v>
    </nc>
  </rcc>
  <rcc rId="19386" sId="1" numFmtId="4">
    <oc r="G787">
      <v>151.16999999999999</v>
    </oc>
    <nc r="G787">
      <v>250.428</v>
    </nc>
  </rcc>
  <rcc rId="19387" sId="1" numFmtId="4">
    <oc r="H787">
      <v>460023</v>
    </oc>
    <nc r="H787">
      <v>762074</v>
    </nc>
  </rcc>
  <rcc rId="19388" sId="1" numFmtId="4">
    <oc r="G788">
      <v>284</v>
    </oc>
    <nc r="G788">
      <v>1187</v>
    </nc>
  </rcc>
  <rcc rId="19389" sId="1" numFmtId="4">
    <oc r="H788">
      <v>864237</v>
    </oc>
    <nc r="H788">
      <v>3063207</v>
    </nc>
  </rcc>
  <rcc rId="19390" sId="1" numFmtId="4">
    <oc r="G789">
      <v>321</v>
    </oc>
    <nc r="G789">
      <v>430</v>
    </nc>
  </rcc>
  <rcc rId="19391" sId="1" numFmtId="4">
    <oc r="H789">
      <v>976831</v>
    </oc>
    <nc r="H789">
      <v>1308528</v>
    </nc>
  </rcc>
  <rcc rId="19392" sId="1" numFmtId="4">
    <oc r="G790">
      <v>232.2</v>
    </oc>
    <nc r="G790">
      <v>763</v>
    </nc>
  </rcc>
  <rcc rId="19393" sId="1" numFmtId="4">
    <oc r="H790">
      <v>706605</v>
    </oc>
    <nc r="H790">
      <v>2321877</v>
    </nc>
  </rcc>
  <rcc rId="19394" sId="1" numFmtId="4">
    <oc r="G791">
      <v>318.85199999999998</v>
    </oc>
    <nc r="G791">
      <v>144</v>
    </nc>
  </rcc>
  <rcc rId="19395" sId="1" numFmtId="4">
    <oc r="H791">
      <v>970295</v>
    </oc>
    <nc r="H791">
      <v>438204</v>
    </nc>
  </rcc>
  <rcc rId="19396" sId="1" numFmtId="4">
    <oc r="G792">
      <v>344.44200000000001</v>
    </oc>
    <nc r="G792">
      <v>680</v>
    </nc>
  </rcc>
  <rcc rId="19397" sId="1" numFmtId="4">
    <oc r="H792">
      <v>1048168</v>
    </oc>
    <nc r="H792">
      <v>2069301</v>
    </nc>
  </rcc>
  <rcc rId="19398" sId="1" numFmtId="4">
    <oc r="G793">
      <v>323.30400000000003</v>
    </oc>
    <nc r="G793">
      <v>560</v>
    </nc>
  </rcc>
  <rcc rId="19399" sId="1" numFmtId="4">
    <oc r="H793">
      <v>983843</v>
    </oc>
    <nc r="H793">
      <v>1704130</v>
    </nc>
  </rcc>
  <rcc rId="19400" sId="1" numFmtId="4">
    <oc r="G794">
      <v>432</v>
    </oc>
    <nc r="G794">
      <v>351.84</v>
    </nc>
  </rcc>
  <rcc rId="19401" sId="1" numFmtId="4">
    <oc r="H794">
      <v>1114832</v>
    </oc>
    <nc r="H794">
      <v>1070680</v>
    </nc>
  </rcc>
  <rcc rId="19402" sId="1" numFmtId="4">
    <oc r="G795">
      <v>913</v>
    </oc>
    <nc r="G795">
      <v>272.88</v>
    </nc>
  </rcc>
  <rcc rId="19403" sId="1" numFmtId="4">
    <oc r="H795">
      <v>2356115</v>
    </oc>
    <nc r="H795">
      <v>830398</v>
    </nc>
  </rcc>
  <rcc rId="19404" sId="1" numFmtId="4">
    <oc r="G796">
      <v>170.46</v>
    </oc>
    <nc r="G796">
      <v>249.41399999999999</v>
    </nc>
  </rcc>
  <rcc rId="19405" sId="1" numFmtId="4">
    <oc r="H796">
      <v>518725</v>
    </oc>
    <nc r="H796">
      <v>758989</v>
    </nc>
  </rcc>
  <rcc rId="19406" sId="1" numFmtId="4">
    <oc r="G797">
      <v>437</v>
    </oc>
    <nc r="G797">
      <v>319.98599999999993</v>
    </nc>
  </rcc>
  <rcc rId="19407" sId="1" numFmtId="4">
    <oc r="H797">
      <v>1329830</v>
    </oc>
    <nc r="H797">
      <v>973746</v>
    </nc>
  </rcc>
  <rcc rId="19408" sId="1" numFmtId="4">
    <oc r="G798">
      <v>544</v>
    </oc>
    <nc r="G798">
      <v>243.06</v>
    </nc>
  </rcc>
  <rcc rId="19409" sId="1" numFmtId="4">
    <oc r="H798">
      <v>1655440</v>
    </oc>
    <nc r="H798">
      <v>739653</v>
    </nc>
  </rcc>
  <rcc rId="19410" sId="1" numFmtId="4">
    <oc r="G799">
      <v>446</v>
    </oc>
    <nc r="G799">
      <v>480.18</v>
    </nc>
  </rcc>
  <rcc rId="19411" sId="1" numFmtId="4">
    <oc r="H799">
      <v>1357218</v>
    </oc>
    <nc r="H799">
      <v>1461230</v>
    </nc>
  </rcc>
  <rcc rId="19412" sId="1" numFmtId="4">
    <oc r="G800">
      <v>383.51400000000001</v>
    </oc>
    <nc r="G800">
      <v>239.05199999999999</v>
    </nc>
  </rcc>
  <rcc rId="19413" sId="1" numFmtId="4">
    <oc r="H800">
      <v>1167067</v>
    </oc>
    <nc r="H800">
      <v>727456</v>
    </nc>
  </rcc>
  <rcc rId="19414" sId="1" numFmtId="4">
    <oc r="G801">
      <v>382.90799999999996</v>
    </oc>
    <nc r="G801">
      <v>245.202</v>
    </nc>
  </rcc>
  <rcc rId="19415" sId="1" numFmtId="4">
    <oc r="H801">
      <v>1165223</v>
    </oc>
    <nc r="H801">
      <v>746171</v>
    </nc>
  </rcc>
  <rcc rId="19416" sId="1" numFmtId="4">
    <oc r="G802">
      <v>270.52199999999999</v>
    </oc>
    <nc r="G802">
      <v>247.35</v>
    </nc>
  </rcc>
  <rcc rId="19417" sId="1" numFmtId="4">
    <oc r="H802">
      <v>823222</v>
    </oc>
    <nc r="H802">
      <v>752708</v>
    </nc>
  </rcc>
  <rcc rId="19418" sId="1" numFmtId="4">
    <oc r="G803">
      <v>303.75</v>
    </oc>
    <nc r="G803">
      <v>319.06799999999998</v>
    </nc>
  </rcc>
  <rcc rId="19419" sId="1" numFmtId="4">
    <oc r="H803">
      <v>924338</v>
    </oc>
    <nc r="H803">
      <v>970952</v>
    </nc>
  </rcc>
  <rcc rId="19420" sId="1" numFmtId="4">
    <oc r="G804">
      <v>400.61400000000003</v>
    </oc>
    <nc r="G804">
      <v>554.49</v>
    </nc>
  </rcc>
  <rcc rId="19421" sId="1" numFmtId="4">
    <oc r="H804">
      <v>1219104</v>
    </oc>
    <nc r="H804">
      <v>1687362</v>
    </nc>
  </rcc>
  <rcc rId="19422" sId="1" numFmtId="4">
    <oc r="G805">
      <v>506.59800000000001</v>
    </oc>
    <nc r="G805">
      <v>174.114</v>
    </nc>
  </rcc>
  <rcc rId="19423" sId="1" numFmtId="4">
    <oc r="H805">
      <v>1541623</v>
    </oc>
    <nc r="H805">
      <v>529844</v>
    </nc>
  </rcc>
  <rcc rId="19424" sId="1" numFmtId="4">
    <oc r="G806">
      <v>250.428</v>
    </oc>
    <nc r="G806">
      <v>351.76799999999997</v>
    </nc>
  </rcc>
  <rcc rId="19425" sId="1" numFmtId="4">
    <oc r="H806">
      <v>762074</v>
    </oc>
    <nc r="H806">
      <v>1070461</v>
    </nc>
  </rcc>
  <rcc rId="19426" sId="1" numFmtId="4">
    <oc r="G807">
      <v>1187</v>
    </oc>
    <nc r="G807">
      <v>253.66199999999998</v>
    </nc>
  </rcc>
  <rcc rId="19427" sId="1" numFmtId="4">
    <oc r="H807">
      <v>3063207</v>
    </oc>
    <nc r="H807">
      <v>771916</v>
    </nc>
  </rcc>
  <rcc rId="19428" sId="1" numFmtId="4">
    <oc r="G808">
      <v>430</v>
    </oc>
    <nc r="G808">
      <v>390.28199999999998</v>
    </nc>
  </rcc>
  <rcc rId="19429" sId="1" numFmtId="4">
    <oc r="H808">
      <v>1308528</v>
    </oc>
    <nc r="H808">
      <v>1187663</v>
    </nc>
  </rcc>
  <rcc rId="19430" sId="1" numFmtId="4">
    <oc r="G809">
      <v>763</v>
    </oc>
    <nc r="G809">
      <v>176.85599999999999</v>
    </nc>
  </rcc>
  <rcc rId="19431" sId="1" numFmtId="4">
    <oc r="H809">
      <v>2321877</v>
    </oc>
    <nc r="H809">
      <v>538188</v>
    </nc>
  </rcc>
  <rcc rId="19432" sId="1" numFmtId="4">
    <oc r="G810">
      <v>144</v>
    </oc>
    <nc r="G810">
      <v>361.05</v>
    </nc>
  </rcc>
  <rcc rId="19433" sId="1" numFmtId="4">
    <oc r="H810">
      <v>438204</v>
    </oc>
    <nc r="H810">
      <v>1098707</v>
    </nc>
  </rcc>
  <rcc rId="19434" sId="1" numFmtId="4">
    <oc r="G811">
      <v>680</v>
    </oc>
    <nc r="G811">
      <v>361.69800000000004</v>
    </nc>
  </rcc>
  <rcc rId="19435" sId="1" numFmtId="4">
    <oc r="H811">
      <v>2069301</v>
    </oc>
    <nc r="H811">
      <v>1100679</v>
    </nc>
  </rcc>
  <rcc rId="19436" sId="1" numFmtId="4">
    <oc r="G812">
      <v>560</v>
    </oc>
    <nc r="G812">
      <v>363.80400000000003</v>
    </nc>
  </rcc>
  <rcc rId="19437" sId="1" numFmtId="4">
    <oc r="H812">
      <v>1704130</v>
    </oc>
    <nc r="H812">
      <v>1107088</v>
    </nc>
  </rcc>
  <rcc rId="19438" sId="1" numFmtId="4">
    <oc r="G813">
      <v>351.84</v>
    </oc>
    <nc r="G813">
      <v>408.34800000000001</v>
    </nc>
  </rcc>
  <rcc rId="19439" sId="1" numFmtId="4">
    <oc r="H813">
      <v>1070680</v>
    </oc>
    <nc r="H813">
      <v>1242639</v>
    </nc>
  </rcc>
  <rcc rId="19440" sId="1" numFmtId="4">
    <oc r="G814">
      <v>272.88</v>
    </oc>
    <nc r="G814">
      <v>400</v>
    </nc>
  </rcc>
  <rcc rId="19441" sId="1" numFmtId="4">
    <oc r="H814">
      <v>830398</v>
    </oc>
    <nc r="H814">
      <v>1032252</v>
    </nc>
  </rcc>
  <rcc rId="19442" sId="1" numFmtId="4">
    <oc r="G815">
      <v>249.41399999999999</v>
    </oc>
    <nc r="G815">
      <v>400</v>
    </nc>
  </rcc>
  <rcc rId="19443" sId="1" numFmtId="4">
    <oc r="H815">
      <v>758989</v>
    </oc>
    <nc r="H815">
      <v>1032252</v>
    </nc>
  </rcc>
  <rcc rId="19444" sId="1" numFmtId="4">
    <oc r="G816">
      <v>319.98599999999993</v>
    </oc>
    <nc r="G816">
      <v>539</v>
    </nc>
  </rcc>
  <rcc rId="19445" sId="1" numFmtId="4">
    <oc r="H816">
      <v>973746</v>
    </oc>
    <nc r="H816">
      <v>1390959</v>
    </nc>
  </rcc>
  <rcc rId="19446" sId="1" numFmtId="4">
    <oc r="G817">
      <v>243.06</v>
    </oc>
    <nc r="G817">
      <v>750</v>
    </nc>
  </rcc>
  <rcc rId="19447" sId="1" numFmtId="4">
    <oc r="H817">
      <v>739653</v>
    </oc>
    <nc r="H817">
      <v>2282317</v>
    </nc>
  </rcc>
  <rcc rId="19448" sId="1" numFmtId="4">
    <oc r="G818">
      <v>480.18</v>
    </oc>
    <nc r="G818">
      <v>736.53599999999994</v>
    </nc>
  </rcc>
  <rcc rId="19449" sId="1" numFmtId="4">
    <oc r="H818">
      <v>1461230</v>
    </oc>
    <nc r="H818">
      <v>2241345</v>
    </nc>
  </rcc>
  <rcc rId="19450" sId="1" numFmtId="4">
    <oc r="G819">
      <v>239.05199999999999</v>
    </oc>
    <nc r="G819">
      <v>756.3359999999999</v>
    </nc>
  </rcc>
  <rcc rId="19451" sId="1" numFmtId="4">
    <oc r="H819">
      <v>727456</v>
    </oc>
    <nc r="H819">
      <v>2301598</v>
    </nc>
  </rcc>
  <rcc rId="19452" sId="1" numFmtId="4">
    <oc r="G820">
      <v>245.202</v>
    </oc>
    <nc r="G820">
      <v>348</v>
    </nc>
  </rcc>
  <rcc rId="19453" sId="1" numFmtId="4">
    <oc r="H820">
      <v>746171</v>
    </oc>
    <nc r="H820">
      <v>1058995</v>
    </nc>
  </rcc>
  <rcc rId="19454" sId="1" numFmtId="4">
    <oc r="G821">
      <v>247.35</v>
    </oc>
    <nc r="G821">
      <v>437</v>
    </nc>
  </rcc>
  <rcc rId="19455" sId="1" numFmtId="4">
    <oc r="H821">
      <v>752708</v>
    </oc>
    <nc r="H821">
      <v>1329830</v>
    </nc>
  </rcc>
  <rcc rId="19456" sId="1" numFmtId="4">
    <oc r="G822">
      <v>319.06799999999998</v>
    </oc>
    <nc r="G822">
      <v>385</v>
    </nc>
  </rcc>
  <rcc rId="19457" sId="1" numFmtId="4">
    <oc r="H822">
      <v>970952</v>
    </oc>
    <nc r="H822">
      <v>1171589</v>
    </nc>
  </rcc>
  <rcc rId="19458" sId="1" numFmtId="4">
    <oc r="G823">
      <v>554.49</v>
    </oc>
    <nc r="G823">
      <v>1495</v>
    </nc>
  </rcc>
  <rcc rId="19459" sId="1" numFmtId="4">
    <oc r="H823">
      <v>1687362</v>
    </oc>
    <nc r="H823">
      <v>4549419</v>
    </nc>
  </rcc>
  <rcc rId="19460" sId="1" numFmtId="4">
    <oc r="G824">
      <v>174.114</v>
    </oc>
    <nc r="G824">
      <v>646</v>
    </nc>
  </rcc>
  <rcc rId="19461" sId="1" numFmtId="4">
    <oc r="H824">
      <v>529844</v>
    </oc>
    <nc r="H824">
      <v>1965836</v>
    </nc>
  </rcc>
  <rcc rId="19462" sId="1" numFmtId="4">
    <oc r="G825">
      <v>351.76799999999997</v>
    </oc>
    <nc r="G825">
      <v>1340</v>
    </nc>
  </rcc>
  <rcc rId="19463" sId="1" numFmtId="4">
    <oc r="H825">
      <v>1070461</v>
    </oc>
    <nc r="H825">
      <v>3458044</v>
    </nc>
  </rcc>
  <rcc rId="19464" sId="1" numFmtId="4">
    <oc r="G826">
      <v>253.66199999999998</v>
    </oc>
    <nc r="G826">
      <v>700</v>
    </nc>
  </rcc>
  <rcc rId="19465" sId="1" numFmtId="4">
    <oc r="H826">
      <v>771916</v>
    </oc>
    <nc r="H826">
      <v>2130163</v>
    </nc>
  </rcc>
  <rcc rId="19466" sId="1" numFmtId="4">
    <oc r="G827">
      <v>348.73200000000003</v>
    </oc>
    <nc r="G827">
      <v>624</v>
    </nc>
  </rcc>
  <rcc rId="19467" sId="1" numFmtId="4">
    <oc r="H827">
      <v>1061222</v>
    </oc>
    <nc r="H827">
      <v>1898888</v>
    </nc>
  </rcc>
  <rcc rId="19468" sId="1" numFmtId="4">
    <oc r="G828">
      <v>176.85599999999999</v>
    </oc>
    <nc r="G828">
      <v>271</v>
    </nc>
  </rcc>
  <rcc rId="19469" sId="1" numFmtId="4">
    <oc r="H828">
      <v>538188</v>
    </oc>
    <nc r="H828">
      <v>824677</v>
    </nc>
  </rcc>
  <rcc rId="19470" sId="1" numFmtId="4">
    <oc r="G829">
      <v>361.05</v>
    </oc>
    <nc r="G829">
      <v>356</v>
    </nc>
  </rcc>
  <rcc rId="19471" sId="1" numFmtId="4">
    <oc r="H829">
      <v>1098707</v>
    </oc>
    <nc r="H829">
      <v>1083340</v>
    </nc>
  </rcc>
  <rcc rId="19472" sId="1" numFmtId="4">
    <oc r="G830">
      <v>361.69800000000004</v>
    </oc>
    <nc r="G830">
      <v>511</v>
    </nc>
  </rcc>
  <rcc rId="19473" sId="1" numFmtId="4">
    <oc r="H830">
      <v>1100679</v>
    </oc>
    <nc r="H830">
      <v>1555018</v>
    </nc>
  </rcc>
  <rcc rId="19474" sId="1" numFmtId="4">
    <oc r="G831">
      <v>363.80400000000003</v>
    </oc>
    <nc r="G831">
      <v>449</v>
    </nc>
  </rcc>
  <rcc rId="19475" sId="1" numFmtId="4">
    <oc r="H831">
      <v>1107088</v>
    </oc>
    <nc r="H831">
      <v>1366347</v>
    </nc>
  </rcc>
  <rcc rId="19476" sId="1" numFmtId="4">
    <oc r="G832">
      <v>408.34800000000001</v>
    </oc>
    <nc r="G832">
      <v>415</v>
    </nc>
  </rcc>
  <rcc rId="19477" sId="1" numFmtId="4">
    <oc r="H832">
      <v>1242639</v>
    </oc>
    <nc r="H832">
      <v>1262882</v>
    </nc>
  </rcc>
  <rcc rId="19478" sId="1" numFmtId="4">
    <oc r="G833">
      <v>400</v>
    </oc>
    <nc r="G833">
      <v>415</v>
    </nc>
  </rcc>
  <rcc rId="19479" sId="1" numFmtId="4">
    <oc r="H833">
      <v>1032252</v>
    </oc>
    <nc r="H833">
      <v>1262882</v>
    </nc>
  </rcc>
  <rcc rId="19480" sId="1" numFmtId="4">
    <oc r="G834">
      <v>400</v>
    </oc>
    <nc r="G834">
      <v>182</v>
    </nc>
  </rcc>
  <rcc rId="19481" sId="1" numFmtId="4">
    <oc r="H834">
      <v>1032252</v>
    </oc>
    <nc r="H834">
      <v>553842</v>
    </nc>
  </rcc>
  <rcc rId="19482" sId="1" numFmtId="4">
    <oc r="G835">
      <v>539</v>
    </oc>
    <nc r="G835">
      <v>349</v>
    </nc>
  </rcc>
  <rcc rId="19483" sId="1" numFmtId="4">
    <oc r="H835">
      <v>1390959</v>
    </oc>
    <nc r="H835">
      <v>1062038</v>
    </nc>
  </rcc>
  <rcc rId="19484" sId="1" numFmtId="4">
    <oc r="G836">
      <v>750</v>
    </oc>
    <nc r="G836">
      <v>261</v>
    </nc>
  </rcc>
  <rcc rId="19485" sId="1" numFmtId="4">
    <oc r="H836">
      <v>2282317</v>
    </oc>
    <nc r="H836">
      <v>794246</v>
    </nc>
  </rcc>
  <rcc rId="19486" sId="1" numFmtId="4">
    <oc r="G837">
      <v>736.53599999999994</v>
    </oc>
    <nc r="G837">
      <v>243</v>
    </nc>
  </rcc>
  <rcc rId="19487" sId="1" numFmtId="4">
    <oc r="H837">
      <v>2241345</v>
    </oc>
    <nc r="H837">
      <v>739470</v>
    </nc>
  </rcc>
  <rcc rId="19488" sId="1" numFmtId="4">
    <oc r="G838">
      <v>756.3359999999999</v>
    </oc>
    <nc r="G838">
      <v>210</v>
    </nc>
  </rcc>
  <rcc rId="19489" sId="1" numFmtId="4">
    <oc r="H838">
      <v>2301598</v>
    </oc>
    <nc r="H838">
      <v>639048</v>
    </nc>
  </rcc>
  <rcc rId="19490" sId="1" numFmtId="4">
    <oc r="G839">
      <v>348</v>
    </oc>
    <nc r="G839">
      <v>251</v>
    </nc>
  </rcc>
  <rcc rId="19491" sId="1" numFmtId="4">
    <oc r="H839">
      <v>1058995</v>
    </oc>
    <nc r="H839">
      <v>647738</v>
    </nc>
  </rcc>
  <rcc rId="19492" sId="1" numFmtId="4">
    <oc r="G840">
      <v>437</v>
    </oc>
    <nc r="G840">
      <v>576</v>
    </nc>
  </rcc>
  <rcc rId="19493" sId="1" numFmtId="4">
    <oc r="H840">
      <v>1329830</v>
    </oc>
    <nc r="H840">
      <v>1752819</v>
    </nc>
  </rcc>
  <rcc rId="19494" sId="1" numFmtId="4">
    <oc r="G841">
      <v>385</v>
    </oc>
    <nc r="G841">
      <v>470</v>
    </nc>
  </rcc>
  <rcc rId="19495" sId="1" numFmtId="4">
    <oc r="H841">
      <v>1171589</v>
    </oc>
    <nc r="H841">
      <v>1212896</v>
    </nc>
  </rcc>
  <rcc rId="19496" sId="1" numFmtId="4">
    <oc r="G842">
      <v>700</v>
    </oc>
    <nc r="G842">
      <v>964</v>
    </nc>
  </rcc>
  <rcc rId="19497" sId="1" numFmtId="4">
    <oc r="H842">
      <v>2130163</v>
    </oc>
    <nc r="H842">
      <v>2487727</v>
    </nc>
  </rcc>
  <rcc rId="19498" sId="1" numFmtId="4">
    <oc r="G843">
      <v>271</v>
    </oc>
    <nc r="G843">
      <v>720</v>
    </nc>
  </rcc>
  <rcc rId="19499" sId="1" numFmtId="4">
    <oc r="H843">
      <v>824677</v>
    </oc>
    <nc r="H843">
      <v>1858053</v>
    </nc>
  </rcc>
  <rcc rId="19500" sId="1" numFmtId="4">
    <oc r="G844">
      <v>356</v>
    </oc>
    <nc r="G844">
      <v>1280</v>
    </nc>
  </rcc>
  <rcc rId="19501" sId="1" numFmtId="4">
    <oc r="H844">
      <v>1083340</v>
    </oc>
    <nc r="H844">
      <v>3303206</v>
    </nc>
  </rcc>
  <rcc rId="19502" sId="1" numFmtId="4">
    <oc r="G845">
      <v>449</v>
    </oc>
    <nc r="G845">
      <v>1513</v>
    </nc>
  </rcc>
  <rcc rId="19503" sId="1" numFmtId="4">
    <oc r="H845">
      <v>1366347</v>
    </oc>
    <nc r="H845">
      <v>3904493</v>
    </nc>
  </rcc>
  <rcc rId="19504" sId="1" numFmtId="4">
    <oc r="G846">
      <v>415</v>
    </oc>
    <nc r="G846">
      <v>1510</v>
    </nc>
  </rcc>
  <rcc rId="19505" sId="1" numFmtId="4">
    <oc r="H846">
      <v>1262882</v>
    </oc>
    <nc r="H846">
      <v>3896751</v>
    </nc>
  </rcc>
  <rcc rId="19506" sId="1" numFmtId="4">
    <oc r="G847">
      <v>415</v>
    </oc>
    <nc r="G847">
      <v>359</v>
    </nc>
  </rcc>
  <rcc rId="19507" sId="1" numFmtId="4">
    <oc r="H847">
      <v>1262882</v>
    </oc>
    <nc r="H847">
      <v>1092469</v>
    </nc>
  </rcc>
  <rcc rId="19508" sId="1" numFmtId="4">
    <oc r="G848">
      <v>182</v>
    </oc>
    <nc r="G848">
      <v>452</v>
    </nc>
  </rcc>
  <rcc rId="19509" sId="1" numFmtId="4">
    <oc r="H848">
      <v>553842</v>
    </oc>
    <nc r="H848">
      <v>1375476</v>
    </nc>
  </rcc>
  <rcc rId="19510" sId="1" numFmtId="4">
    <oc r="G849">
      <v>349</v>
    </oc>
    <nc r="G849">
      <v>280.04399999999998</v>
    </nc>
  </rcc>
  <rcc rId="19511" sId="1" numFmtId="4">
    <oc r="H849">
      <v>1062038</v>
    </oc>
    <nc r="H849">
      <v>852199</v>
    </nc>
  </rcc>
  <rcc rId="19512" sId="1" numFmtId="4">
    <oc r="G850">
      <v>261</v>
    </oc>
    <nc r="G850">
      <v>279.80399999999997</v>
    </nc>
  </rcc>
  <rcc rId="19513" sId="1" numFmtId="4">
    <oc r="H850">
      <v>794246</v>
    </oc>
    <nc r="H850">
      <v>851468</v>
    </nc>
  </rcc>
  <rcc rId="19514" sId="1" numFmtId="4">
    <oc r="G851">
      <v>243</v>
    </oc>
    <nc r="G851">
      <v>438.84</v>
    </nc>
  </rcc>
  <rcc rId="19515" sId="1" numFmtId="4">
    <oc r="H851">
      <v>739470</v>
    </oc>
    <nc r="H851">
      <v>1335429</v>
    </nc>
  </rcc>
  <rcc rId="19516" sId="1" numFmtId="4">
    <oc r="G852">
      <v>210</v>
    </oc>
    <nc r="G852">
      <v>311.79599999999999</v>
    </nc>
  </rcc>
  <rcc rId="19517" sId="1" numFmtId="4">
    <oc r="H852">
      <v>639048</v>
    </oc>
    <nc r="H852">
      <v>948823</v>
    </nc>
  </rcc>
  <rcc rId="19518" sId="1" numFmtId="4">
    <oc r="G853">
      <v>251</v>
    </oc>
    <nc r="G853">
      <v>265.85399999999998</v>
    </nc>
  </rcc>
  <rcc rId="19519" sId="1" numFmtId="4">
    <oc r="H853">
      <v>647738</v>
    </oc>
    <nc r="H853">
      <v>809017</v>
    </nc>
  </rcc>
  <rcc rId="19520" sId="1" numFmtId="4">
    <oc r="G854">
      <v>576</v>
    </oc>
    <nc r="G854">
      <v>485.08199999999999</v>
    </nc>
  </rcc>
  <rcc rId="19521" sId="1" numFmtId="4">
    <oc r="H854">
      <v>1752819</v>
    </oc>
    <nc r="H854">
      <v>1476148</v>
    </nc>
  </rcc>
  <rcc rId="19522" sId="1" numFmtId="4">
    <oc r="G855">
      <v>470</v>
    </oc>
    <nc r="G855">
      <v>407.83800000000002</v>
    </nc>
  </rcc>
  <rcc rId="19523" sId="1" numFmtId="4">
    <oc r="H855">
      <v>1212896</v>
    </oc>
    <nc r="H855">
      <v>1241087</v>
    </nc>
  </rcc>
  <rcc rId="19524" sId="1" numFmtId="4">
    <oc r="G856">
      <v>359</v>
    </oc>
    <nc r="G856">
      <v>974.75399999999991</v>
    </nc>
  </rcc>
  <rcc rId="19525" sId="1" numFmtId="4">
    <oc r="H856">
      <v>1092469</v>
    </oc>
    <nc r="H856">
      <v>2966264</v>
    </nc>
  </rcc>
  <rcc rId="19526" sId="1" numFmtId="4">
    <oc r="G857">
      <v>280.04399999999998</v>
    </oc>
    <nc r="G857">
      <v>617.09399999999994</v>
    </nc>
  </rcc>
  <rcc rId="19527" sId="1" numFmtId="4">
    <oc r="H857">
      <v>852199</v>
    </oc>
    <nc r="H857">
      <v>1877872</v>
    </nc>
  </rcc>
  <rcc rId="19528" sId="1" numFmtId="4">
    <oc r="G858">
      <v>279.80399999999997</v>
    </oc>
    <nc r="G858">
      <v>181.37200000000001</v>
    </nc>
  </rcc>
  <rcc rId="19529" sId="1" numFmtId="4">
    <oc r="H858">
      <v>851468</v>
    </oc>
    <nc r="H858">
      <v>551931</v>
    </nc>
  </rcc>
  <rcc rId="19530" sId="1" numFmtId="4">
    <oc r="G859">
      <v>438.84</v>
    </oc>
    <nc r="G859">
      <v>1559</v>
    </nc>
  </rcc>
  <rcc rId="19531" sId="1" numFmtId="4">
    <oc r="H859">
      <v>1335429</v>
    </oc>
    <nc r="H859">
      <v>4023202</v>
    </nc>
  </rcc>
  <rcc rId="19532" sId="1" numFmtId="4">
    <oc r="G860">
      <v>311.79599999999999</v>
    </oc>
    <nc r="G860">
      <v>185.23599999999996</v>
    </nc>
  </rcc>
  <rcc rId="19533" sId="1" numFmtId="4">
    <oc r="H860">
      <v>948823</v>
    </oc>
    <nc r="H860">
      <v>563689</v>
    </nc>
  </rcc>
  <rcc rId="19534" sId="1" numFmtId="4">
    <oc r="G861">
      <v>265.85399999999998</v>
    </oc>
    <nc r="G861">
      <v>180.61199999999999</v>
    </nc>
  </rcc>
  <rcc rId="19535" sId="1" numFmtId="4">
    <oc r="H861">
      <v>809017</v>
    </oc>
    <nc r="H861">
      <v>549618</v>
    </nc>
  </rcc>
  <rcc rId="19536" sId="1" numFmtId="4">
    <oc r="G862">
      <v>485.08199999999999</v>
    </oc>
    <nc r="G862">
      <v>364.49599999999998</v>
    </nc>
  </rcc>
  <rcc rId="19537" sId="1" numFmtId="4">
    <oc r="H862">
      <v>1476148</v>
    </oc>
    <nc r="H862">
      <v>1109194</v>
    </nc>
  </rcc>
  <rcc rId="19538" sId="1" numFmtId="4">
    <oc r="G863">
      <v>407.83800000000002</v>
    </oc>
    <nc r="G863">
      <v>373.35599999999999</v>
    </nc>
  </rcc>
  <rcc rId="19539" sId="1" numFmtId="4">
    <oc r="H863">
      <v>1241087</v>
    </oc>
    <nc r="H863">
      <v>1136155</v>
    </nc>
  </rcc>
  <rcc rId="19540" sId="1" numFmtId="4">
    <oc r="G864">
      <v>425.44800000000004</v>
    </oc>
    <nc r="G864">
      <v>526.75199999999995</v>
    </nc>
  </rcc>
  <rcc rId="19541" sId="1" numFmtId="4">
    <oc r="H864">
      <v>1294676</v>
    </oc>
    <nc r="H864">
      <v>1602953</v>
    </nc>
  </rcc>
  <rcc rId="19542" sId="1" numFmtId="4">
    <oc r="G865">
      <v>974.75399999999991</v>
    </oc>
    <nc r="G865">
      <v>1300</v>
    </nc>
  </rcc>
  <rcc rId="19543" sId="1" numFmtId="4">
    <oc r="H865">
      <v>2966264</v>
    </oc>
    <nc r="H865">
      <v>3354819</v>
    </nc>
  </rcc>
  <rcc rId="19544" sId="1" numFmtId="4">
    <oc r="G866">
      <v>617.09399999999994</v>
    </oc>
    <nc r="G866">
      <v>942</v>
    </nc>
  </rcc>
  <rcc rId="19545" sId="1" numFmtId="4">
    <oc r="H866">
      <v>1877872</v>
    </oc>
    <nc r="H866">
      <v>2430953</v>
    </nc>
  </rcc>
  <rcc rId="19546" sId="1" numFmtId="4">
    <oc r="G867">
      <v>282.60000000000002</v>
    </oc>
    <nc r="G867">
      <v>930</v>
    </nc>
  </rcc>
  <rcc rId="19547" sId="1" numFmtId="4">
    <oc r="H867">
      <v>859977</v>
    </oc>
    <nc r="H867">
      <v>2399985</v>
    </nc>
  </rcc>
  <rcc rId="19548" sId="1" numFmtId="4">
    <oc r="G868">
      <v>357.738</v>
    </oc>
    <nc r="G868">
      <v>282.60000000000002</v>
    </nc>
  </rcc>
  <rcc rId="19549" sId="1" numFmtId="4">
    <oc r="H868">
      <v>1088628</v>
    </oc>
    <nc r="H868">
      <v>859977</v>
    </nc>
  </rcc>
  <rcc rId="19550" sId="1" numFmtId="4">
    <oc r="G869">
      <v>1318</v>
    </oc>
    <nc r="G869">
      <v>357.738</v>
    </nc>
  </rcc>
  <rcc rId="19551" sId="1" numFmtId="4">
    <oc r="H869">
      <v>3401270</v>
    </oc>
    <nc r="H869">
      <v>1088628</v>
    </nc>
  </rcc>
  <rcc rId="19552" sId="1" numFmtId="4">
    <oc r="G870">
      <v>1296</v>
    </oc>
    <nc r="G870">
      <v>1318</v>
    </nc>
  </rcc>
  <rcc rId="19553" sId="1" numFmtId="4">
    <oc r="H870">
      <v>3344496</v>
    </oc>
    <nc r="H870">
      <v>3401270</v>
    </nc>
  </rcc>
  <rcc rId="19554" sId="1" numFmtId="4">
    <oc r="G871">
      <v>1291</v>
    </oc>
    <nc r="G871">
      <v>600</v>
    </nc>
  </rcc>
  <rcc rId="19555" sId="1" numFmtId="4">
    <oc r="H871">
      <v>3331593</v>
    </oc>
    <nc r="H871">
      <v>1825854</v>
    </nc>
  </rcc>
  <rcc rId="19556" sId="1" numFmtId="4">
    <oc r="G872">
      <v>600</v>
    </oc>
    <nc r="G872">
      <v>1025</v>
    </nc>
  </rcc>
  <rcc rId="19557" sId="1" numFmtId="4">
    <oc r="H872">
      <v>1825854</v>
    </oc>
    <nc r="H872">
      <v>3119167</v>
    </nc>
  </rcc>
  <rcc rId="19558" sId="1" numFmtId="4">
    <oc r="G873">
      <v>1025</v>
    </oc>
    <nc r="G873">
      <v>1145</v>
    </nc>
  </rcc>
  <rcc rId="19559" sId="1" numFmtId="4">
    <oc r="H873">
      <v>3119167</v>
    </oc>
    <nc r="H873">
      <v>3484338</v>
    </nc>
  </rcc>
  <rcc rId="19560" sId="1" numFmtId="4">
    <oc r="G874">
      <v>1145</v>
    </oc>
    <nc r="G874">
      <v>950</v>
    </nc>
  </rcc>
  <rcc rId="19561" sId="1" numFmtId="4">
    <oc r="H874">
      <v>3484338</v>
    </oc>
    <nc r="H874">
      <v>2890935</v>
    </nc>
  </rcc>
  <rcc rId="19562" sId="1" numFmtId="4">
    <oc r="G875">
      <v>390</v>
    </oc>
    <nc r="G875">
      <v>2150</v>
    </nc>
  </rcc>
  <rcc rId="19563" sId="1" numFmtId="4">
    <oc r="H875">
      <v>1186805</v>
    </oc>
    <nc r="H875">
      <v>5548354</v>
    </nc>
  </rcc>
  <rcc rId="19564" sId="1" numFmtId="4">
    <oc r="G876">
      <v>950</v>
    </oc>
    <nc r="G876">
      <v>1318</v>
    </nc>
  </rcc>
  <rcc rId="19565" sId="1" numFmtId="4">
    <oc r="H876">
      <v>2890935</v>
    </oc>
    <nc r="H876">
      <v>3401270</v>
    </nc>
  </rcc>
  <rcc rId="19566" sId="1" numFmtId="4">
    <oc r="G877">
      <v>2150</v>
    </oc>
    <nc r="G877">
      <v>947</v>
    </nc>
  </rcc>
  <rcc rId="19567" sId="1" numFmtId="4">
    <oc r="H877">
      <v>5548354</v>
    </oc>
    <nc r="H877">
      <v>2443856</v>
    </nc>
  </rcc>
  <rcc rId="19568" sId="1" numFmtId="4">
    <oc r="G878">
      <v>1318</v>
    </oc>
    <nc r="G878">
      <v>1385</v>
    </nc>
  </rcc>
  <rcc rId="19569" sId="1" numFmtId="4">
    <oc r="H878">
      <v>3401270</v>
    </oc>
    <nc r="H878">
      <v>3574172</v>
    </nc>
  </rcc>
  <rcc rId="19570" sId="1" numFmtId="4">
    <oc r="G879">
      <v>947</v>
    </oc>
    <nc r="G879">
      <v>1322</v>
    </nc>
  </rcc>
  <rcc rId="19571" sId="1" numFmtId="4">
    <oc r="H879">
      <v>2443856</v>
    </oc>
    <nc r="H879">
      <v>3411592</v>
    </nc>
  </rcc>
  <rcc rId="19572" sId="1" numFmtId="4">
    <oc r="G880">
      <v>975</v>
    </oc>
    <nc r="G880">
      <v>1212</v>
    </nc>
  </rcc>
  <rcc rId="19573" sId="1" numFmtId="4">
    <oc r="H880">
      <v>2516114</v>
    </oc>
    <nc r="H880">
      <v>3127723</v>
    </nc>
  </rcc>
  <rcc rId="19574" sId="1" numFmtId="4">
    <oc r="G881">
      <v>1385</v>
    </oc>
    <nc r="G881">
      <v>874</v>
    </nc>
  </rcc>
  <rcc rId="19575" sId="1" numFmtId="4">
    <oc r="H881">
      <v>3574172</v>
    </oc>
    <nc r="H881">
      <v>2659660</v>
    </nc>
  </rcc>
  <rcc rId="19576" sId="1" numFmtId="4">
    <oc r="G882">
      <v>1322</v>
    </oc>
    <nc r="G882">
      <v>1280</v>
    </nc>
  </rcc>
  <rcc rId="19577" sId="1" numFmtId="4">
    <oc r="H882">
      <v>3411592</v>
    </oc>
    <nc r="H882">
      <v>3895155</v>
    </nc>
  </rcc>
  <rcc rId="19578" sId="1" numFmtId="4">
    <oc r="G883">
      <v>1212</v>
    </oc>
    <nc r="G883">
      <v>960</v>
    </nc>
  </rcc>
  <rcc rId="19579" sId="1" numFmtId="4">
    <oc r="H883">
      <v>3127723</v>
    </oc>
    <nc r="H883">
      <v>2921366</v>
    </nc>
  </rcc>
  <rcc rId="19580" sId="1" numFmtId="4">
    <oc r="G884">
      <v>1340</v>
    </oc>
    <nc r="G884">
      <v>1597</v>
    </nc>
  </rcc>
  <rcc rId="19581" sId="1" numFmtId="4">
    <oc r="H884">
      <v>3458044</v>
    </oc>
    <nc r="H884">
      <v>4859814</v>
    </nc>
  </rcc>
  <rcc rId="19582" sId="1" numFmtId="4">
    <oc r="G885">
      <v>874</v>
    </oc>
    <nc r="G885">
      <v>1210</v>
    </nc>
  </rcc>
  <rcc rId="19583" sId="1" numFmtId="4">
    <oc r="H885">
      <v>2659660</v>
    </oc>
    <nc r="H885">
      <v>3122562</v>
    </nc>
  </rcc>
  <rcc rId="19584" sId="1" numFmtId="4">
    <oc r="G886">
      <v>1280</v>
    </oc>
    <nc r="G886">
      <v>257</v>
    </nc>
  </rcc>
  <rcc rId="19585" sId="1" numFmtId="4">
    <oc r="H886">
      <v>3895155</v>
    </oc>
    <nc r="H886">
      <v>782074</v>
    </nc>
  </rcc>
  <rcc rId="19586" sId="1" numFmtId="4">
    <oc r="G887">
      <v>960</v>
    </oc>
    <nc r="G887">
      <v>1364</v>
    </nc>
  </rcc>
  <rcc rId="19587" sId="1" numFmtId="4">
    <oc r="H887">
      <v>2921366</v>
    </oc>
    <nc r="H887">
      <v>3519979</v>
    </nc>
  </rcc>
  <rcc rId="19588" sId="1" numFmtId="4">
    <oc r="G888">
      <v>1597</v>
    </oc>
    <nc r="G888">
      <v>899</v>
    </nc>
  </rcc>
  <rcc rId="19589" sId="1" numFmtId="4">
    <oc r="H888">
      <v>4859814</v>
    </oc>
    <nc r="H888">
      <v>2735737</v>
    </nc>
  </rcc>
  <rcc rId="19590" sId="1" numFmtId="4">
    <oc r="G889">
      <v>912</v>
    </oc>
    <nc r="G889">
      <v>897</v>
    </nc>
  </rcc>
  <rcc rId="19591" sId="1" numFmtId="4">
    <oc r="H889">
      <v>2353534</v>
    </oc>
    <nc r="H889">
      <v>2729651</v>
    </nc>
  </rcc>
  <rcc rId="19592" sId="1" numFmtId="4">
    <oc r="G890">
      <v>1210</v>
    </oc>
    <nc r="G890">
      <v>1200</v>
    </nc>
  </rcc>
  <rcc rId="19593" sId="1" numFmtId="4">
    <oc r="H890">
      <v>3122562</v>
    </oc>
    <nc r="H890">
      <v>3096756</v>
    </nc>
  </rcc>
  <rcc rId="19594" sId="1" numFmtId="4">
    <oc r="G891">
      <v>257</v>
    </oc>
    <nc r="G891">
      <v>605</v>
    </nc>
  </rcc>
  <rcc rId="19595" sId="1" numFmtId="4">
    <oc r="H891">
      <v>782074</v>
    </oc>
    <nc r="H891">
      <v>1841069</v>
    </nc>
  </rcc>
  <rcc rId="19596" sId="1" numFmtId="4">
    <oc r="G892">
      <v>1364</v>
    </oc>
    <nc r="G892">
      <v>1318</v>
    </nc>
  </rcc>
  <rcc rId="19597" sId="1" numFmtId="4">
    <oc r="H892">
      <v>3519979</v>
    </oc>
    <nc r="H892">
      <v>3401270</v>
    </nc>
  </rcc>
  <rcc rId="19598" sId="1" numFmtId="4">
    <oc r="I610">
      <v>3</v>
    </oc>
    <nc r="I610">
      <v>0</v>
    </nc>
  </rcc>
  <rcc rId="19599" sId="1" numFmtId="4">
    <oc r="J610">
      <v>2383190.79</v>
    </oc>
    <nc r="J610">
      <v>0</v>
    </nc>
  </rcc>
  <rcc rId="19600" sId="1" numFmtId="4">
    <oc r="I611">
      <f>SUM(I612:I698)</f>
    </oc>
    <nc r="I611">
      <v>0</v>
    </nc>
  </rcc>
  <rcc rId="19601" sId="1" numFmtId="4">
    <oc r="J611">
      <f>SUM(J612:J698)</f>
    </oc>
    <nc r="J611">
      <v>0</v>
    </nc>
  </rcc>
  <rcc rId="19602" sId="1" numFmtId="4">
    <oc r="I627">
      <v>1</v>
    </oc>
    <nc r="I627">
      <v>0</v>
    </nc>
  </rcc>
  <rcc rId="19603" sId="1" numFmtId="4">
    <oc r="J627">
      <v>794396.93</v>
    </oc>
    <nc r="J627">
      <v>0</v>
    </nc>
  </rcc>
  <rcc rId="19604" sId="1" numFmtId="4">
    <oc r="I629">
      <v>1</v>
    </oc>
    <nc r="I629">
      <v>0</v>
    </nc>
  </rcc>
  <rcc rId="19605" sId="1" numFmtId="4">
    <oc r="J629">
      <v>794396.93</v>
    </oc>
    <nc r="J629">
      <v>0</v>
    </nc>
  </rcc>
  <rcc rId="19606" sId="1" numFmtId="4">
    <oc r="I784">
      <v>1</v>
    </oc>
    <nc r="I784">
      <v>0</v>
    </nc>
  </rcc>
  <rcc rId="19607" sId="1" numFmtId="4">
    <oc r="J784">
      <v>794396.93</v>
    </oc>
    <nc r="J784">
      <v>0</v>
    </nc>
  </rcc>
  <rcc rId="19608" sId="1" numFmtId="4">
    <oc r="I794">
      <v>1</v>
    </oc>
    <nc r="I794">
      <v>0</v>
    </nc>
  </rcc>
  <rcc rId="19609" sId="1" numFmtId="4">
    <oc r="J794">
      <v>794396.93</v>
    </oc>
    <nc r="J794">
      <v>0</v>
    </nc>
  </rcc>
  <rcc rId="19610" sId="1" odxf="1" dxf="1">
    <oc r="K610">
      <f>K611+K699+K784</f>
    </oc>
    <nc r="K61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cc rId="19611" sId="1" odxf="1" dxf="1" numFmtId="4">
    <oc r="L610">
      <f>L611+L699+L784</f>
    </oc>
    <nc r="L610">
      <v>0</v>
    </nc>
    <odxf>
      <font>
        <sz val="14"/>
        <name val="Times New Roman"/>
        <scheme val="none"/>
      </font>
      <numFmt numFmtId="4" formatCode="#,##0.00"/>
      <fill>
        <patternFill patternType="solid">
          <bgColor theme="0"/>
        </patternFill>
      </fill>
      <alignment horizontal="general" vertical="top" wrapText="0" readingOrder="0"/>
    </odxf>
    <ndxf>
      <font>
        <sz val="11"/>
        <name val="Times New Roman"/>
        <scheme val="none"/>
      </font>
      <numFmt numFmtId="2" formatCode="0.00"/>
      <fill>
        <patternFill patternType="none">
          <bgColor indexed="65"/>
        </patternFill>
      </fill>
      <alignment horizontal="center" vertical="center" wrapText="1" readingOrder="0"/>
    </ndxf>
  </rcc>
  <rcc rId="19612" sId="1" odxf="1" dxf="1">
    <nc r="K61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11" start="0" length="0">
    <dxf>
      <font>
        <sz val="11"/>
        <name val="Times New Roman"/>
        <scheme val="none"/>
      </font>
      <numFmt numFmtId="2" formatCode="0.00"/>
      <fill>
        <patternFill patternType="none">
          <bgColor indexed="65"/>
        </patternFill>
      </fill>
      <alignment horizontal="center" vertical="center" wrapText="1" readingOrder="0"/>
    </dxf>
  </rfmt>
  <rcc rId="19613" sId="1" odxf="1" dxf="1">
    <nc r="K61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12" start="0" length="0">
    <dxf>
      <font>
        <sz val="11"/>
        <name val="Times New Roman"/>
        <scheme val="none"/>
      </font>
      <numFmt numFmtId="2" formatCode="0.00"/>
      <fill>
        <patternFill patternType="none">
          <bgColor indexed="65"/>
        </patternFill>
      </fill>
      <alignment horizontal="center" vertical="center" wrapText="1" readingOrder="0"/>
    </dxf>
  </rfmt>
  <rcc rId="19614" sId="1" odxf="1" dxf="1">
    <nc r="K61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13" start="0" length="0">
    <dxf>
      <font>
        <sz val="11"/>
        <name val="Times New Roman"/>
        <scheme val="none"/>
      </font>
      <numFmt numFmtId="2" formatCode="0.00"/>
      <fill>
        <patternFill patternType="none">
          <bgColor indexed="65"/>
        </patternFill>
      </fill>
      <alignment horizontal="center" vertical="center" wrapText="1" readingOrder="0"/>
    </dxf>
  </rfmt>
  <rcc rId="19615" sId="1" odxf="1" dxf="1">
    <nc r="K61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14" start="0" length="0">
    <dxf>
      <font>
        <sz val="11"/>
        <name val="Times New Roman"/>
        <scheme val="none"/>
      </font>
      <numFmt numFmtId="2" formatCode="0.00"/>
      <fill>
        <patternFill patternType="none">
          <bgColor indexed="65"/>
        </patternFill>
      </fill>
      <alignment horizontal="center" vertical="center" wrapText="1" readingOrder="0"/>
    </dxf>
  </rfmt>
  <rcc rId="19616" sId="1" odxf="1" dxf="1">
    <nc r="K61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15" start="0" length="0">
    <dxf>
      <font>
        <sz val="11"/>
        <name val="Times New Roman"/>
        <scheme val="none"/>
      </font>
      <numFmt numFmtId="2" formatCode="0.00"/>
      <fill>
        <patternFill patternType="none">
          <bgColor indexed="65"/>
        </patternFill>
      </fill>
      <alignment horizontal="center" vertical="center" wrapText="1" readingOrder="0"/>
    </dxf>
  </rfmt>
  <rcc rId="19617" sId="1" odxf="1" dxf="1">
    <nc r="K61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16" start="0" length="0">
    <dxf>
      <font>
        <sz val="11"/>
        <name val="Times New Roman"/>
        <scheme val="none"/>
      </font>
      <numFmt numFmtId="2" formatCode="0.00"/>
      <fill>
        <patternFill patternType="none">
          <bgColor indexed="65"/>
        </patternFill>
      </fill>
      <alignment horizontal="center" vertical="center" wrapText="1" readingOrder="0"/>
    </dxf>
  </rfmt>
  <rcc rId="19618" sId="1" odxf="1" dxf="1">
    <nc r="K61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17" start="0" length="0">
    <dxf>
      <font>
        <sz val="11"/>
        <name val="Times New Roman"/>
        <scheme val="none"/>
      </font>
      <numFmt numFmtId="2" formatCode="0.00"/>
      <fill>
        <patternFill patternType="none">
          <bgColor indexed="65"/>
        </patternFill>
      </fill>
      <alignment horizontal="center" vertical="center" wrapText="1" readingOrder="0"/>
    </dxf>
  </rfmt>
  <rcc rId="19619" sId="1" odxf="1" dxf="1">
    <nc r="K61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18" start="0" length="0">
    <dxf>
      <font>
        <sz val="11"/>
        <name val="Times New Roman"/>
        <scheme val="none"/>
      </font>
      <numFmt numFmtId="2" formatCode="0.00"/>
      <fill>
        <patternFill patternType="none">
          <bgColor indexed="65"/>
        </patternFill>
      </fill>
      <alignment horizontal="center" vertical="center" wrapText="1" readingOrder="0"/>
    </dxf>
  </rfmt>
  <rcc rId="19620" sId="1" odxf="1" dxf="1">
    <nc r="K61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19" start="0" length="0">
    <dxf>
      <font>
        <sz val="11"/>
        <name val="Times New Roman"/>
        <scheme val="none"/>
      </font>
      <numFmt numFmtId="2" formatCode="0.00"/>
      <fill>
        <patternFill patternType="none">
          <bgColor indexed="65"/>
        </patternFill>
      </fill>
      <alignment horizontal="center" vertical="center" wrapText="1" readingOrder="0"/>
    </dxf>
  </rfmt>
  <rcc rId="19621" sId="1" odxf="1" dxf="1">
    <nc r="K62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20" start="0" length="0">
    <dxf>
      <font>
        <sz val="11"/>
        <name val="Times New Roman"/>
        <scheme val="none"/>
      </font>
      <numFmt numFmtId="2" formatCode="0.00"/>
      <fill>
        <patternFill patternType="none">
          <bgColor indexed="65"/>
        </patternFill>
      </fill>
      <alignment horizontal="center" vertical="center" wrapText="1" readingOrder="0"/>
    </dxf>
  </rfmt>
  <rcc rId="19622" sId="1" odxf="1" dxf="1">
    <nc r="K62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21" start="0" length="0">
    <dxf>
      <font>
        <sz val="11"/>
        <name val="Times New Roman"/>
        <scheme val="none"/>
      </font>
      <numFmt numFmtId="2" formatCode="0.00"/>
      <fill>
        <patternFill patternType="none">
          <bgColor indexed="65"/>
        </patternFill>
      </fill>
      <alignment horizontal="center" vertical="center" wrapText="1" readingOrder="0"/>
    </dxf>
  </rfmt>
  <rcc rId="19623" sId="1" odxf="1" dxf="1" numFmtId="4">
    <nc r="K622">
      <v>0</v>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L622" start="0" length="0">
    <dxf>
      <font>
        <sz val="11"/>
        <name val="Times New Roman"/>
        <scheme val="none"/>
      </font>
      <numFmt numFmtId="3" formatCode="#,##0"/>
      <fill>
        <patternFill patternType="none">
          <bgColor indexed="65"/>
        </patternFill>
      </fill>
      <alignment horizontal="right" vertical="center" readingOrder="0"/>
    </dxf>
  </rfmt>
  <rcc rId="19624" sId="1" odxf="1" dxf="1">
    <nc r="K62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23" start="0" length="0">
    <dxf>
      <font>
        <sz val="11"/>
        <name val="Times New Roman"/>
        <scheme val="none"/>
      </font>
      <numFmt numFmtId="2" formatCode="0.00"/>
      <fill>
        <patternFill patternType="none">
          <bgColor indexed="65"/>
        </patternFill>
      </fill>
      <alignment horizontal="center" vertical="center" wrapText="1" readingOrder="0"/>
    </dxf>
  </rfmt>
  <rcc rId="19625" sId="1" odxf="1" dxf="1">
    <nc r="K62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24" start="0" length="0">
    <dxf>
      <font>
        <sz val="11"/>
        <name val="Times New Roman"/>
        <scheme val="none"/>
      </font>
      <numFmt numFmtId="2" formatCode="0.00"/>
      <fill>
        <patternFill patternType="none">
          <bgColor indexed="65"/>
        </patternFill>
      </fill>
      <alignment horizontal="center" vertical="center" wrapText="1" readingOrder="0"/>
    </dxf>
  </rfmt>
  <rcc rId="19626" sId="1" odxf="1" dxf="1">
    <nc r="K62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25" start="0" length="0">
    <dxf>
      <font>
        <sz val="11"/>
        <name val="Times New Roman"/>
        <scheme val="none"/>
      </font>
      <numFmt numFmtId="2" formatCode="0.00"/>
      <fill>
        <patternFill patternType="none">
          <bgColor indexed="65"/>
        </patternFill>
      </fill>
      <alignment horizontal="center" vertical="center" wrapText="1" readingOrder="0"/>
    </dxf>
  </rfmt>
  <rcc rId="19627" sId="1" odxf="1" dxf="1">
    <nc r="K62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26" start="0" length="0">
    <dxf>
      <font>
        <sz val="11"/>
        <name val="Times New Roman"/>
        <scheme val="none"/>
      </font>
      <numFmt numFmtId="2" formatCode="0.00"/>
      <fill>
        <patternFill patternType="none">
          <bgColor indexed="65"/>
        </patternFill>
      </fill>
      <alignment horizontal="center" vertical="center" wrapText="1" readingOrder="0"/>
    </dxf>
  </rfmt>
  <rcc rId="19628" sId="1" odxf="1" dxf="1">
    <nc r="K62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27" start="0" length="0">
    <dxf>
      <font>
        <sz val="11"/>
        <name val="Times New Roman"/>
        <scheme val="none"/>
      </font>
      <numFmt numFmtId="2" formatCode="0.00"/>
      <fill>
        <patternFill patternType="none">
          <bgColor indexed="65"/>
        </patternFill>
      </fill>
      <alignment horizontal="center" vertical="center" wrapText="1" readingOrder="0"/>
    </dxf>
  </rfmt>
  <rcc rId="19629" sId="1" odxf="1" dxf="1">
    <nc r="K62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28" start="0" length="0">
    <dxf>
      <font>
        <sz val="11"/>
        <name val="Times New Roman"/>
        <scheme val="none"/>
      </font>
      <numFmt numFmtId="2" formatCode="0.00"/>
      <fill>
        <patternFill patternType="none">
          <bgColor indexed="65"/>
        </patternFill>
      </fill>
      <alignment horizontal="center" vertical="center" wrapText="1" readingOrder="0"/>
    </dxf>
  </rfmt>
  <rcc rId="19630" sId="1" odxf="1" dxf="1">
    <nc r="K62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29" start="0" length="0">
    <dxf>
      <font>
        <sz val="11"/>
        <name val="Times New Roman"/>
        <scheme val="none"/>
      </font>
      <numFmt numFmtId="2" formatCode="0.00"/>
      <fill>
        <patternFill patternType="none">
          <bgColor indexed="65"/>
        </patternFill>
      </fill>
      <alignment horizontal="center" vertical="center" wrapText="1" readingOrder="0"/>
    </dxf>
  </rfmt>
  <rcc rId="19631" sId="1" odxf="1" dxf="1">
    <nc r="K63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30" start="0" length="0">
    <dxf>
      <font>
        <sz val="11"/>
        <name val="Times New Roman"/>
        <scheme val="none"/>
      </font>
      <numFmt numFmtId="2" formatCode="0.00"/>
      <fill>
        <patternFill patternType="none">
          <bgColor indexed="65"/>
        </patternFill>
      </fill>
      <alignment horizontal="center" vertical="center" wrapText="1" readingOrder="0"/>
    </dxf>
  </rfmt>
  <rcc rId="19632" sId="1" odxf="1" dxf="1">
    <nc r="K63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31" start="0" length="0">
    <dxf>
      <font>
        <sz val="11"/>
        <name val="Times New Roman"/>
        <scheme val="none"/>
      </font>
      <numFmt numFmtId="2" formatCode="0.00"/>
      <fill>
        <patternFill patternType="none">
          <bgColor indexed="65"/>
        </patternFill>
      </fill>
      <alignment horizontal="center" vertical="center" wrapText="1" readingOrder="0"/>
    </dxf>
  </rfmt>
  <rcc rId="19633" sId="1" odxf="1" dxf="1">
    <nc r="K63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32" start="0" length="0">
    <dxf>
      <font>
        <sz val="11"/>
        <name val="Times New Roman"/>
        <scheme val="none"/>
      </font>
      <numFmt numFmtId="2" formatCode="0.00"/>
      <fill>
        <patternFill patternType="none">
          <bgColor indexed="65"/>
        </patternFill>
      </fill>
      <alignment horizontal="center" vertical="center" wrapText="1" readingOrder="0"/>
    </dxf>
  </rfmt>
  <rcc rId="19634" sId="1" odxf="1" dxf="1">
    <nc r="K63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33" start="0" length="0">
    <dxf>
      <font>
        <sz val="11"/>
        <name val="Times New Roman"/>
        <scheme val="none"/>
      </font>
      <numFmt numFmtId="2" formatCode="0.00"/>
      <fill>
        <patternFill patternType="none">
          <bgColor indexed="65"/>
        </patternFill>
      </fill>
      <alignment horizontal="center" vertical="center" wrapText="1" readingOrder="0"/>
    </dxf>
  </rfmt>
  <rcc rId="19635" sId="1" odxf="1" dxf="1" numFmtId="4">
    <nc r="K634">
      <v>0</v>
    </nc>
    <odxf>
      <font>
        <sz val="14"/>
        <name val="Times New Roman"/>
        <scheme val="none"/>
      </font>
      <fill>
        <patternFill patternType="solid">
          <bgColor theme="0"/>
        </patternFill>
      </fill>
      <alignment vertical="top" readingOrder="0"/>
    </odxf>
    <ndxf>
      <font>
        <sz val="11"/>
        <name val="Times New Roman"/>
        <scheme val="none"/>
      </font>
      <fill>
        <patternFill patternType="none">
          <bgColor indexed="65"/>
        </patternFill>
      </fill>
      <alignment vertical="center" readingOrder="0"/>
    </ndxf>
  </rcc>
  <rfmt sheetId="1" sqref="L634" start="0" length="0">
    <dxf>
      <font>
        <sz val="11"/>
        <name val="Times New Roman"/>
        <scheme val="none"/>
      </font>
      <numFmt numFmtId="3" formatCode="#,##0"/>
      <fill>
        <patternFill patternType="none">
          <bgColor indexed="65"/>
        </patternFill>
      </fill>
      <alignment horizontal="right" vertical="center" readingOrder="0"/>
    </dxf>
  </rfmt>
  <rcc rId="19636" sId="1" odxf="1" dxf="1">
    <nc r="K635">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635" start="0" length="0">
    <dxf>
      <font>
        <sz val="11"/>
        <name val="Times New Roman"/>
        <scheme val="none"/>
      </font>
      <numFmt numFmtId="2" formatCode="0.00"/>
      <fill>
        <patternFill patternType="none">
          <bgColor indexed="65"/>
        </patternFill>
      </fill>
      <alignment horizontal="center" vertical="top" wrapText="1" readingOrder="0"/>
    </dxf>
  </rfmt>
  <rcc rId="19637" sId="1" odxf="1" dxf="1">
    <nc r="K63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36" start="0" length="0">
    <dxf>
      <font>
        <sz val="11"/>
        <name val="Times New Roman"/>
        <scheme val="none"/>
      </font>
      <numFmt numFmtId="2" formatCode="0.00"/>
      <fill>
        <patternFill patternType="none">
          <bgColor indexed="65"/>
        </patternFill>
      </fill>
      <alignment horizontal="center" vertical="center" wrapText="1" readingOrder="0"/>
    </dxf>
  </rfmt>
  <rcc rId="19638" sId="1" odxf="1" dxf="1">
    <nc r="K63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37" start="0" length="0">
    <dxf>
      <font>
        <sz val="11"/>
        <name val="Times New Roman"/>
        <scheme val="none"/>
      </font>
      <numFmt numFmtId="2" formatCode="0.00"/>
      <fill>
        <patternFill patternType="none">
          <bgColor indexed="65"/>
        </patternFill>
      </fill>
      <alignment horizontal="center" vertical="center" wrapText="1" readingOrder="0"/>
    </dxf>
  </rfmt>
  <rcc rId="19639" sId="1" odxf="1" dxf="1">
    <nc r="K63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38" start="0" length="0">
    <dxf>
      <font>
        <sz val="11"/>
        <name val="Times New Roman"/>
        <scheme val="none"/>
      </font>
      <numFmt numFmtId="2" formatCode="0.00"/>
      <fill>
        <patternFill patternType="none">
          <bgColor indexed="65"/>
        </patternFill>
      </fill>
      <alignment horizontal="center" vertical="center" wrapText="1" readingOrder="0"/>
    </dxf>
  </rfmt>
  <rcc rId="19640" sId="1" odxf="1" dxf="1">
    <nc r="K63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39" start="0" length="0">
    <dxf>
      <font>
        <sz val="11"/>
        <name val="Times New Roman"/>
        <scheme val="none"/>
      </font>
      <numFmt numFmtId="2" formatCode="0.00"/>
      <fill>
        <patternFill patternType="none">
          <bgColor indexed="65"/>
        </patternFill>
      </fill>
      <alignment horizontal="center" vertical="center" wrapText="1" readingOrder="0"/>
    </dxf>
  </rfmt>
  <rcc rId="19641" sId="1" odxf="1" dxf="1">
    <nc r="K64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0" start="0" length="0">
    <dxf>
      <font>
        <sz val="11"/>
        <name val="Times New Roman"/>
        <scheme val="none"/>
      </font>
      <numFmt numFmtId="2" formatCode="0.00"/>
      <fill>
        <patternFill patternType="none">
          <bgColor indexed="65"/>
        </patternFill>
      </fill>
      <alignment horizontal="center" vertical="center" wrapText="1" readingOrder="0"/>
    </dxf>
  </rfmt>
  <rcc rId="19642" sId="1" odxf="1" dxf="1">
    <nc r="K64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1" start="0" length="0">
    <dxf>
      <font>
        <sz val="11"/>
        <name val="Times New Roman"/>
        <scheme val="none"/>
      </font>
      <numFmt numFmtId="2" formatCode="0.00"/>
      <fill>
        <patternFill patternType="none">
          <bgColor indexed="65"/>
        </patternFill>
      </fill>
      <alignment horizontal="center" vertical="center" wrapText="1" readingOrder="0"/>
    </dxf>
  </rfmt>
  <rcc rId="19643" sId="1" odxf="1" dxf="1">
    <nc r="K64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2" start="0" length="0">
    <dxf>
      <font>
        <sz val="11"/>
        <name val="Times New Roman"/>
        <scheme val="none"/>
      </font>
      <numFmt numFmtId="2" formatCode="0.00"/>
      <fill>
        <patternFill patternType="none">
          <bgColor indexed="65"/>
        </patternFill>
      </fill>
      <alignment horizontal="center" vertical="center" wrapText="1" readingOrder="0"/>
    </dxf>
  </rfmt>
  <rcc rId="19644" sId="1" odxf="1" dxf="1">
    <nc r="K64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3" start="0" length="0">
    <dxf>
      <font>
        <sz val="11"/>
        <name val="Times New Roman"/>
        <scheme val="none"/>
      </font>
      <numFmt numFmtId="2" formatCode="0.00"/>
      <fill>
        <patternFill patternType="none">
          <bgColor indexed="65"/>
        </patternFill>
      </fill>
      <alignment horizontal="center" vertical="center" wrapText="1" readingOrder="0"/>
    </dxf>
  </rfmt>
  <rcc rId="19645" sId="1" odxf="1" dxf="1">
    <nc r="K64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4" start="0" length="0">
    <dxf>
      <font>
        <sz val="11"/>
        <name val="Times New Roman"/>
        <scheme val="none"/>
      </font>
      <numFmt numFmtId="2" formatCode="0.00"/>
      <fill>
        <patternFill patternType="none">
          <bgColor indexed="65"/>
        </patternFill>
      </fill>
      <alignment horizontal="center" vertical="center" wrapText="1" readingOrder="0"/>
    </dxf>
  </rfmt>
  <rcc rId="19646" sId="1" odxf="1" dxf="1">
    <nc r="K64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5" start="0" length="0">
    <dxf>
      <font>
        <sz val="11"/>
        <name val="Times New Roman"/>
        <scheme val="none"/>
      </font>
      <numFmt numFmtId="2" formatCode="0.00"/>
      <fill>
        <patternFill patternType="none">
          <bgColor indexed="65"/>
        </patternFill>
      </fill>
      <alignment horizontal="center" vertical="center" wrapText="1" readingOrder="0"/>
    </dxf>
  </rfmt>
  <rcc rId="19647" sId="1" odxf="1" dxf="1">
    <nc r="K64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6" start="0" length="0">
    <dxf>
      <font>
        <sz val="11"/>
        <name val="Times New Roman"/>
        <scheme val="none"/>
      </font>
      <numFmt numFmtId="2" formatCode="0.00"/>
      <fill>
        <patternFill patternType="none">
          <bgColor indexed="65"/>
        </patternFill>
      </fill>
      <alignment horizontal="center" vertical="center" wrapText="1" readingOrder="0"/>
    </dxf>
  </rfmt>
  <rcc rId="19648" sId="1" odxf="1" dxf="1">
    <nc r="K64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7" start="0" length="0">
    <dxf>
      <font>
        <sz val="11"/>
        <name val="Times New Roman"/>
        <scheme val="none"/>
      </font>
      <numFmt numFmtId="2" formatCode="0.00"/>
      <fill>
        <patternFill patternType="none">
          <bgColor indexed="65"/>
        </patternFill>
      </fill>
      <alignment horizontal="center" vertical="center" wrapText="1" readingOrder="0"/>
    </dxf>
  </rfmt>
  <rcc rId="19649" sId="1" odxf="1" dxf="1">
    <nc r="K64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8" start="0" length="0">
    <dxf>
      <font>
        <sz val="11"/>
        <name val="Times New Roman"/>
        <scheme val="none"/>
      </font>
      <numFmt numFmtId="2" formatCode="0.00"/>
      <fill>
        <patternFill patternType="none">
          <bgColor indexed="65"/>
        </patternFill>
      </fill>
      <alignment horizontal="center" vertical="center" wrapText="1" readingOrder="0"/>
    </dxf>
  </rfmt>
  <rcc rId="19650" sId="1" odxf="1" dxf="1">
    <nc r="K64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49" start="0" length="0">
    <dxf>
      <font>
        <sz val="11"/>
        <name val="Times New Roman"/>
        <scheme val="none"/>
      </font>
      <numFmt numFmtId="2" formatCode="0.00"/>
      <fill>
        <patternFill patternType="none">
          <bgColor indexed="65"/>
        </patternFill>
      </fill>
      <alignment horizontal="center" vertical="center" wrapText="1" readingOrder="0"/>
    </dxf>
  </rfmt>
  <rcc rId="19651" sId="1" odxf="1" dxf="1">
    <nc r="K65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50" start="0" length="0">
    <dxf>
      <font>
        <sz val="11"/>
        <name val="Times New Roman"/>
        <scheme val="none"/>
      </font>
      <numFmt numFmtId="2" formatCode="0.00"/>
      <fill>
        <patternFill patternType="none">
          <bgColor indexed="65"/>
        </patternFill>
      </fill>
      <alignment horizontal="center" vertical="center" wrapText="1" readingOrder="0"/>
    </dxf>
  </rfmt>
  <rcc rId="19652" sId="1" odxf="1" dxf="1">
    <nc r="K65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51" start="0" length="0">
    <dxf>
      <font>
        <sz val="11"/>
        <name val="Times New Roman"/>
        <scheme val="none"/>
      </font>
      <numFmt numFmtId="2" formatCode="0.00"/>
      <fill>
        <patternFill patternType="none">
          <bgColor indexed="65"/>
        </patternFill>
      </fill>
      <alignment horizontal="center" vertical="center" wrapText="1" readingOrder="0"/>
    </dxf>
  </rfmt>
  <rcc rId="19653" sId="1" odxf="1" dxf="1">
    <nc r="K65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52" start="0" length="0">
    <dxf>
      <font>
        <sz val="11"/>
        <name val="Times New Roman"/>
        <scheme val="none"/>
      </font>
      <numFmt numFmtId="2" formatCode="0.00"/>
      <fill>
        <patternFill patternType="none">
          <bgColor indexed="65"/>
        </patternFill>
      </fill>
      <alignment horizontal="center" vertical="center" wrapText="1" readingOrder="0"/>
    </dxf>
  </rfmt>
  <rcc rId="19654" sId="1" odxf="1" dxf="1">
    <nc r="K65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53" start="0" length="0">
    <dxf>
      <font>
        <sz val="11"/>
        <name val="Times New Roman"/>
        <scheme val="none"/>
      </font>
      <numFmt numFmtId="2" formatCode="0.00"/>
      <fill>
        <patternFill patternType="none">
          <bgColor indexed="65"/>
        </patternFill>
      </fill>
      <alignment horizontal="center" vertical="center" wrapText="1" readingOrder="0"/>
    </dxf>
  </rfmt>
  <rcc rId="19655" sId="1" odxf="1" dxf="1">
    <nc r="K654">
      <v>0</v>
    </nc>
    <odxf>
      <font>
        <b val="0"/>
        <sz val="14"/>
        <name val="Times New Roman"/>
        <scheme val="none"/>
      </font>
      <numFmt numFmtId="4" formatCode="#,##0.00"/>
      <fill>
        <patternFill patternType="solid">
          <bgColor theme="0"/>
        </patternFill>
      </fill>
      <alignment horizontal="right" vertical="top" readingOrder="0"/>
    </odxf>
    <ndxf>
      <font>
        <b/>
        <sz val="11"/>
        <name val="Times New Roman"/>
        <scheme val="none"/>
      </font>
      <numFmt numFmtId="0" formatCode="General"/>
      <fill>
        <patternFill patternType="none">
          <bgColor indexed="65"/>
        </patternFill>
      </fill>
      <alignment horizontal="general" vertical="bottom" readingOrder="0"/>
    </ndxf>
  </rcc>
  <rfmt sheetId="1" sqref="L654" start="0" length="0">
    <dxf>
      <font>
        <b/>
        <sz val="11"/>
        <name val="Times New Roman"/>
        <scheme val="none"/>
      </font>
      <numFmt numFmtId="2" formatCode="0.00"/>
      <fill>
        <patternFill patternType="none">
          <bgColor indexed="65"/>
        </patternFill>
      </fill>
      <alignment horizontal="center" vertical="center" wrapText="1" readingOrder="0"/>
    </dxf>
  </rfmt>
  <rcc rId="19656" sId="1" odxf="1" dxf="1">
    <nc r="K65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55" start="0" length="0">
    <dxf>
      <font>
        <sz val="11"/>
        <name val="Times New Roman"/>
        <scheme val="none"/>
      </font>
      <numFmt numFmtId="2" formatCode="0.00"/>
      <fill>
        <patternFill patternType="none">
          <bgColor indexed="65"/>
        </patternFill>
      </fill>
      <alignment horizontal="center" vertical="center" wrapText="1" readingOrder="0"/>
    </dxf>
  </rfmt>
  <rcc rId="19657" sId="1" odxf="1" dxf="1">
    <nc r="K65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56" start="0" length="0">
    <dxf>
      <font>
        <sz val="11"/>
        <name val="Times New Roman"/>
        <scheme val="none"/>
      </font>
      <numFmt numFmtId="2" formatCode="0.00"/>
      <fill>
        <patternFill patternType="none">
          <bgColor indexed="65"/>
        </patternFill>
      </fill>
      <alignment horizontal="center" vertical="center" wrapText="1" readingOrder="0"/>
    </dxf>
  </rfmt>
  <rcc rId="19658" sId="1" odxf="1" dxf="1">
    <nc r="K65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57" start="0" length="0">
    <dxf>
      <font>
        <sz val="11"/>
        <name val="Times New Roman"/>
        <scheme val="none"/>
      </font>
      <numFmt numFmtId="2" formatCode="0.00"/>
      <fill>
        <patternFill patternType="none">
          <bgColor indexed="65"/>
        </patternFill>
      </fill>
      <alignment horizontal="center" vertical="center" wrapText="1" readingOrder="0"/>
    </dxf>
  </rfmt>
  <rcc rId="19659" sId="1" odxf="1" dxf="1">
    <nc r="K65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58" start="0" length="0">
    <dxf>
      <font>
        <sz val="11"/>
        <name val="Times New Roman"/>
        <scheme val="none"/>
      </font>
      <numFmt numFmtId="2" formatCode="0.00"/>
      <fill>
        <patternFill patternType="none">
          <bgColor indexed="65"/>
        </patternFill>
      </fill>
      <alignment horizontal="center" vertical="center" wrapText="1" readingOrder="0"/>
    </dxf>
  </rfmt>
  <rcc rId="19660" sId="1" odxf="1" dxf="1">
    <nc r="K65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59" start="0" length="0">
    <dxf>
      <font>
        <sz val="11"/>
        <name val="Times New Roman"/>
        <scheme val="none"/>
      </font>
      <numFmt numFmtId="2" formatCode="0.00"/>
      <fill>
        <patternFill patternType="none">
          <bgColor indexed="65"/>
        </patternFill>
      </fill>
      <alignment horizontal="center" vertical="center" wrapText="1" readingOrder="0"/>
    </dxf>
  </rfmt>
  <rcc rId="19661" sId="1" odxf="1" dxf="1">
    <nc r="K66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0" start="0" length="0">
    <dxf>
      <font>
        <sz val="11"/>
        <name val="Times New Roman"/>
        <scheme val="none"/>
      </font>
      <numFmt numFmtId="2" formatCode="0.00"/>
      <fill>
        <patternFill patternType="none">
          <bgColor indexed="65"/>
        </patternFill>
      </fill>
      <alignment horizontal="center" vertical="center" wrapText="1" readingOrder="0"/>
    </dxf>
  </rfmt>
  <rcc rId="19662" sId="1" odxf="1" dxf="1">
    <nc r="K66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1" start="0" length="0">
    <dxf>
      <font>
        <sz val="11"/>
        <name val="Times New Roman"/>
        <scheme val="none"/>
      </font>
      <numFmt numFmtId="2" formatCode="0.00"/>
      <fill>
        <patternFill patternType="none">
          <bgColor indexed="65"/>
        </patternFill>
      </fill>
      <alignment horizontal="center" vertical="center" wrapText="1" readingOrder="0"/>
    </dxf>
  </rfmt>
  <rcc rId="19663" sId="1" odxf="1" dxf="1">
    <nc r="K66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2" start="0" length="0">
    <dxf>
      <font>
        <sz val="11"/>
        <name val="Times New Roman"/>
        <scheme val="none"/>
      </font>
      <numFmt numFmtId="2" formatCode="0.00"/>
      <fill>
        <patternFill patternType="none">
          <bgColor indexed="65"/>
        </patternFill>
      </fill>
      <alignment horizontal="center" vertical="center" wrapText="1" readingOrder="0"/>
    </dxf>
  </rfmt>
  <rcc rId="19664" sId="1" odxf="1" dxf="1">
    <nc r="K66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3" start="0" length="0">
    <dxf>
      <font>
        <sz val="11"/>
        <name val="Times New Roman"/>
        <scheme val="none"/>
      </font>
      <numFmt numFmtId="2" formatCode="0.00"/>
      <fill>
        <patternFill patternType="none">
          <bgColor indexed="65"/>
        </patternFill>
      </fill>
      <alignment horizontal="center" vertical="center" wrapText="1" readingOrder="0"/>
    </dxf>
  </rfmt>
  <rcc rId="19665" sId="1" odxf="1" dxf="1">
    <nc r="K66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4" start="0" length="0">
    <dxf>
      <font>
        <sz val="11"/>
        <name val="Times New Roman"/>
        <scheme val="none"/>
      </font>
      <numFmt numFmtId="2" formatCode="0.00"/>
      <fill>
        <patternFill patternType="none">
          <bgColor indexed="65"/>
        </patternFill>
      </fill>
      <alignment horizontal="center" vertical="center" wrapText="1" readingOrder="0"/>
    </dxf>
  </rfmt>
  <rcc rId="19666" sId="1" odxf="1" dxf="1">
    <nc r="K66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5" start="0" length="0">
    <dxf>
      <font>
        <sz val="11"/>
        <name val="Times New Roman"/>
        <scheme val="none"/>
      </font>
      <numFmt numFmtId="2" formatCode="0.00"/>
      <fill>
        <patternFill patternType="none">
          <bgColor indexed="65"/>
        </patternFill>
      </fill>
      <alignment horizontal="center" vertical="center" wrapText="1" readingOrder="0"/>
    </dxf>
  </rfmt>
  <rcc rId="19667" sId="1" odxf="1" dxf="1">
    <nc r="K66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6" start="0" length="0">
    <dxf>
      <font>
        <sz val="11"/>
        <name val="Times New Roman"/>
        <scheme val="none"/>
      </font>
      <numFmt numFmtId="2" formatCode="0.00"/>
      <fill>
        <patternFill patternType="none">
          <bgColor indexed="65"/>
        </patternFill>
      </fill>
      <alignment horizontal="center" vertical="center" wrapText="1" readingOrder="0"/>
    </dxf>
  </rfmt>
  <rcc rId="19668" sId="1" odxf="1" dxf="1">
    <nc r="K66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7" start="0" length="0">
    <dxf>
      <font>
        <sz val="11"/>
        <name val="Times New Roman"/>
        <scheme val="none"/>
      </font>
      <numFmt numFmtId="2" formatCode="0.00"/>
      <fill>
        <patternFill patternType="none">
          <bgColor indexed="65"/>
        </patternFill>
      </fill>
      <alignment horizontal="center" vertical="center" wrapText="1" readingOrder="0"/>
    </dxf>
  </rfmt>
  <rcc rId="19669" sId="1" odxf="1" dxf="1">
    <nc r="K66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8" start="0" length="0">
    <dxf>
      <font>
        <sz val="11"/>
        <name val="Times New Roman"/>
        <scheme val="none"/>
      </font>
      <numFmt numFmtId="2" formatCode="0.00"/>
      <fill>
        <patternFill patternType="none">
          <bgColor indexed="65"/>
        </patternFill>
      </fill>
      <alignment horizontal="center" vertical="center" wrapText="1" readingOrder="0"/>
    </dxf>
  </rfmt>
  <rcc rId="19670" sId="1" odxf="1" dxf="1">
    <nc r="K66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69" start="0" length="0">
    <dxf>
      <font>
        <sz val="11"/>
        <name val="Times New Roman"/>
        <scheme val="none"/>
      </font>
      <numFmt numFmtId="2" formatCode="0.00"/>
      <fill>
        <patternFill patternType="none">
          <bgColor indexed="65"/>
        </patternFill>
      </fill>
      <alignment horizontal="center" vertical="center" wrapText="1" readingOrder="0"/>
    </dxf>
  </rfmt>
  <rcc rId="19671" sId="1" odxf="1" dxf="1">
    <nc r="K67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0" start="0" length="0">
    <dxf>
      <font>
        <sz val="11"/>
        <name val="Times New Roman"/>
        <scheme val="none"/>
      </font>
      <numFmt numFmtId="2" formatCode="0.00"/>
      <fill>
        <patternFill patternType="none">
          <bgColor indexed="65"/>
        </patternFill>
      </fill>
      <alignment horizontal="center" vertical="center" wrapText="1" readingOrder="0"/>
    </dxf>
  </rfmt>
  <rcc rId="19672" sId="1" odxf="1" dxf="1">
    <nc r="K67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1" start="0" length="0">
    <dxf>
      <font>
        <sz val="11"/>
        <name val="Times New Roman"/>
        <scheme val="none"/>
      </font>
      <numFmt numFmtId="2" formatCode="0.00"/>
      <fill>
        <patternFill patternType="none">
          <bgColor indexed="65"/>
        </patternFill>
      </fill>
      <alignment horizontal="center" vertical="center" wrapText="1" readingOrder="0"/>
    </dxf>
  </rfmt>
  <rcc rId="19673" sId="1" odxf="1" dxf="1">
    <nc r="K67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2" start="0" length="0">
    <dxf>
      <font>
        <sz val="11"/>
        <name val="Times New Roman"/>
        <scheme val="none"/>
      </font>
      <numFmt numFmtId="2" formatCode="0.00"/>
      <fill>
        <patternFill patternType="none">
          <bgColor indexed="65"/>
        </patternFill>
      </fill>
      <alignment horizontal="center" vertical="center" wrapText="1" readingOrder="0"/>
    </dxf>
  </rfmt>
  <rcc rId="19674" sId="1" odxf="1" dxf="1">
    <nc r="K67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3" start="0" length="0">
    <dxf>
      <font>
        <sz val="11"/>
        <name val="Times New Roman"/>
        <scheme val="none"/>
      </font>
      <numFmt numFmtId="2" formatCode="0.00"/>
      <fill>
        <patternFill patternType="none">
          <bgColor indexed="65"/>
        </patternFill>
      </fill>
      <alignment horizontal="center" vertical="center" wrapText="1" readingOrder="0"/>
    </dxf>
  </rfmt>
  <rcc rId="19675" sId="1" odxf="1" dxf="1">
    <nc r="K67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4" start="0" length="0">
    <dxf>
      <font>
        <sz val="11"/>
        <name val="Times New Roman"/>
        <scheme val="none"/>
      </font>
      <numFmt numFmtId="2" formatCode="0.00"/>
      <fill>
        <patternFill patternType="none">
          <bgColor indexed="65"/>
        </patternFill>
      </fill>
      <alignment horizontal="center" vertical="center" wrapText="1" readingOrder="0"/>
    </dxf>
  </rfmt>
  <rcc rId="19676" sId="1" odxf="1" dxf="1">
    <nc r="K67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5" start="0" length="0">
    <dxf>
      <font>
        <sz val="11"/>
        <name val="Times New Roman"/>
        <scheme val="none"/>
      </font>
      <numFmt numFmtId="2" formatCode="0.00"/>
      <fill>
        <patternFill patternType="none">
          <bgColor indexed="65"/>
        </patternFill>
      </fill>
      <alignment horizontal="center" vertical="center" wrapText="1" readingOrder="0"/>
    </dxf>
  </rfmt>
  <rcc rId="19677" sId="1" odxf="1" dxf="1">
    <nc r="K67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6" start="0" length="0">
    <dxf>
      <font>
        <sz val="11"/>
        <name val="Times New Roman"/>
        <scheme val="none"/>
      </font>
      <numFmt numFmtId="2" formatCode="0.00"/>
      <fill>
        <patternFill patternType="none">
          <bgColor indexed="65"/>
        </patternFill>
      </fill>
      <alignment horizontal="center" vertical="center" wrapText="1" readingOrder="0"/>
    </dxf>
  </rfmt>
  <rcc rId="19678" sId="1" odxf="1" dxf="1">
    <nc r="K67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7" start="0" length="0">
    <dxf>
      <font>
        <sz val="11"/>
        <name val="Times New Roman"/>
        <scheme val="none"/>
      </font>
      <numFmt numFmtId="2" formatCode="0.00"/>
      <fill>
        <patternFill patternType="none">
          <bgColor indexed="65"/>
        </patternFill>
      </fill>
      <alignment horizontal="center" vertical="center" wrapText="1" readingOrder="0"/>
    </dxf>
  </rfmt>
  <rcc rId="19679" sId="1" odxf="1" dxf="1">
    <nc r="K67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8" start="0" length="0">
    <dxf>
      <font>
        <sz val="11"/>
        <name val="Times New Roman"/>
        <scheme val="none"/>
      </font>
      <numFmt numFmtId="2" formatCode="0.00"/>
      <fill>
        <patternFill patternType="none">
          <bgColor indexed="65"/>
        </patternFill>
      </fill>
      <alignment horizontal="center" vertical="center" wrapText="1" readingOrder="0"/>
    </dxf>
  </rfmt>
  <rcc rId="19680" sId="1" odxf="1" dxf="1">
    <nc r="K67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79" start="0" length="0">
    <dxf>
      <font>
        <sz val="11"/>
        <name val="Times New Roman"/>
        <scheme val="none"/>
      </font>
      <numFmt numFmtId="2" formatCode="0.00"/>
      <fill>
        <patternFill patternType="none">
          <bgColor indexed="65"/>
        </patternFill>
      </fill>
      <alignment horizontal="center" vertical="center" wrapText="1" readingOrder="0"/>
    </dxf>
  </rfmt>
  <rcc rId="19681" sId="1" odxf="1" dxf="1">
    <nc r="K68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0" start="0" length="0">
    <dxf>
      <font>
        <sz val="11"/>
        <name val="Times New Roman"/>
        <scheme val="none"/>
      </font>
      <numFmt numFmtId="2" formatCode="0.00"/>
      <fill>
        <patternFill patternType="none">
          <bgColor indexed="65"/>
        </patternFill>
      </fill>
      <alignment horizontal="center" vertical="center" wrapText="1" readingOrder="0"/>
    </dxf>
  </rfmt>
  <rcc rId="19682" sId="1" odxf="1" dxf="1">
    <nc r="K68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1" start="0" length="0">
    <dxf>
      <font>
        <sz val="11"/>
        <name val="Times New Roman"/>
        <scheme val="none"/>
      </font>
      <numFmt numFmtId="2" formatCode="0.00"/>
      <fill>
        <patternFill patternType="none">
          <bgColor indexed="65"/>
        </patternFill>
      </fill>
      <alignment horizontal="center" vertical="center" wrapText="1" readingOrder="0"/>
    </dxf>
  </rfmt>
  <rcc rId="19683" sId="1" odxf="1" dxf="1">
    <nc r="K68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2" start="0" length="0">
    <dxf>
      <font>
        <sz val="11"/>
        <name val="Times New Roman"/>
        <scheme val="none"/>
      </font>
      <numFmt numFmtId="2" formatCode="0.00"/>
      <fill>
        <patternFill patternType="none">
          <bgColor indexed="65"/>
        </patternFill>
      </fill>
      <alignment horizontal="center" vertical="center" wrapText="1" readingOrder="0"/>
    </dxf>
  </rfmt>
  <rcc rId="19684" sId="1" odxf="1" dxf="1">
    <nc r="K68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3" start="0" length="0">
    <dxf>
      <font>
        <sz val="11"/>
        <name val="Times New Roman"/>
        <scheme val="none"/>
      </font>
      <numFmt numFmtId="2" formatCode="0.00"/>
      <fill>
        <patternFill patternType="none">
          <bgColor indexed="65"/>
        </patternFill>
      </fill>
      <alignment horizontal="center" vertical="center" wrapText="1" readingOrder="0"/>
    </dxf>
  </rfmt>
  <rcc rId="19685" sId="1" odxf="1" dxf="1">
    <nc r="K68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4" start="0" length="0">
    <dxf>
      <font>
        <sz val="11"/>
        <name val="Times New Roman"/>
        <scheme val="none"/>
      </font>
      <numFmt numFmtId="2" formatCode="0.00"/>
      <fill>
        <patternFill patternType="none">
          <bgColor indexed="65"/>
        </patternFill>
      </fill>
      <alignment horizontal="center" vertical="center" wrapText="1" readingOrder="0"/>
    </dxf>
  </rfmt>
  <rcc rId="19686" sId="1" odxf="1" dxf="1">
    <nc r="K68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5" start="0" length="0">
    <dxf>
      <font>
        <sz val="11"/>
        <name val="Times New Roman"/>
        <scheme val="none"/>
      </font>
      <numFmt numFmtId="2" formatCode="0.00"/>
      <fill>
        <patternFill patternType="none">
          <bgColor indexed="65"/>
        </patternFill>
      </fill>
      <alignment horizontal="center" vertical="center" wrapText="1" readingOrder="0"/>
    </dxf>
  </rfmt>
  <rcc rId="19687" sId="1" odxf="1" dxf="1">
    <nc r="K68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6" start="0" length="0">
    <dxf>
      <font>
        <sz val="11"/>
        <name val="Times New Roman"/>
        <scheme val="none"/>
      </font>
      <numFmt numFmtId="2" formatCode="0.00"/>
      <fill>
        <patternFill patternType="none">
          <bgColor indexed="65"/>
        </patternFill>
      </fill>
      <alignment horizontal="center" vertical="center" wrapText="1" readingOrder="0"/>
    </dxf>
  </rfmt>
  <rcc rId="19688" sId="1" odxf="1" dxf="1">
    <nc r="K68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7" start="0" length="0">
    <dxf>
      <font>
        <sz val="11"/>
        <name val="Times New Roman"/>
        <scheme val="none"/>
      </font>
      <numFmt numFmtId="2" formatCode="0.00"/>
      <fill>
        <patternFill patternType="none">
          <bgColor indexed="65"/>
        </patternFill>
      </fill>
      <alignment horizontal="center" vertical="center" wrapText="1" readingOrder="0"/>
    </dxf>
  </rfmt>
  <rcc rId="19689" sId="1" odxf="1" dxf="1">
    <nc r="K68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8" start="0" length="0">
    <dxf>
      <font>
        <sz val="11"/>
        <name val="Times New Roman"/>
        <scheme val="none"/>
      </font>
      <numFmt numFmtId="2" formatCode="0.00"/>
      <fill>
        <patternFill patternType="none">
          <bgColor indexed="65"/>
        </patternFill>
      </fill>
      <alignment horizontal="center" vertical="center" wrapText="1" readingOrder="0"/>
    </dxf>
  </rfmt>
  <rcc rId="19690" sId="1" odxf="1" dxf="1">
    <nc r="K68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89" start="0" length="0">
    <dxf>
      <font>
        <sz val="11"/>
        <name val="Times New Roman"/>
        <scheme val="none"/>
      </font>
      <numFmt numFmtId="2" formatCode="0.00"/>
      <fill>
        <patternFill patternType="none">
          <bgColor indexed="65"/>
        </patternFill>
      </fill>
      <alignment horizontal="center" vertical="center" wrapText="1" readingOrder="0"/>
    </dxf>
  </rfmt>
  <rcc rId="19691" sId="1" odxf="1" dxf="1">
    <nc r="K69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90" start="0" length="0">
    <dxf>
      <font>
        <sz val="11"/>
        <name val="Times New Roman"/>
        <scheme val="none"/>
      </font>
      <numFmt numFmtId="2" formatCode="0.00"/>
      <fill>
        <patternFill patternType="none">
          <bgColor indexed="65"/>
        </patternFill>
      </fill>
      <alignment horizontal="center" vertical="center" wrapText="1" readingOrder="0"/>
    </dxf>
  </rfmt>
  <rcc rId="19692" sId="1" odxf="1" dxf="1">
    <nc r="K69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91" start="0" length="0">
    <dxf>
      <font>
        <sz val="11"/>
        <name val="Times New Roman"/>
        <scheme val="none"/>
      </font>
      <numFmt numFmtId="2" formatCode="0.00"/>
      <fill>
        <patternFill patternType="none">
          <bgColor indexed="65"/>
        </patternFill>
      </fill>
      <alignment horizontal="center" vertical="center" wrapText="1" readingOrder="0"/>
    </dxf>
  </rfmt>
  <rcc rId="19693" sId="1" odxf="1" dxf="1">
    <nc r="K69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92" start="0" length="0">
    <dxf>
      <font>
        <sz val="11"/>
        <name val="Times New Roman"/>
        <scheme val="none"/>
      </font>
      <numFmt numFmtId="2" formatCode="0.00"/>
      <fill>
        <patternFill patternType="none">
          <bgColor indexed="65"/>
        </patternFill>
      </fill>
      <alignment horizontal="center" vertical="center" wrapText="1" readingOrder="0"/>
    </dxf>
  </rfmt>
  <rcc rId="19694" sId="1" odxf="1" dxf="1">
    <nc r="K69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93" start="0" length="0">
    <dxf>
      <font>
        <sz val="11"/>
        <name val="Times New Roman"/>
        <scheme val="none"/>
      </font>
      <numFmt numFmtId="2" formatCode="0.00"/>
      <fill>
        <patternFill patternType="none">
          <bgColor indexed="65"/>
        </patternFill>
      </fill>
      <alignment horizontal="center" vertical="center" wrapText="1" readingOrder="0"/>
    </dxf>
  </rfmt>
  <rcc rId="19695" sId="1" odxf="1" dxf="1">
    <nc r="K69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94" start="0" length="0">
    <dxf>
      <font>
        <sz val="11"/>
        <name val="Times New Roman"/>
        <scheme val="none"/>
      </font>
      <numFmt numFmtId="2" formatCode="0.00"/>
      <fill>
        <patternFill patternType="none">
          <bgColor indexed="65"/>
        </patternFill>
      </fill>
      <alignment horizontal="center" vertical="center" wrapText="1" readingOrder="0"/>
    </dxf>
  </rfmt>
  <rcc rId="19696" sId="1" odxf="1" dxf="1">
    <nc r="K69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695" start="0" length="0">
    <dxf>
      <font>
        <sz val="11"/>
        <name val="Times New Roman"/>
        <scheme val="none"/>
      </font>
      <numFmt numFmtId="2" formatCode="0.00"/>
      <fill>
        <patternFill patternType="none">
          <bgColor indexed="65"/>
        </patternFill>
      </fill>
      <alignment horizontal="center" vertical="center" wrapText="1" readingOrder="0"/>
    </dxf>
  </rfmt>
  <rcc rId="19697" sId="1" odxf="1" dxf="1">
    <nc r="K696">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696" start="0" length="0">
    <dxf>
      <font>
        <sz val="11"/>
        <name val="Times New Roman"/>
        <scheme val="none"/>
      </font>
      <numFmt numFmtId="2" formatCode="0.00"/>
      <fill>
        <patternFill patternType="none">
          <bgColor indexed="65"/>
        </patternFill>
      </fill>
      <alignment horizontal="center" vertical="top" wrapText="1" readingOrder="0"/>
    </dxf>
  </rfmt>
  <rcc rId="19698" sId="1" odxf="1" dxf="1">
    <nc r="K697">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697" start="0" length="0">
    <dxf>
      <font>
        <sz val="11"/>
        <name val="Times New Roman"/>
        <scheme val="none"/>
      </font>
      <numFmt numFmtId="2" formatCode="0.00"/>
      <fill>
        <patternFill patternType="none">
          <bgColor indexed="65"/>
        </patternFill>
      </fill>
      <alignment horizontal="center" vertical="top" wrapText="1" readingOrder="0"/>
    </dxf>
  </rfmt>
  <rcc rId="19699" sId="1" odxf="1" dxf="1">
    <nc r="K698">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698" start="0" length="0">
    <dxf>
      <font>
        <sz val="11"/>
        <name val="Times New Roman"/>
        <scheme val="none"/>
      </font>
      <numFmt numFmtId="2" formatCode="0.00"/>
      <fill>
        <patternFill patternType="none">
          <bgColor indexed="65"/>
        </patternFill>
      </fill>
      <alignment horizontal="center" vertical="top" wrapText="1" readingOrder="0"/>
    </dxf>
  </rfmt>
  <rcc rId="19700" sId="1" odxf="1" dxf="1">
    <nc r="K699">
      <v>0</v>
    </nc>
    <odxf>
      <font>
        <b/>
        <sz val="14"/>
        <name val="Times New Roman"/>
        <scheme val="none"/>
      </font>
      <numFmt numFmtId="4" formatCode="#,##0.00"/>
      <fill>
        <patternFill patternType="solid">
          <bgColor theme="0"/>
        </patternFill>
      </fill>
      <alignment horizontal="right" readingOrder="0"/>
    </odxf>
    <ndxf>
      <font>
        <b val="0"/>
        <sz val="11"/>
        <name val="Times New Roman"/>
        <scheme val="none"/>
      </font>
      <numFmt numFmtId="0" formatCode="General"/>
      <fill>
        <patternFill patternType="none">
          <bgColor indexed="65"/>
        </patternFill>
      </fill>
      <alignment horizontal="general" readingOrder="0"/>
    </ndxf>
  </rcc>
  <rfmt sheetId="1" sqref="L699" start="0" length="0">
    <dxf>
      <font>
        <b val="0"/>
        <sz val="11"/>
        <name val="Times New Roman"/>
        <scheme val="none"/>
      </font>
      <numFmt numFmtId="2" formatCode="0.00"/>
      <fill>
        <patternFill patternType="none">
          <bgColor indexed="65"/>
        </patternFill>
      </fill>
      <alignment horizontal="center" vertical="top" wrapText="1" readingOrder="0"/>
    </dxf>
  </rfmt>
  <rcc rId="19701" sId="1" odxf="1" dxf="1">
    <nc r="K700">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0" start="0" length="0">
    <dxf>
      <font>
        <sz val="11"/>
        <name val="Times New Roman"/>
        <scheme val="none"/>
      </font>
      <numFmt numFmtId="2" formatCode="0.00"/>
      <fill>
        <patternFill patternType="none">
          <bgColor indexed="65"/>
        </patternFill>
      </fill>
      <alignment horizontal="center" vertical="top" wrapText="1" readingOrder="0"/>
    </dxf>
  </rfmt>
  <rcc rId="19702" sId="1" odxf="1" dxf="1">
    <nc r="K701">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1" start="0" length="0">
    <dxf>
      <font>
        <sz val="11"/>
        <name val="Times New Roman"/>
        <scheme val="none"/>
      </font>
      <numFmt numFmtId="2" formatCode="0.00"/>
      <fill>
        <patternFill patternType="none">
          <bgColor indexed="65"/>
        </patternFill>
      </fill>
      <alignment horizontal="center" vertical="top" wrapText="1" readingOrder="0"/>
    </dxf>
  </rfmt>
  <rcc rId="19703" sId="1" odxf="1" dxf="1">
    <nc r="K702">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2" start="0" length="0">
    <dxf>
      <font>
        <sz val="11"/>
        <name val="Times New Roman"/>
        <scheme val="none"/>
      </font>
      <numFmt numFmtId="2" formatCode="0.00"/>
      <fill>
        <patternFill patternType="none">
          <bgColor indexed="65"/>
        </patternFill>
      </fill>
      <alignment horizontal="center" vertical="top" wrapText="1" readingOrder="0"/>
    </dxf>
  </rfmt>
  <rcc rId="19704" sId="1" odxf="1" dxf="1">
    <nc r="K703">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3" start="0" length="0">
    <dxf>
      <font>
        <sz val="11"/>
        <name val="Times New Roman"/>
        <scheme val="none"/>
      </font>
      <numFmt numFmtId="2" formatCode="0.00"/>
      <fill>
        <patternFill patternType="none">
          <bgColor indexed="65"/>
        </patternFill>
      </fill>
      <alignment horizontal="center" vertical="top" wrapText="1" readingOrder="0"/>
    </dxf>
  </rfmt>
  <rcc rId="19705" sId="1" odxf="1" dxf="1">
    <nc r="K704">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4" start="0" length="0">
    <dxf>
      <font>
        <sz val="11"/>
        <name val="Times New Roman"/>
        <scheme val="none"/>
      </font>
      <numFmt numFmtId="2" formatCode="0.00"/>
      <fill>
        <patternFill patternType="none">
          <bgColor indexed="65"/>
        </patternFill>
      </fill>
      <alignment horizontal="center" vertical="top" wrapText="1" readingOrder="0"/>
    </dxf>
  </rfmt>
  <rcc rId="19706" sId="1" odxf="1" dxf="1">
    <nc r="K705">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5" start="0" length="0">
    <dxf>
      <font>
        <sz val="11"/>
        <name val="Times New Roman"/>
        <scheme val="none"/>
      </font>
      <numFmt numFmtId="2" formatCode="0.00"/>
      <fill>
        <patternFill patternType="none">
          <bgColor indexed="65"/>
        </patternFill>
      </fill>
      <alignment horizontal="center" vertical="top" wrapText="1" readingOrder="0"/>
    </dxf>
  </rfmt>
  <rcc rId="19707" sId="1" odxf="1" dxf="1">
    <nc r="K706">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6" start="0" length="0">
    <dxf>
      <font>
        <sz val="11"/>
        <name val="Times New Roman"/>
        <scheme val="none"/>
      </font>
      <numFmt numFmtId="2" formatCode="0.00"/>
      <fill>
        <patternFill patternType="none">
          <bgColor indexed="65"/>
        </patternFill>
      </fill>
      <alignment horizontal="center" vertical="top" wrapText="1" readingOrder="0"/>
    </dxf>
  </rfmt>
  <rcc rId="19708" sId="1" odxf="1" dxf="1">
    <nc r="K707">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7" start="0" length="0">
    <dxf>
      <font>
        <sz val="11"/>
        <name val="Times New Roman"/>
        <scheme val="none"/>
      </font>
      <numFmt numFmtId="2" formatCode="0.00"/>
      <fill>
        <patternFill patternType="none">
          <bgColor indexed="65"/>
        </patternFill>
      </fill>
      <alignment horizontal="center" vertical="top" wrapText="1" readingOrder="0"/>
    </dxf>
  </rfmt>
  <rcc rId="19709" sId="1" odxf="1" dxf="1">
    <nc r="K708">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8" start="0" length="0">
    <dxf>
      <font>
        <sz val="11"/>
        <name val="Times New Roman"/>
        <scheme val="none"/>
      </font>
      <numFmt numFmtId="2" formatCode="0.00"/>
      <fill>
        <patternFill patternType="none">
          <bgColor indexed="65"/>
        </patternFill>
      </fill>
      <alignment horizontal="center" vertical="top" wrapText="1" readingOrder="0"/>
    </dxf>
  </rfmt>
  <rcc rId="19710" sId="1" odxf="1" dxf="1">
    <nc r="K709">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09" start="0" length="0">
    <dxf>
      <font>
        <sz val="11"/>
        <name val="Times New Roman"/>
        <scheme val="none"/>
      </font>
      <numFmt numFmtId="2" formatCode="0.00"/>
      <fill>
        <patternFill patternType="none">
          <bgColor indexed="65"/>
        </patternFill>
      </fill>
      <alignment horizontal="center" vertical="top" wrapText="1" readingOrder="0"/>
    </dxf>
  </rfmt>
  <rcc rId="19711" sId="1" odxf="1" dxf="1">
    <nc r="K710">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10" start="0" length="0">
    <dxf>
      <font>
        <sz val="11"/>
        <name val="Times New Roman"/>
        <scheme val="none"/>
      </font>
      <numFmt numFmtId="2" formatCode="0.00"/>
      <fill>
        <patternFill patternType="none">
          <bgColor indexed="65"/>
        </patternFill>
      </fill>
      <alignment horizontal="center" vertical="top" wrapText="1" readingOrder="0"/>
    </dxf>
  </rfmt>
  <rcc rId="19712" sId="1" odxf="1" dxf="1">
    <nc r="K711">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11" start="0" length="0">
    <dxf>
      <font>
        <sz val="11"/>
        <name val="Times New Roman"/>
        <scheme val="none"/>
      </font>
      <numFmt numFmtId="2" formatCode="0.00"/>
      <fill>
        <patternFill patternType="none">
          <bgColor indexed="65"/>
        </patternFill>
      </fill>
      <alignment horizontal="center" vertical="top" wrapText="1" readingOrder="0"/>
    </dxf>
  </rfmt>
  <rcc rId="19713" sId="1" odxf="1" dxf="1">
    <nc r="K71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12" start="0" length="0">
    <dxf>
      <font>
        <sz val="11"/>
        <name val="Times New Roman"/>
        <scheme val="none"/>
      </font>
      <numFmt numFmtId="2" formatCode="0.00"/>
      <fill>
        <patternFill patternType="none">
          <bgColor indexed="65"/>
        </patternFill>
      </fill>
      <alignment horizontal="center" vertical="center" wrapText="1" readingOrder="0"/>
    </dxf>
  </rfmt>
  <rcc rId="19714" sId="1" odxf="1" dxf="1">
    <nc r="K71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13" start="0" length="0">
    <dxf>
      <font>
        <sz val="11"/>
        <name val="Times New Roman"/>
        <scheme val="none"/>
      </font>
      <numFmt numFmtId="2" formatCode="0.00"/>
      <fill>
        <patternFill patternType="none">
          <bgColor indexed="65"/>
        </patternFill>
      </fill>
      <alignment horizontal="center" vertical="center" wrapText="1" readingOrder="0"/>
    </dxf>
  </rfmt>
  <rcc rId="19715" sId="1" odxf="1" dxf="1">
    <nc r="K71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14" start="0" length="0">
    <dxf>
      <font>
        <sz val="11"/>
        <name val="Times New Roman"/>
        <scheme val="none"/>
      </font>
      <numFmt numFmtId="2" formatCode="0.00"/>
      <fill>
        <patternFill patternType="none">
          <bgColor indexed="65"/>
        </patternFill>
      </fill>
      <alignment horizontal="center" vertical="center" wrapText="1" readingOrder="0"/>
    </dxf>
  </rfmt>
  <rcc rId="19716" sId="1" odxf="1" dxf="1">
    <nc r="K71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15" start="0" length="0">
    <dxf>
      <font>
        <sz val="11"/>
        <name val="Times New Roman"/>
        <scheme val="none"/>
      </font>
      <numFmt numFmtId="2" formatCode="0.00"/>
      <fill>
        <patternFill patternType="none">
          <bgColor indexed="65"/>
        </patternFill>
      </fill>
      <alignment horizontal="center" vertical="center" wrapText="1" readingOrder="0"/>
    </dxf>
  </rfmt>
  <rcc rId="19717" sId="1" odxf="1" dxf="1">
    <nc r="K71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16" start="0" length="0">
    <dxf>
      <font>
        <sz val="11"/>
        <name val="Times New Roman"/>
        <scheme val="none"/>
      </font>
      <numFmt numFmtId="2" formatCode="0.00"/>
      <fill>
        <patternFill patternType="none">
          <bgColor indexed="65"/>
        </patternFill>
      </fill>
      <alignment horizontal="center" vertical="center" wrapText="1" readingOrder="0"/>
    </dxf>
  </rfmt>
  <rcc rId="19718" sId="1" odxf="1" dxf="1">
    <nc r="K71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17" start="0" length="0">
    <dxf>
      <font>
        <sz val="11"/>
        <name val="Times New Roman"/>
        <scheme val="none"/>
      </font>
      <numFmt numFmtId="2" formatCode="0.00"/>
      <fill>
        <patternFill patternType="none">
          <bgColor indexed="65"/>
        </patternFill>
      </fill>
      <alignment horizontal="center" vertical="center" wrapText="1" readingOrder="0"/>
    </dxf>
  </rfmt>
  <rcc rId="19719" sId="1" odxf="1" dxf="1">
    <nc r="K71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18" start="0" length="0">
    <dxf>
      <font>
        <sz val="11"/>
        <name val="Times New Roman"/>
        <scheme val="none"/>
      </font>
      <numFmt numFmtId="2" formatCode="0.00"/>
      <fill>
        <patternFill patternType="none">
          <bgColor indexed="65"/>
        </patternFill>
      </fill>
      <alignment horizontal="center" vertical="center" wrapText="1" readingOrder="0"/>
    </dxf>
  </rfmt>
  <rcc rId="19720" sId="1" odxf="1" dxf="1">
    <nc r="K71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19" start="0" length="0">
    <dxf>
      <font>
        <sz val="11"/>
        <name val="Times New Roman"/>
        <scheme val="none"/>
      </font>
      <numFmt numFmtId="2" formatCode="0.00"/>
      <fill>
        <patternFill patternType="none">
          <bgColor indexed="65"/>
        </patternFill>
      </fill>
      <alignment horizontal="center" vertical="center" wrapText="1" readingOrder="0"/>
    </dxf>
  </rfmt>
  <rcc rId="19721" sId="1" odxf="1" dxf="1">
    <nc r="K72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20" start="0" length="0">
    <dxf>
      <font>
        <sz val="11"/>
        <name val="Times New Roman"/>
        <scheme val="none"/>
      </font>
      <numFmt numFmtId="2" formatCode="0.00"/>
      <fill>
        <patternFill patternType="none">
          <bgColor indexed="65"/>
        </patternFill>
      </fill>
      <alignment horizontal="center" vertical="center" wrapText="1" readingOrder="0"/>
    </dxf>
  </rfmt>
  <rcc rId="19722" sId="1" odxf="1" dxf="1">
    <nc r="K721">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21" start="0" length="0">
    <dxf>
      <font>
        <sz val="11"/>
        <name val="Times New Roman"/>
        <scheme val="none"/>
      </font>
      <numFmt numFmtId="2" formatCode="0.00"/>
      <fill>
        <patternFill patternType="none">
          <bgColor indexed="65"/>
        </patternFill>
      </fill>
      <alignment horizontal="center" vertical="top" wrapText="1" readingOrder="0"/>
    </dxf>
  </rfmt>
  <rcc rId="19723" sId="1" odxf="1" dxf="1">
    <nc r="K722">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22" start="0" length="0">
    <dxf>
      <font>
        <sz val="11"/>
        <name val="Times New Roman"/>
        <scheme val="none"/>
      </font>
      <numFmt numFmtId="2" formatCode="0.00"/>
      <fill>
        <patternFill patternType="none">
          <bgColor indexed="65"/>
        </patternFill>
      </fill>
      <alignment horizontal="center" vertical="top" wrapText="1" readingOrder="0"/>
    </dxf>
  </rfmt>
  <rcc rId="19724" sId="1" odxf="1" dxf="1">
    <nc r="K723">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23" start="0" length="0">
    <dxf>
      <font>
        <sz val="11"/>
        <name val="Times New Roman"/>
        <scheme val="none"/>
      </font>
      <numFmt numFmtId="2" formatCode="0.00"/>
      <fill>
        <patternFill patternType="none">
          <bgColor indexed="65"/>
        </patternFill>
      </fill>
      <alignment horizontal="center" vertical="top" wrapText="1" readingOrder="0"/>
    </dxf>
  </rfmt>
  <rcc rId="19725" sId="1" odxf="1" dxf="1">
    <nc r="K72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24" start="0" length="0">
    <dxf>
      <font>
        <sz val="11"/>
        <name val="Times New Roman"/>
        <scheme val="none"/>
      </font>
      <numFmt numFmtId="2" formatCode="0.00"/>
      <fill>
        <patternFill patternType="none">
          <bgColor indexed="65"/>
        </patternFill>
      </fill>
      <alignment horizontal="center" vertical="center" wrapText="1" readingOrder="0"/>
    </dxf>
  </rfmt>
  <rcc rId="19726" sId="1" odxf="1" dxf="1">
    <nc r="K72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25" start="0" length="0">
    <dxf>
      <font>
        <sz val="11"/>
        <name val="Times New Roman"/>
        <scheme val="none"/>
      </font>
      <numFmt numFmtId="2" formatCode="0.00"/>
      <fill>
        <patternFill patternType="none">
          <bgColor indexed="65"/>
        </patternFill>
      </fill>
      <alignment horizontal="center" vertical="center" wrapText="1" readingOrder="0"/>
    </dxf>
  </rfmt>
  <rcc rId="19727" sId="1" odxf="1" dxf="1">
    <nc r="K72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26" start="0" length="0">
    <dxf>
      <font>
        <sz val="11"/>
        <name val="Times New Roman"/>
        <scheme val="none"/>
      </font>
      <numFmt numFmtId="2" formatCode="0.00"/>
      <fill>
        <patternFill patternType="none">
          <bgColor indexed="65"/>
        </patternFill>
      </fill>
      <alignment horizontal="center" vertical="center" wrapText="1" readingOrder="0"/>
    </dxf>
  </rfmt>
  <rcc rId="19728" sId="1" odxf="1" dxf="1">
    <nc r="K72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27" start="0" length="0">
    <dxf>
      <font>
        <sz val="11"/>
        <name val="Times New Roman"/>
        <scheme val="none"/>
      </font>
      <numFmt numFmtId="2" formatCode="0.00"/>
      <fill>
        <patternFill patternType="none">
          <bgColor indexed="65"/>
        </patternFill>
      </fill>
      <alignment horizontal="center" vertical="center" wrapText="1" readingOrder="0"/>
    </dxf>
  </rfmt>
  <rcc rId="19729" sId="1" odxf="1" dxf="1">
    <nc r="K72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28" start="0" length="0">
    <dxf>
      <font>
        <sz val="11"/>
        <name val="Times New Roman"/>
        <scheme val="none"/>
      </font>
      <numFmt numFmtId="2" formatCode="0.00"/>
      <fill>
        <patternFill patternType="none">
          <bgColor indexed="65"/>
        </patternFill>
      </fill>
      <alignment horizontal="center" vertical="center" wrapText="1" readingOrder="0"/>
    </dxf>
  </rfmt>
  <rcc rId="19730" sId="1" odxf="1" dxf="1">
    <nc r="K72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29" start="0" length="0">
    <dxf>
      <font>
        <sz val="11"/>
        <name val="Times New Roman"/>
        <scheme val="none"/>
      </font>
      <numFmt numFmtId="2" formatCode="0.00"/>
      <fill>
        <patternFill patternType="none">
          <bgColor indexed="65"/>
        </patternFill>
      </fill>
      <alignment horizontal="center" vertical="center" wrapText="1" readingOrder="0"/>
    </dxf>
  </rfmt>
  <rcc rId="19731" sId="1" odxf="1" dxf="1">
    <nc r="K73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0" start="0" length="0">
    <dxf>
      <font>
        <sz val="11"/>
        <name val="Times New Roman"/>
        <scheme val="none"/>
      </font>
      <numFmt numFmtId="2" formatCode="0.00"/>
      <fill>
        <patternFill patternType="none">
          <bgColor indexed="65"/>
        </patternFill>
      </fill>
      <alignment horizontal="center" vertical="center" wrapText="1" readingOrder="0"/>
    </dxf>
  </rfmt>
  <rcc rId="19732" sId="1" odxf="1" dxf="1">
    <nc r="K73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1" start="0" length="0">
    <dxf>
      <font>
        <sz val="11"/>
        <name val="Times New Roman"/>
        <scheme val="none"/>
      </font>
      <numFmt numFmtId="2" formatCode="0.00"/>
      <fill>
        <patternFill patternType="none">
          <bgColor indexed="65"/>
        </patternFill>
      </fill>
      <alignment horizontal="center" vertical="center" wrapText="1" readingOrder="0"/>
    </dxf>
  </rfmt>
  <rcc rId="19733" sId="1" odxf="1" dxf="1">
    <nc r="K73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2" start="0" length="0">
    <dxf>
      <font>
        <sz val="11"/>
        <name val="Times New Roman"/>
        <scheme val="none"/>
      </font>
      <numFmt numFmtId="2" formatCode="0.00"/>
      <fill>
        <patternFill patternType="none">
          <bgColor indexed="65"/>
        </patternFill>
      </fill>
      <alignment horizontal="center" vertical="center" wrapText="1" readingOrder="0"/>
    </dxf>
  </rfmt>
  <rcc rId="19734" sId="1" odxf="1" dxf="1">
    <nc r="K73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3" start="0" length="0">
    <dxf>
      <font>
        <sz val="11"/>
        <name val="Times New Roman"/>
        <scheme val="none"/>
      </font>
      <numFmt numFmtId="2" formatCode="0.00"/>
      <fill>
        <patternFill patternType="none">
          <bgColor indexed="65"/>
        </patternFill>
      </fill>
      <alignment horizontal="center" vertical="center" wrapText="1" readingOrder="0"/>
    </dxf>
  </rfmt>
  <rcc rId="19735" sId="1" odxf="1" dxf="1">
    <nc r="K73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4" start="0" length="0">
    <dxf>
      <font>
        <sz val="11"/>
        <name val="Times New Roman"/>
        <scheme val="none"/>
      </font>
      <numFmt numFmtId="2" formatCode="0.00"/>
      <fill>
        <patternFill patternType="none">
          <bgColor indexed="65"/>
        </patternFill>
      </fill>
      <alignment horizontal="center" vertical="center" wrapText="1" readingOrder="0"/>
    </dxf>
  </rfmt>
  <rcc rId="19736" sId="1" odxf="1" dxf="1">
    <nc r="K73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5" start="0" length="0">
    <dxf>
      <font>
        <sz val="11"/>
        <name val="Times New Roman"/>
        <scheme val="none"/>
      </font>
      <numFmt numFmtId="2" formatCode="0.00"/>
      <fill>
        <patternFill patternType="none">
          <bgColor indexed="65"/>
        </patternFill>
      </fill>
      <alignment horizontal="center" vertical="center" wrapText="1" readingOrder="0"/>
    </dxf>
  </rfmt>
  <rcc rId="19737" sId="1" odxf="1" dxf="1">
    <nc r="K73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6" start="0" length="0">
    <dxf>
      <font>
        <sz val="11"/>
        <name val="Times New Roman"/>
        <scheme val="none"/>
      </font>
      <numFmt numFmtId="2" formatCode="0.00"/>
      <fill>
        <patternFill patternType="none">
          <bgColor indexed="65"/>
        </patternFill>
      </fill>
      <alignment horizontal="center" vertical="center" wrapText="1" readingOrder="0"/>
    </dxf>
  </rfmt>
  <rcc rId="19738" sId="1" odxf="1" dxf="1">
    <nc r="K73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7" start="0" length="0">
    <dxf>
      <font>
        <sz val="11"/>
        <name val="Times New Roman"/>
        <scheme val="none"/>
      </font>
      <numFmt numFmtId="2" formatCode="0.00"/>
      <fill>
        <patternFill patternType="none">
          <bgColor indexed="65"/>
        </patternFill>
      </fill>
      <alignment horizontal="center" vertical="center" wrapText="1" readingOrder="0"/>
    </dxf>
  </rfmt>
  <rcc rId="19739" sId="1" odxf="1" dxf="1">
    <nc r="K73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8" start="0" length="0">
    <dxf>
      <font>
        <sz val="11"/>
        <name val="Times New Roman"/>
        <scheme val="none"/>
      </font>
      <numFmt numFmtId="2" formatCode="0.00"/>
      <fill>
        <patternFill patternType="none">
          <bgColor indexed="65"/>
        </patternFill>
      </fill>
      <alignment horizontal="center" vertical="center" wrapText="1" readingOrder="0"/>
    </dxf>
  </rfmt>
  <rcc rId="19740" sId="1" odxf="1" dxf="1">
    <nc r="K73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39" start="0" length="0">
    <dxf>
      <font>
        <sz val="11"/>
        <name val="Times New Roman"/>
        <scheme val="none"/>
      </font>
      <numFmt numFmtId="2" formatCode="0.00"/>
      <fill>
        <patternFill patternType="none">
          <bgColor indexed="65"/>
        </patternFill>
      </fill>
      <alignment horizontal="center" vertical="center" wrapText="1" readingOrder="0"/>
    </dxf>
  </rfmt>
  <rcc rId="19741" sId="1" odxf="1" dxf="1">
    <nc r="K74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40" start="0" length="0">
    <dxf>
      <font>
        <sz val="11"/>
        <name val="Times New Roman"/>
        <scheme val="none"/>
      </font>
      <numFmt numFmtId="2" formatCode="0.00"/>
      <fill>
        <patternFill patternType="none">
          <bgColor indexed="65"/>
        </patternFill>
      </fill>
      <alignment horizontal="center" vertical="center" wrapText="1" readingOrder="0"/>
    </dxf>
  </rfmt>
  <rcc rId="19742" sId="1" odxf="1" dxf="1">
    <nc r="K74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41" start="0" length="0">
    <dxf>
      <font>
        <sz val="11"/>
        <name val="Times New Roman"/>
        <scheme val="none"/>
      </font>
      <numFmt numFmtId="2" formatCode="0.00"/>
      <fill>
        <patternFill patternType="none">
          <bgColor indexed="65"/>
        </patternFill>
      </fill>
      <alignment horizontal="center" vertical="center" wrapText="1" readingOrder="0"/>
    </dxf>
  </rfmt>
  <rcc rId="19743" sId="1" odxf="1" dxf="1">
    <nc r="K742">
      <v>0</v>
    </nc>
    <odxf>
      <font>
        <b val="0"/>
        <sz val="14"/>
        <name val="Times New Roman"/>
        <scheme val="none"/>
      </font>
      <numFmt numFmtId="4" formatCode="#,##0.00"/>
      <fill>
        <patternFill patternType="solid">
          <bgColor theme="0"/>
        </patternFill>
      </fill>
      <alignment horizontal="right" vertical="top" readingOrder="0"/>
    </odxf>
    <ndxf>
      <font>
        <b/>
        <sz val="11"/>
        <name val="Times New Roman"/>
        <scheme val="none"/>
      </font>
      <numFmt numFmtId="0" formatCode="General"/>
      <fill>
        <patternFill patternType="none">
          <bgColor indexed="65"/>
        </patternFill>
      </fill>
      <alignment horizontal="general" vertical="bottom" readingOrder="0"/>
    </ndxf>
  </rcc>
  <rfmt sheetId="1" sqref="L742" start="0" length="0">
    <dxf>
      <font>
        <b/>
        <sz val="11"/>
        <name val="Times New Roman"/>
        <scheme val="none"/>
      </font>
      <numFmt numFmtId="2" formatCode="0.00"/>
      <fill>
        <patternFill patternType="none">
          <bgColor indexed="65"/>
        </patternFill>
      </fill>
      <alignment horizontal="center" vertical="center" wrapText="1" readingOrder="0"/>
    </dxf>
  </rfmt>
  <rcc rId="19744" sId="1" odxf="1" dxf="1">
    <nc r="K74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43" start="0" length="0">
    <dxf>
      <font>
        <sz val="11"/>
        <name val="Times New Roman"/>
        <scheme val="none"/>
      </font>
      <numFmt numFmtId="2" formatCode="0.00"/>
      <fill>
        <patternFill patternType="none">
          <bgColor indexed="65"/>
        </patternFill>
      </fill>
      <alignment horizontal="center" vertical="center" wrapText="1" readingOrder="0"/>
    </dxf>
  </rfmt>
  <rcc rId="19745" sId="1" odxf="1" dxf="1">
    <nc r="K74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center" readingOrder="0"/>
    </ndxf>
  </rcc>
  <rfmt sheetId="1" sqref="L744" start="0" length="0">
    <dxf>
      <font>
        <sz val="11"/>
        <name val="Times New Roman"/>
        <scheme val="none"/>
      </font>
      <numFmt numFmtId="2" formatCode="0.00"/>
      <fill>
        <patternFill patternType="none">
          <bgColor indexed="65"/>
        </patternFill>
      </fill>
      <alignment horizontal="center" vertical="center" wrapText="1" readingOrder="0"/>
    </dxf>
  </rfmt>
  <rcc rId="19746" sId="1" odxf="1" dxf="1">
    <nc r="K74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45" start="0" length="0">
    <dxf>
      <font>
        <sz val="11"/>
        <name val="Times New Roman"/>
        <scheme val="none"/>
      </font>
      <numFmt numFmtId="2" formatCode="0.00"/>
      <fill>
        <patternFill patternType="none">
          <bgColor indexed="65"/>
        </patternFill>
      </fill>
      <alignment horizontal="center" vertical="center" wrapText="1" readingOrder="0"/>
    </dxf>
  </rfmt>
  <rcc rId="19747" sId="1" odxf="1" dxf="1">
    <nc r="K74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46" start="0" length="0">
    <dxf>
      <font>
        <sz val="11"/>
        <name val="Times New Roman"/>
        <scheme val="none"/>
      </font>
      <numFmt numFmtId="2" formatCode="0.00"/>
      <fill>
        <patternFill patternType="none">
          <bgColor indexed="65"/>
        </patternFill>
      </fill>
      <alignment horizontal="center" vertical="center" wrapText="1" readingOrder="0"/>
    </dxf>
  </rfmt>
  <rcc rId="19748" sId="1" odxf="1" dxf="1">
    <nc r="K74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47" start="0" length="0">
    <dxf>
      <font>
        <sz val="11"/>
        <name val="Times New Roman"/>
        <scheme val="none"/>
      </font>
      <numFmt numFmtId="2" formatCode="0.00"/>
      <fill>
        <patternFill patternType="none">
          <bgColor indexed="65"/>
        </patternFill>
      </fill>
      <alignment horizontal="center" vertical="center" wrapText="1" readingOrder="0"/>
    </dxf>
  </rfmt>
  <rcc rId="19749" sId="1" odxf="1" dxf="1">
    <nc r="K74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48" start="0" length="0">
    <dxf>
      <font>
        <sz val="11"/>
        <name val="Times New Roman"/>
        <scheme val="none"/>
      </font>
      <numFmt numFmtId="2" formatCode="0.00"/>
      <fill>
        <patternFill patternType="none">
          <bgColor indexed="65"/>
        </patternFill>
      </fill>
      <alignment horizontal="center" vertical="center" wrapText="1" readingOrder="0"/>
    </dxf>
  </rfmt>
  <rcc rId="19750" sId="1" odxf="1" dxf="1">
    <nc r="K74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49" start="0" length="0">
    <dxf>
      <font>
        <sz val="11"/>
        <name val="Times New Roman"/>
        <scheme val="none"/>
      </font>
      <numFmt numFmtId="2" formatCode="0.00"/>
      <fill>
        <patternFill patternType="none">
          <bgColor indexed="65"/>
        </patternFill>
      </fill>
      <alignment horizontal="center" vertical="center" wrapText="1" readingOrder="0"/>
    </dxf>
  </rfmt>
  <rcc rId="19751" sId="1" odxf="1" dxf="1">
    <nc r="K75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0" start="0" length="0">
    <dxf>
      <font>
        <sz val="11"/>
        <name val="Times New Roman"/>
        <scheme val="none"/>
      </font>
      <numFmt numFmtId="2" formatCode="0.00"/>
      <fill>
        <patternFill patternType="none">
          <bgColor indexed="65"/>
        </patternFill>
      </fill>
      <alignment horizontal="center" vertical="center" wrapText="1" readingOrder="0"/>
    </dxf>
  </rfmt>
  <rcc rId="19752" sId="1" odxf="1" dxf="1">
    <nc r="K75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1" start="0" length="0">
    <dxf>
      <font>
        <sz val="11"/>
        <name val="Times New Roman"/>
        <scheme val="none"/>
      </font>
      <numFmt numFmtId="2" formatCode="0.00"/>
      <fill>
        <patternFill patternType="none">
          <bgColor indexed="65"/>
        </patternFill>
      </fill>
      <alignment horizontal="center" vertical="center" wrapText="1" readingOrder="0"/>
    </dxf>
  </rfmt>
  <rcc rId="19753" sId="1" odxf="1" dxf="1">
    <nc r="K75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2" start="0" length="0">
    <dxf>
      <font>
        <sz val="11"/>
        <name val="Times New Roman"/>
        <scheme val="none"/>
      </font>
      <numFmt numFmtId="2" formatCode="0.00"/>
      <fill>
        <patternFill patternType="none">
          <bgColor indexed="65"/>
        </patternFill>
      </fill>
      <alignment horizontal="center" vertical="center" wrapText="1" readingOrder="0"/>
    </dxf>
  </rfmt>
  <rcc rId="19754" sId="1" odxf="1" dxf="1">
    <nc r="K75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3" start="0" length="0">
    <dxf>
      <font>
        <sz val="11"/>
        <name val="Times New Roman"/>
        <scheme val="none"/>
      </font>
      <numFmt numFmtId="2" formatCode="0.00"/>
      <fill>
        <patternFill patternType="none">
          <bgColor indexed="65"/>
        </patternFill>
      </fill>
      <alignment horizontal="center" vertical="center" wrapText="1" readingOrder="0"/>
    </dxf>
  </rfmt>
  <rcc rId="19755" sId="1" odxf="1" dxf="1">
    <nc r="K75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4" start="0" length="0">
    <dxf>
      <font>
        <sz val="11"/>
        <name val="Times New Roman"/>
        <scheme val="none"/>
      </font>
      <numFmt numFmtId="2" formatCode="0.00"/>
      <fill>
        <patternFill patternType="none">
          <bgColor indexed="65"/>
        </patternFill>
      </fill>
      <alignment horizontal="center" vertical="center" wrapText="1" readingOrder="0"/>
    </dxf>
  </rfmt>
  <rcc rId="19756" sId="1" odxf="1" dxf="1">
    <nc r="K75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5" start="0" length="0">
    <dxf>
      <font>
        <sz val="11"/>
        <name val="Times New Roman"/>
        <scheme val="none"/>
      </font>
      <numFmt numFmtId="2" formatCode="0.00"/>
      <fill>
        <patternFill patternType="none">
          <bgColor indexed="65"/>
        </patternFill>
      </fill>
      <alignment horizontal="center" vertical="center" wrapText="1" readingOrder="0"/>
    </dxf>
  </rfmt>
  <rcc rId="19757" sId="1" odxf="1" dxf="1">
    <nc r="K75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6" start="0" length="0">
    <dxf>
      <font>
        <sz val="11"/>
        <name val="Times New Roman"/>
        <scheme val="none"/>
      </font>
      <numFmt numFmtId="2" formatCode="0.00"/>
      <fill>
        <patternFill patternType="none">
          <bgColor indexed="65"/>
        </patternFill>
      </fill>
      <alignment horizontal="center" vertical="center" wrapText="1" readingOrder="0"/>
    </dxf>
  </rfmt>
  <rcc rId="19758" sId="1" odxf="1" dxf="1">
    <nc r="K75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7" start="0" length="0">
    <dxf>
      <font>
        <sz val="11"/>
        <name val="Times New Roman"/>
        <scheme val="none"/>
      </font>
      <numFmt numFmtId="2" formatCode="0.00"/>
      <fill>
        <patternFill patternType="none">
          <bgColor indexed="65"/>
        </patternFill>
      </fill>
      <alignment horizontal="center" vertical="center" wrapText="1" readingOrder="0"/>
    </dxf>
  </rfmt>
  <rcc rId="19759" sId="1" odxf="1" dxf="1">
    <nc r="K75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8" start="0" length="0">
    <dxf>
      <font>
        <sz val="11"/>
        <name val="Times New Roman"/>
        <scheme val="none"/>
      </font>
      <numFmt numFmtId="2" formatCode="0.00"/>
      <fill>
        <patternFill patternType="none">
          <bgColor indexed="65"/>
        </patternFill>
      </fill>
      <alignment horizontal="center" vertical="center" wrapText="1" readingOrder="0"/>
    </dxf>
  </rfmt>
  <rcc rId="19760" sId="1" odxf="1" dxf="1">
    <nc r="K75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59" start="0" length="0">
    <dxf>
      <font>
        <sz val="11"/>
        <name val="Times New Roman"/>
        <scheme val="none"/>
      </font>
      <numFmt numFmtId="2" formatCode="0.00"/>
      <fill>
        <patternFill patternType="none">
          <bgColor indexed="65"/>
        </patternFill>
      </fill>
      <alignment horizontal="center" vertical="center" wrapText="1" readingOrder="0"/>
    </dxf>
  </rfmt>
  <rcc rId="19761" sId="1" odxf="1" dxf="1">
    <nc r="K76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0" start="0" length="0">
    <dxf>
      <font>
        <sz val="11"/>
        <name val="Times New Roman"/>
        <scheme val="none"/>
      </font>
      <numFmt numFmtId="2" formatCode="0.00"/>
      <fill>
        <patternFill patternType="none">
          <bgColor indexed="65"/>
        </patternFill>
      </fill>
      <alignment horizontal="center" vertical="center" wrapText="1" readingOrder="0"/>
    </dxf>
  </rfmt>
  <rcc rId="19762" sId="1" odxf="1" dxf="1">
    <nc r="K76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1" start="0" length="0">
    <dxf>
      <font>
        <sz val="11"/>
        <name val="Times New Roman"/>
        <scheme val="none"/>
      </font>
      <numFmt numFmtId="2" formatCode="0.00"/>
      <fill>
        <patternFill patternType="none">
          <bgColor indexed="65"/>
        </patternFill>
      </fill>
      <alignment horizontal="center" vertical="center" wrapText="1" readingOrder="0"/>
    </dxf>
  </rfmt>
  <rcc rId="19763" sId="1" odxf="1" dxf="1">
    <nc r="K76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2" start="0" length="0">
    <dxf>
      <font>
        <sz val="11"/>
        <name val="Times New Roman"/>
        <scheme val="none"/>
      </font>
      <numFmt numFmtId="2" formatCode="0.00"/>
      <fill>
        <patternFill patternType="none">
          <bgColor indexed="65"/>
        </patternFill>
      </fill>
      <alignment horizontal="center" vertical="center" wrapText="1" readingOrder="0"/>
    </dxf>
  </rfmt>
  <rcc rId="19764" sId="1" odxf="1" dxf="1">
    <nc r="K76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3" start="0" length="0">
    <dxf>
      <font>
        <sz val="11"/>
        <name val="Times New Roman"/>
        <scheme val="none"/>
      </font>
      <numFmt numFmtId="2" formatCode="0.00"/>
      <fill>
        <patternFill patternType="none">
          <bgColor indexed="65"/>
        </patternFill>
      </fill>
      <alignment horizontal="center" vertical="center" wrapText="1" readingOrder="0"/>
    </dxf>
  </rfmt>
  <rcc rId="19765" sId="1" odxf="1" dxf="1">
    <nc r="K76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4" start="0" length="0">
    <dxf>
      <font>
        <sz val="11"/>
        <name val="Times New Roman"/>
        <scheme val="none"/>
      </font>
      <numFmt numFmtId="2" formatCode="0.00"/>
      <fill>
        <patternFill patternType="none">
          <bgColor indexed="65"/>
        </patternFill>
      </fill>
      <alignment horizontal="center" vertical="center" wrapText="1" readingOrder="0"/>
    </dxf>
  </rfmt>
  <rcc rId="19766" sId="1" odxf="1" dxf="1">
    <nc r="K76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5" start="0" length="0">
    <dxf>
      <font>
        <sz val="11"/>
        <name val="Times New Roman"/>
        <scheme val="none"/>
      </font>
      <numFmt numFmtId="2" formatCode="0.00"/>
      <fill>
        <patternFill patternType="none">
          <bgColor indexed="65"/>
        </patternFill>
      </fill>
      <alignment horizontal="center" vertical="center" wrapText="1" readingOrder="0"/>
    </dxf>
  </rfmt>
  <rcc rId="19767" sId="1" odxf="1" dxf="1">
    <nc r="K76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6" start="0" length="0">
    <dxf>
      <font>
        <sz val="11"/>
        <name val="Times New Roman"/>
        <scheme val="none"/>
      </font>
      <numFmt numFmtId="2" formatCode="0.00"/>
      <fill>
        <patternFill patternType="none">
          <bgColor indexed="65"/>
        </patternFill>
      </fill>
      <alignment horizontal="center" vertical="center" wrapText="1" readingOrder="0"/>
    </dxf>
  </rfmt>
  <rcc rId="19768" sId="1" odxf="1" dxf="1">
    <nc r="K76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7" start="0" length="0">
    <dxf>
      <font>
        <sz val="11"/>
        <name val="Times New Roman"/>
        <scheme val="none"/>
      </font>
      <numFmt numFmtId="2" formatCode="0.00"/>
      <fill>
        <patternFill patternType="none">
          <bgColor indexed="65"/>
        </patternFill>
      </fill>
      <alignment horizontal="center" vertical="center" wrapText="1" readingOrder="0"/>
    </dxf>
  </rfmt>
  <rcc rId="19769" sId="1" odxf="1" dxf="1">
    <nc r="K76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8" start="0" length="0">
    <dxf>
      <font>
        <sz val="11"/>
        <name val="Times New Roman"/>
        <scheme val="none"/>
      </font>
      <numFmt numFmtId="2" formatCode="0.00"/>
      <fill>
        <patternFill patternType="none">
          <bgColor indexed="65"/>
        </patternFill>
      </fill>
      <alignment horizontal="center" vertical="center" wrapText="1" readingOrder="0"/>
    </dxf>
  </rfmt>
  <rcc rId="19770" sId="1" odxf="1" dxf="1">
    <nc r="K76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69" start="0" length="0">
    <dxf>
      <font>
        <sz val="11"/>
        <name val="Times New Roman"/>
        <scheme val="none"/>
      </font>
      <numFmt numFmtId="2" formatCode="0.00"/>
      <fill>
        <patternFill patternType="none">
          <bgColor indexed="65"/>
        </patternFill>
      </fill>
      <alignment horizontal="center" vertical="center" wrapText="1" readingOrder="0"/>
    </dxf>
  </rfmt>
  <rcc rId="19771" sId="1" odxf="1" dxf="1">
    <nc r="K77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0" start="0" length="0">
    <dxf>
      <font>
        <sz val="11"/>
        <name val="Times New Roman"/>
        <scheme val="none"/>
      </font>
      <numFmt numFmtId="2" formatCode="0.00"/>
      <fill>
        <patternFill patternType="none">
          <bgColor indexed="65"/>
        </patternFill>
      </fill>
      <alignment horizontal="center" vertical="center" wrapText="1" readingOrder="0"/>
    </dxf>
  </rfmt>
  <rcc rId="19772" sId="1" odxf="1" dxf="1">
    <nc r="K77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1" start="0" length="0">
    <dxf>
      <font>
        <sz val="11"/>
        <name val="Times New Roman"/>
        <scheme val="none"/>
      </font>
      <numFmt numFmtId="2" formatCode="0.00"/>
      <fill>
        <patternFill patternType="none">
          <bgColor indexed="65"/>
        </patternFill>
      </fill>
      <alignment horizontal="center" vertical="center" wrapText="1" readingOrder="0"/>
    </dxf>
  </rfmt>
  <rcc rId="19773" sId="1" odxf="1" dxf="1">
    <nc r="K77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2" start="0" length="0">
    <dxf>
      <font>
        <sz val="11"/>
        <name val="Times New Roman"/>
        <scheme val="none"/>
      </font>
      <numFmt numFmtId="2" formatCode="0.00"/>
      <fill>
        <patternFill patternType="none">
          <bgColor indexed="65"/>
        </patternFill>
      </fill>
      <alignment horizontal="center" vertical="center" wrapText="1" readingOrder="0"/>
    </dxf>
  </rfmt>
  <rcc rId="19774" sId="1" odxf="1" dxf="1">
    <nc r="K77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3" start="0" length="0">
    <dxf>
      <font>
        <sz val="11"/>
        <name val="Times New Roman"/>
        <scheme val="none"/>
      </font>
      <numFmt numFmtId="2" formatCode="0.00"/>
      <fill>
        <patternFill patternType="none">
          <bgColor indexed="65"/>
        </patternFill>
      </fill>
      <alignment horizontal="center" vertical="center" wrapText="1" readingOrder="0"/>
    </dxf>
  </rfmt>
  <rcc rId="19775" sId="1" odxf="1" dxf="1">
    <nc r="K77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4" start="0" length="0">
    <dxf>
      <font>
        <sz val="11"/>
        <name val="Times New Roman"/>
        <scheme val="none"/>
      </font>
      <numFmt numFmtId="2" formatCode="0.00"/>
      <fill>
        <patternFill patternType="none">
          <bgColor indexed="65"/>
        </patternFill>
      </fill>
      <alignment horizontal="center" vertical="center" wrapText="1" readingOrder="0"/>
    </dxf>
  </rfmt>
  <rcc rId="19776" sId="1" odxf="1" dxf="1">
    <nc r="K77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5" start="0" length="0">
    <dxf>
      <font>
        <sz val="11"/>
        <name val="Times New Roman"/>
        <scheme val="none"/>
      </font>
      <numFmt numFmtId="2" formatCode="0.00"/>
      <fill>
        <patternFill patternType="none">
          <bgColor indexed="65"/>
        </patternFill>
      </fill>
      <alignment horizontal="center" vertical="center" wrapText="1" readingOrder="0"/>
    </dxf>
  </rfmt>
  <rcc rId="19777" sId="1" odxf="1" dxf="1">
    <nc r="K77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6" start="0" length="0">
    <dxf>
      <font>
        <sz val="11"/>
        <name val="Times New Roman"/>
        <scheme val="none"/>
      </font>
      <numFmt numFmtId="2" formatCode="0.00"/>
      <fill>
        <patternFill patternType="none">
          <bgColor indexed="65"/>
        </patternFill>
      </fill>
      <alignment horizontal="center" vertical="center" wrapText="1" readingOrder="0"/>
    </dxf>
  </rfmt>
  <rcc rId="19778" sId="1" odxf="1" dxf="1">
    <nc r="K77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7" start="0" length="0">
    <dxf>
      <font>
        <sz val="11"/>
        <name val="Times New Roman"/>
        <scheme val="none"/>
      </font>
      <numFmt numFmtId="2" formatCode="0.00"/>
      <fill>
        <patternFill patternType="none">
          <bgColor indexed="65"/>
        </patternFill>
      </fill>
      <alignment horizontal="center" vertical="center" wrapText="1" readingOrder="0"/>
    </dxf>
  </rfmt>
  <rcc rId="19779" sId="1" odxf="1" dxf="1">
    <nc r="K77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8" start="0" length="0">
    <dxf>
      <font>
        <sz val="11"/>
        <name val="Times New Roman"/>
        <scheme val="none"/>
      </font>
      <numFmt numFmtId="2" formatCode="0.00"/>
      <fill>
        <patternFill patternType="none">
          <bgColor indexed="65"/>
        </patternFill>
      </fill>
      <alignment horizontal="center" vertical="center" wrapText="1" readingOrder="0"/>
    </dxf>
  </rfmt>
  <rcc rId="19780" sId="1" odxf="1" dxf="1">
    <nc r="K77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79" start="0" length="0">
    <dxf>
      <font>
        <sz val="11"/>
        <name val="Times New Roman"/>
        <scheme val="none"/>
      </font>
      <numFmt numFmtId="2" formatCode="0.00"/>
      <fill>
        <patternFill patternType="none">
          <bgColor indexed="65"/>
        </patternFill>
      </fill>
      <alignment horizontal="center" vertical="center" wrapText="1" readingOrder="0"/>
    </dxf>
  </rfmt>
  <rcc rId="19781" sId="1" odxf="1" dxf="1">
    <nc r="K78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80" start="0" length="0">
    <dxf>
      <font>
        <sz val="11"/>
        <name val="Times New Roman"/>
        <scheme val="none"/>
      </font>
      <numFmt numFmtId="2" formatCode="0.00"/>
      <fill>
        <patternFill patternType="none">
          <bgColor indexed="65"/>
        </patternFill>
      </fill>
      <alignment horizontal="center" vertical="center" wrapText="1" readingOrder="0"/>
    </dxf>
  </rfmt>
  <rcc rId="19782" sId="1" odxf="1" dxf="1">
    <nc r="K781">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81" start="0" length="0">
    <dxf>
      <font>
        <sz val="11"/>
        <name val="Times New Roman"/>
        <scheme val="none"/>
      </font>
      <numFmt numFmtId="2" formatCode="0.00"/>
      <fill>
        <patternFill patternType="none">
          <bgColor indexed="65"/>
        </patternFill>
      </fill>
      <alignment horizontal="center" vertical="top" wrapText="1" readingOrder="0"/>
    </dxf>
  </rfmt>
  <rcc rId="19783" sId="1" odxf="1" dxf="1">
    <nc r="K782">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82" start="0" length="0">
    <dxf>
      <font>
        <sz val="11"/>
        <name val="Times New Roman"/>
        <scheme val="none"/>
      </font>
      <numFmt numFmtId="2" formatCode="0.00"/>
      <fill>
        <patternFill patternType="none">
          <bgColor indexed="65"/>
        </patternFill>
      </fill>
      <alignment horizontal="center" vertical="top" wrapText="1" readingOrder="0"/>
    </dxf>
  </rfmt>
  <rcc rId="19784" sId="1" odxf="1" dxf="1">
    <nc r="K783">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83" start="0" length="0">
    <dxf>
      <font>
        <sz val="11"/>
        <name val="Times New Roman"/>
        <scheme val="none"/>
      </font>
      <numFmt numFmtId="2" formatCode="0.00"/>
      <fill>
        <patternFill patternType="none">
          <bgColor indexed="65"/>
        </patternFill>
      </fill>
      <alignment horizontal="center" vertical="top" wrapText="1" readingOrder="0"/>
    </dxf>
  </rfmt>
  <rcc rId="19785" sId="1" odxf="1" dxf="1">
    <nc r="K784">
      <v>0</v>
    </nc>
    <odxf>
      <font>
        <b/>
        <sz val="14"/>
        <name val="Times New Roman"/>
        <scheme val="none"/>
      </font>
      <numFmt numFmtId="4" formatCode="#,##0.00"/>
      <fill>
        <patternFill patternType="solid">
          <bgColor theme="0"/>
        </patternFill>
      </fill>
      <alignment horizontal="right" readingOrder="0"/>
    </odxf>
    <ndxf>
      <font>
        <b val="0"/>
        <sz val="11"/>
        <name val="Times New Roman"/>
        <scheme val="none"/>
      </font>
      <numFmt numFmtId="0" formatCode="General"/>
      <fill>
        <patternFill patternType="none">
          <bgColor indexed="65"/>
        </patternFill>
      </fill>
      <alignment horizontal="general" readingOrder="0"/>
    </ndxf>
  </rcc>
  <rfmt sheetId="1" sqref="L784" start="0" length="0">
    <dxf>
      <font>
        <b val="0"/>
        <sz val="11"/>
        <name val="Times New Roman"/>
        <scheme val="none"/>
      </font>
      <numFmt numFmtId="2" formatCode="0.00"/>
      <fill>
        <patternFill patternType="none">
          <bgColor indexed="65"/>
        </patternFill>
      </fill>
      <alignment horizontal="center" vertical="top" wrapText="1" readingOrder="0"/>
    </dxf>
  </rfmt>
  <rcc rId="19786" sId="1" odxf="1" dxf="1">
    <nc r="K785">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85" start="0" length="0">
    <dxf>
      <font>
        <sz val="11"/>
        <name val="Times New Roman"/>
        <scheme val="none"/>
      </font>
      <numFmt numFmtId="2" formatCode="0.00"/>
      <fill>
        <patternFill patternType="none">
          <bgColor indexed="65"/>
        </patternFill>
      </fill>
      <alignment horizontal="center" vertical="top" wrapText="1" readingOrder="0"/>
    </dxf>
  </rfmt>
  <rcc rId="19787" sId="1" odxf="1" dxf="1">
    <nc r="K786">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86" start="0" length="0">
    <dxf>
      <font>
        <sz val="11"/>
        <name val="Times New Roman"/>
        <scheme val="none"/>
      </font>
      <numFmt numFmtId="2" formatCode="0.00"/>
      <fill>
        <patternFill patternType="none">
          <bgColor indexed="65"/>
        </patternFill>
      </fill>
      <alignment horizontal="center" vertical="top" wrapText="1" readingOrder="0"/>
    </dxf>
  </rfmt>
  <rcc rId="19788" sId="1" odxf="1" dxf="1">
    <nc r="K787">
      <v>0</v>
    </nc>
    <odxf>
      <font>
        <sz val="14"/>
        <name val="Times New Roman"/>
        <scheme val="none"/>
      </font>
      <numFmt numFmtId="4" formatCode="#,##0.00"/>
      <fill>
        <patternFill patternType="solid">
          <bgColor theme="0"/>
        </patternFill>
      </fill>
      <alignment horizontal="right" readingOrder="0"/>
    </odxf>
    <ndxf>
      <font>
        <sz val="11"/>
        <name val="Times New Roman"/>
        <scheme val="none"/>
      </font>
      <numFmt numFmtId="0" formatCode="General"/>
      <fill>
        <patternFill patternType="none">
          <bgColor indexed="65"/>
        </patternFill>
      </fill>
      <alignment horizontal="general" readingOrder="0"/>
    </ndxf>
  </rcc>
  <rfmt sheetId="1" sqref="L787" start="0" length="0">
    <dxf>
      <font>
        <sz val="11"/>
        <name val="Times New Roman"/>
        <scheme val="none"/>
      </font>
      <numFmt numFmtId="2" formatCode="0.00"/>
      <fill>
        <patternFill patternType="none">
          <bgColor indexed="65"/>
        </patternFill>
      </fill>
      <alignment horizontal="center" vertical="top" wrapText="1" readingOrder="0"/>
    </dxf>
  </rfmt>
  <rcc rId="19789" sId="1" odxf="1" dxf="1">
    <nc r="K78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88" start="0" length="0">
    <dxf>
      <font>
        <sz val="11"/>
        <name val="Times New Roman"/>
        <scheme val="none"/>
      </font>
      <numFmt numFmtId="2" formatCode="0.00"/>
      <fill>
        <patternFill patternType="none">
          <bgColor indexed="65"/>
        </patternFill>
      </fill>
      <alignment horizontal="center" vertical="center" wrapText="1" readingOrder="0"/>
    </dxf>
  </rfmt>
  <rcc rId="19790" sId="1" odxf="1" dxf="1">
    <nc r="K78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89" start="0" length="0">
    <dxf>
      <font>
        <sz val="11"/>
        <name val="Times New Roman"/>
        <scheme val="none"/>
      </font>
      <numFmt numFmtId="2" formatCode="0.00"/>
      <fill>
        <patternFill patternType="none">
          <bgColor indexed="65"/>
        </patternFill>
      </fill>
      <alignment horizontal="center" vertical="center" wrapText="1" readingOrder="0"/>
    </dxf>
  </rfmt>
  <rcc rId="19791" sId="1" odxf="1" dxf="1">
    <nc r="K79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0" start="0" length="0">
    <dxf>
      <font>
        <sz val="11"/>
        <name val="Times New Roman"/>
        <scheme val="none"/>
      </font>
      <numFmt numFmtId="2" formatCode="0.00"/>
      <fill>
        <patternFill patternType="none">
          <bgColor indexed="65"/>
        </patternFill>
      </fill>
      <alignment horizontal="center" vertical="center" wrapText="1" readingOrder="0"/>
    </dxf>
  </rfmt>
  <rcc rId="19792" sId="1" odxf="1" dxf="1">
    <nc r="K79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1" start="0" length="0">
    <dxf>
      <font>
        <sz val="11"/>
        <name val="Times New Roman"/>
        <scheme val="none"/>
      </font>
      <numFmt numFmtId="2" formatCode="0.00"/>
      <fill>
        <patternFill patternType="none">
          <bgColor indexed="65"/>
        </patternFill>
      </fill>
      <alignment horizontal="center" vertical="center" wrapText="1" readingOrder="0"/>
    </dxf>
  </rfmt>
  <rcc rId="19793" sId="1" odxf="1" dxf="1">
    <nc r="K79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2" start="0" length="0">
    <dxf>
      <font>
        <sz val="11"/>
        <name val="Times New Roman"/>
        <scheme val="none"/>
      </font>
      <numFmt numFmtId="2" formatCode="0.00"/>
      <fill>
        <patternFill patternType="none">
          <bgColor indexed="65"/>
        </patternFill>
      </fill>
      <alignment horizontal="center" vertical="center" wrapText="1" readingOrder="0"/>
    </dxf>
  </rfmt>
  <rcc rId="19794" sId="1" odxf="1" dxf="1">
    <nc r="K79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3" start="0" length="0">
    <dxf>
      <font>
        <sz val="11"/>
        <name val="Times New Roman"/>
        <scheme val="none"/>
      </font>
      <numFmt numFmtId="2" formatCode="0.00"/>
      <fill>
        <patternFill patternType="none">
          <bgColor indexed="65"/>
        </patternFill>
      </fill>
      <alignment horizontal="center" vertical="center" wrapText="1" readingOrder="0"/>
    </dxf>
  </rfmt>
  <rcc rId="19795" sId="1" odxf="1" dxf="1">
    <nc r="K79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4" start="0" length="0">
    <dxf>
      <font>
        <sz val="11"/>
        <name val="Times New Roman"/>
        <scheme val="none"/>
      </font>
      <numFmt numFmtId="2" formatCode="0.00"/>
      <fill>
        <patternFill patternType="none">
          <bgColor indexed="65"/>
        </patternFill>
      </fill>
      <alignment horizontal="center" vertical="center" wrapText="1" readingOrder="0"/>
    </dxf>
  </rfmt>
  <rcc rId="19796" sId="1" odxf="1" dxf="1">
    <nc r="K79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5" start="0" length="0">
    <dxf>
      <font>
        <sz val="11"/>
        <name val="Times New Roman"/>
        <scheme val="none"/>
      </font>
      <numFmt numFmtId="2" formatCode="0.00"/>
      <fill>
        <patternFill patternType="none">
          <bgColor indexed="65"/>
        </patternFill>
      </fill>
      <alignment horizontal="center" vertical="center" wrapText="1" readingOrder="0"/>
    </dxf>
  </rfmt>
  <rcc rId="19797" sId="1" odxf="1" dxf="1">
    <nc r="K79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6" start="0" length="0">
    <dxf>
      <font>
        <sz val="11"/>
        <name val="Times New Roman"/>
        <scheme val="none"/>
      </font>
      <numFmt numFmtId="2" formatCode="0.00"/>
      <fill>
        <patternFill patternType="none">
          <bgColor indexed="65"/>
        </patternFill>
      </fill>
      <alignment horizontal="center" vertical="center" wrapText="1" readingOrder="0"/>
    </dxf>
  </rfmt>
  <rcc rId="19798" sId="1" odxf="1" dxf="1">
    <nc r="K79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7" start="0" length="0">
    <dxf>
      <font>
        <sz val="11"/>
        <name val="Times New Roman"/>
        <scheme val="none"/>
      </font>
      <numFmt numFmtId="2" formatCode="0.00"/>
      <fill>
        <patternFill patternType="none">
          <bgColor indexed="65"/>
        </patternFill>
      </fill>
      <alignment horizontal="center" vertical="center" wrapText="1" readingOrder="0"/>
    </dxf>
  </rfmt>
  <rcc rId="19799" sId="1" odxf="1" dxf="1">
    <nc r="K79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8" start="0" length="0">
    <dxf>
      <font>
        <sz val="11"/>
        <name val="Times New Roman"/>
        <scheme val="none"/>
      </font>
      <numFmt numFmtId="2" formatCode="0.00"/>
      <fill>
        <patternFill patternType="none">
          <bgColor indexed="65"/>
        </patternFill>
      </fill>
      <alignment horizontal="center" vertical="center" wrapText="1" readingOrder="0"/>
    </dxf>
  </rfmt>
  <rcc rId="19800" sId="1" odxf="1" dxf="1">
    <nc r="K79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799" start="0" length="0">
    <dxf>
      <font>
        <sz val="11"/>
        <name val="Times New Roman"/>
        <scheme val="none"/>
      </font>
      <numFmt numFmtId="2" formatCode="0.00"/>
      <fill>
        <patternFill patternType="none">
          <bgColor indexed="65"/>
        </patternFill>
      </fill>
      <alignment horizontal="center" vertical="center" wrapText="1" readingOrder="0"/>
    </dxf>
  </rfmt>
  <rcc rId="19801" sId="1" odxf="1" dxf="1">
    <nc r="K80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0" start="0" length="0">
    <dxf>
      <font>
        <sz val="11"/>
        <name val="Times New Roman"/>
        <scheme val="none"/>
      </font>
      <numFmt numFmtId="2" formatCode="0.00"/>
      <fill>
        <patternFill patternType="none">
          <bgColor indexed="65"/>
        </patternFill>
      </fill>
      <alignment horizontal="center" vertical="center" wrapText="1" readingOrder="0"/>
    </dxf>
  </rfmt>
  <rcc rId="19802" sId="1" odxf="1" dxf="1">
    <nc r="K80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1" start="0" length="0">
    <dxf>
      <font>
        <sz val="11"/>
        <name val="Times New Roman"/>
        <scheme val="none"/>
      </font>
      <numFmt numFmtId="2" formatCode="0.00"/>
      <fill>
        <patternFill patternType="none">
          <bgColor indexed="65"/>
        </patternFill>
      </fill>
      <alignment horizontal="center" vertical="center" wrapText="1" readingOrder="0"/>
    </dxf>
  </rfmt>
  <rcc rId="19803" sId="1" odxf="1" dxf="1">
    <nc r="K80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2" start="0" length="0">
    <dxf>
      <font>
        <sz val="11"/>
        <name val="Times New Roman"/>
        <scheme val="none"/>
      </font>
      <numFmt numFmtId="2" formatCode="0.00"/>
      <fill>
        <patternFill patternType="none">
          <bgColor indexed="65"/>
        </patternFill>
      </fill>
      <alignment horizontal="center" vertical="center" wrapText="1" readingOrder="0"/>
    </dxf>
  </rfmt>
  <rcc rId="19804" sId="1" odxf="1" dxf="1">
    <nc r="K80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3" start="0" length="0">
    <dxf>
      <font>
        <sz val="11"/>
        <name val="Times New Roman"/>
        <scheme val="none"/>
      </font>
      <numFmt numFmtId="2" formatCode="0.00"/>
      <fill>
        <patternFill patternType="none">
          <bgColor indexed="65"/>
        </patternFill>
      </fill>
      <alignment horizontal="center" vertical="center" wrapText="1" readingOrder="0"/>
    </dxf>
  </rfmt>
  <rcc rId="19805" sId="1" odxf="1" dxf="1">
    <nc r="K80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4" start="0" length="0">
    <dxf>
      <font>
        <sz val="11"/>
        <name val="Times New Roman"/>
        <scheme val="none"/>
      </font>
      <numFmt numFmtId="2" formatCode="0.00"/>
      <fill>
        <patternFill patternType="none">
          <bgColor indexed="65"/>
        </patternFill>
      </fill>
      <alignment horizontal="center" vertical="center" wrapText="1" readingOrder="0"/>
    </dxf>
  </rfmt>
  <rcc rId="19806" sId="1" odxf="1" dxf="1">
    <nc r="K80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5" start="0" length="0">
    <dxf>
      <font>
        <sz val="11"/>
        <name val="Times New Roman"/>
        <scheme val="none"/>
      </font>
      <numFmt numFmtId="2" formatCode="0.00"/>
      <fill>
        <patternFill patternType="none">
          <bgColor indexed="65"/>
        </patternFill>
      </fill>
      <alignment horizontal="center" vertical="center" wrapText="1" readingOrder="0"/>
    </dxf>
  </rfmt>
  <rcc rId="19807" sId="1" odxf="1" dxf="1">
    <nc r="K80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6" start="0" length="0">
    <dxf>
      <font>
        <sz val="11"/>
        <name val="Times New Roman"/>
        <scheme val="none"/>
      </font>
      <numFmt numFmtId="2" formatCode="0.00"/>
      <fill>
        <patternFill patternType="none">
          <bgColor indexed="65"/>
        </patternFill>
      </fill>
      <alignment horizontal="center" vertical="center" wrapText="1" readingOrder="0"/>
    </dxf>
  </rfmt>
  <rcc rId="19808" sId="1" odxf="1" dxf="1">
    <nc r="K80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7" start="0" length="0">
    <dxf>
      <font>
        <sz val="11"/>
        <name val="Times New Roman"/>
        <scheme val="none"/>
      </font>
      <numFmt numFmtId="2" formatCode="0.00"/>
      <fill>
        <patternFill patternType="none">
          <bgColor indexed="65"/>
        </patternFill>
      </fill>
      <alignment horizontal="center" vertical="center" wrapText="1" readingOrder="0"/>
    </dxf>
  </rfmt>
  <rcc rId="19809" sId="1" odxf="1" dxf="1">
    <nc r="K80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8" start="0" length="0">
    <dxf>
      <font>
        <sz val="11"/>
        <name val="Times New Roman"/>
        <scheme val="none"/>
      </font>
      <numFmt numFmtId="2" formatCode="0.00"/>
      <fill>
        <patternFill patternType="none">
          <bgColor indexed="65"/>
        </patternFill>
      </fill>
      <alignment horizontal="center" vertical="center" wrapText="1" readingOrder="0"/>
    </dxf>
  </rfmt>
  <rcc rId="19810" sId="1" odxf="1" dxf="1">
    <nc r="K80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09" start="0" length="0">
    <dxf>
      <font>
        <sz val="11"/>
        <name val="Times New Roman"/>
        <scheme val="none"/>
      </font>
      <numFmt numFmtId="2" formatCode="0.00"/>
      <fill>
        <patternFill patternType="none">
          <bgColor indexed="65"/>
        </patternFill>
      </fill>
      <alignment horizontal="center" vertical="center" wrapText="1" readingOrder="0"/>
    </dxf>
  </rfmt>
  <rcc rId="19811" sId="1" odxf="1" dxf="1">
    <nc r="K81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0" start="0" length="0">
    <dxf>
      <font>
        <sz val="11"/>
        <name val="Times New Roman"/>
        <scheme val="none"/>
      </font>
      <numFmt numFmtId="2" formatCode="0.00"/>
      <fill>
        <patternFill patternType="none">
          <bgColor indexed="65"/>
        </patternFill>
      </fill>
      <alignment horizontal="center" vertical="center" wrapText="1" readingOrder="0"/>
    </dxf>
  </rfmt>
  <rcc rId="19812" sId="1" odxf="1" dxf="1">
    <nc r="K81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1" start="0" length="0">
    <dxf>
      <font>
        <sz val="11"/>
        <name val="Times New Roman"/>
        <scheme val="none"/>
      </font>
      <numFmt numFmtId="2" formatCode="0.00"/>
      <fill>
        <patternFill patternType="none">
          <bgColor indexed="65"/>
        </patternFill>
      </fill>
      <alignment horizontal="center" vertical="center" wrapText="1" readingOrder="0"/>
    </dxf>
  </rfmt>
  <rcc rId="19813" sId="1" odxf="1" dxf="1">
    <nc r="K81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2" start="0" length="0">
    <dxf>
      <font>
        <sz val="11"/>
        <name val="Times New Roman"/>
        <scheme val="none"/>
      </font>
      <numFmt numFmtId="2" formatCode="0.00"/>
      <fill>
        <patternFill patternType="none">
          <bgColor indexed="65"/>
        </patternFill>
      </fill>
      <alignment horizontal="center" vertical="center" wrapText="1" readingOrder="0"/>
    </dxf>
  </rfmt>
  <rcc rId="19814" sId="1" odxf="1" dxf="1">
    <nc r="K81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3" start="0" length="0">
    <dxf>
      <font>
        <sz val="11"/>
        <name val="Times New Roman"/>
        <scheme val="none"/>
      </font>
      <numFmt numFmtId="2" formatCode="0.00"/>
      <fill>
        <patternFill patternType="none">
          <bgColor indexed="65"/>
        </patternFill>
      </fill>
      <alignment horizontal="center" vertical="center" wrapText="1" readingOrder="0"/>
    </dxf>
  </rfmt>
  <rcc rId="19815" sId="1" odxf="1" dxf="1">
    <nc r="K81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4" start="0" length="0">
    <dxf>
      <font>
        <sz val="11"/>
        <name val="Times New Roman"/>
        <scheme val="none"/>
      </font>
      <numFmt numFmtId="2" formatCode="0.00"/>
      <fill>
        <patternFill patternType="none">
          <bgColor indexed="65"/>
        </patternFill>
      </fill>
      <alignment horizontal="center" vertical="center" wrapText="1" readingOrder="0"/>
    </dxf>
  </rfmt>
  <rcc rId="19816" sId="1" odxf="1" dxf="1">
    <nc r="K81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5" start="0" length="0">
    <dxf>
      <font>
        <sz val="11"/>
        <name val="Times New Roman"/>
        <scheme val="none"/>
      </font>
      <numFmt numFmtId="2" formatCode="0.00"/>
      <fill>
        <patternFill patternType="none">
          <bgColor indexed="65"/>
        </patternFill>
      </fill>
      <alignment horizontal="center" vertical="center" wrapText="1" readingOrder="0"/>
    </dxf>
  </rfmt>
  <rcc rId="19817" sId="1" odxf="1" dxf="1">
    <nc r="K81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6" start="0" length="0">
    <dxf>
      <font>
        <sz val="11"/>
        <name val="Times New Roman"/>
        <scheme val="none"/>
      </font>
      <numFmt numFmtId="2" formatCode="0.00"/>
      <fill>
        <patternFill patternType="none">
          <bgColor indexed="65"/>
        </patternFill>
      </fill>
      <alignment horizontal="center" vertical="center" wrapText="1" readingOrder="0"/>
    </dxf>
  </rfmt>
  <rcc rId="19818" sId="1" odxf="1" dxf="1">
    <nc r="K81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7" start="0" length="0">
    <dxf>
      <font>
        <sz val="11"/>
        <name val="Times New Roman"/>
        <scheme val="none"/>
      </font>
      <numFmt numFmtId="2" formatCode="0.00"/>
      <fill>
        <patternFill patternType="none">
          <bgColor indexed="65"/>
        </patternFill>
      </fill>
      <alignment horizontal="center" vertical="center" wrapText="1" readingOrder="0"/>
    </dxf>
  </rfmt>
  <rcc rId="19819" sId="1" odxf="1" dxf="1">
    <nc r="K81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8" start="0" length="0">
    <dxf>
      <font>
        <sz val="11"/>
        <name val="Times New Roman"/>
        <scheme val="none"/>
      </font>
      <numFmt numFmtId="2" formatCode="0.00"/>
      <fill>
        <patternFill patternType="none">
          <bgColor indexed="65"/>
        </patternFill>
      </fill>
      <alignment horizontal="center" vertical="center" wrapText="1" readingOrder="0"/>
    </dxf>
  </rfmt>
  <rcc rId="19820" sId="1" odxf="1" dxf="1">
    <nc r="K81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19" start="0" length="0">
    <dxf>
      <font>
        <sz val="11"/>
        <name val="Times New Roman"/>
        <scheme val="none"/>
      </font>
      <numFmt numFmtId="2" formatCode="0.00"/>
      <fill>
        <patternFill patternType="none">
          <bgColor indexed="65"/>
        </patternFill>
      </fill>
      <alignment horizontal="center" vertical="center" wrapText="1" readingOrder="0"/>
    </dxf>
  </rfmt>
  <rcc rId="19821" sId="1" odxf="1" dxf="1">
    <nc r="K82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0" start="0" length="0">
    <dxf>
      <font>
        <sz val="11"/>
        <name val="Times New Roman"/>
        <scheme val="none"/>
      </font>
      <numFmt numFmtId="2" formatCode="0.00"/>
      <fill>
        <patternFill patternType="none">
          <bgColor indexed="65"/>
        </patternFill>
      </fill>
      <alignment horizontal="center" vertical="center" wrapText="1" readingOrder="0"/>
    </dxf>
  </rfmt>
  <rcc rId="19822" sId="1" odxf="1" dxf="1">
    <nc r="K82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1" start="0" length="0">
    <dxf>
      <font>
        <sz val="11"/>
        <name val="Times New Roman"/>
        <scheme val="none"/>
      </font>
      <numFmt numFmtId="2" formatCode="0.00"/>
      <fill>
        <patternFill patternType="none">
          <bgColor indexed="65"/>
        </patternFill>
      </fill>
      <alignment horizontal="center" vertical="center" wrapText="1" readingOrder="0"/>
    </dxf>
  </rfmt>
  <rcc rId="19823" sId="1" odxf="1" dxf="1">
    <nc r="K82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2" start="0" length="0">
    <dxf>
      <font>
        <sz val="11"/>
        <name val="Times New Roman"/>
        <scheme val="none"/>
      </font>
      <numFmt numFmtId="2" formatCode="0.00"/>
      <fill>
        <patternFill patternType="none">
          <bgColor indexed="65"/>
        </patternFill>
      </fill>
      <alignment horizontal="center" vertical="center" wrapText="1" readingOrder="0"/>
    </dxf>
  </rfmt>
  <rcc rId="19824" sId="1" odxf="1" dxf="1">
    <nc r="K82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3" start="0" length="0">
    <dxf>
      <font>
        <sz val="11"/>
        <name val="Times New Roman"/>
        <scheme val="none"/>
      </font>
      <numFmt numFmtId="2" formatCode="0.00"/>
      <fill>
        <patternFill patternType="none">
          <bgColor indexed="65"/>
        </patternFill>
      </fill>
      <alignment horizontal="center" vertical="center" wrapText="1" readingOrder="0"/>
    </dxf>
  </rfmt>
  <rcc rId="19825" sId="1" odxf="1" dxf="1">
    <nc r="K82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4" start="0" length="0">
    <dxf>
      <font>
        <sz val="11"/>
        <name val="Times New Roman"/>
        <scheme val="none"/>
      </font>
      <numFmt numFmtId="2" formatCode="0.00"/>
      <fill>
        <patternFill patternType="none">
          <bgColor indexed="65"/>
        </patternFill>
      </fill>
      <alignment horizontal="center" vertical="center" wrapText="1" readingOrder="0"/>
    </dxf>
  </rfmt>
  <rcc rId="19826" sId="1" odxf="1" dxf="1">
    <nc r="K82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5" start="0" length="0">
    <dxf>
      <font>
        <sz val="11"/>
        <name val="Times New Roman"/>
        <scheme val="none"/>
      </font>
      <numFmt numFmtId="2" formatCode="0.00"/>
      <fill>
        <patternFill patternType="none">
          <bgColor indexed="65"/>
        </patternFill>
      </fill>
      <alignment horizontal="center" vertical="center" wrapText="1" readingOrder="0"/>
    </dxf>
  </rfmt>
  <rcc rId="19827" sId="1" odxf="1" dxf="1">
    <nc r="K82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6" start="0" length="0">
    <dxf>
      <font>
        <sz val="11"/>
        <name val="Times New Roman"/>
        <scheme val="none"/>
      </font>
      <numFmt numFmtId="2" formatCode="0.00"/>
      <fill>
        <patternFill patternType="none">
          <bgColor indexed="65"/>
        </patternFill>
      </fill>
      <alignment horizontal="center" vertical="center" wrapText="1" readingOrder="0"/>
    </dxf>
  </rfmt>
  <rcc rId="19828" sId="1" odxf="1" dxf="1">
    <nc r="K82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7" start="0" length="0">
    <dxf>
      <font>
        <sz val="11"/>
        <name val="Times New Roman"/>
        <scheme val="none"/>
      </font>
      <numFmt numFmtId="2" formatCode="0.00"/>
      <fill>
        <patternFill patternType="none">
          <bgColor indexed="65"/>
        </patternFill>
      </fill>
      <alignment horizontal="center" vertical="center" wrapText="1" readingOrder="0"/>
    </dxf>
  </rfmt>
  <rcc rId="19829" sId="1" odxf="1" dxf="1">
    <nc r="K82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8" start="0" length="0">
    <dxf>
      <font>
        <sz val="11"/>
        <name val="Times New Roman"/>
        <scheme val="none"/>
      </font>
      <numFmt numFmtId="2" formatCode="0.00"/>
      <fill>
        <patternFill patternType="none">
          <bgColor indexed="65"/>
        </patternFill>
      </fill>
      <alignment horizontal="center" vertical="center" wrapText="1" readingOrder="0"/>
    </dxf>
  </rfmt>
  <rcc rId="19830" sId="1" odxf="1" dxf="1">
    <nc r="K82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29" start="0" length="0">
    <dxf>
      <font>
        <sz val="11"/>
        <name val="Times New Roman"/>
        <scheme val="none"/>
      </font>
      <numFmt numFmtId="2" formatCode="0.00"/>
      <fill>
        <patternFill patternType="none">
          <bgColor indexed="65"/>
        </patternFill>
      </fill>
      <alignment horizontal="center" vertical="center" wrapText="1" readingOrder="0"/>
    </dxf>
  </rfmt>
  <rcc rId="19831" sId="1" odxf="1" dxf="1">
    <nc r="K83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0" start="0" length="0">
    <dxf>
      <font>
        <sz val="11"/>
        <name val="Times New Roman"/>
        <scheme val="none"/>
      </font>
      <numFmt numFmtId="2" formatCode="0.00"/>
      <fill>
        <patternFill patternType="none">
          <bgColor indexed="65"/>
        </patternFill>
      </fill>
      <alignment horizontal="center" vertical="center" wrapText="1" readingOrder="0"/>
    </dxf>
  </rfmt>
  <rcc rId="19832" sId="1" odxf="1" dxf="1">
    <nc r="K83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1" start="0" length="0">
    <dxf>
      <font>
        <sz val="11"/>
        <name val="Times New Roman"/>
        <scheme val="none"/>
      </font>
      <numFmt numFmtId="2" formatCode="0.00"/>
      <fill>
        <patternFill patternType="none">
          <bgColor indexed="65"/>
        </patternFill>
      </fill>
      <alignment horizontal="center" vertical="center" wrapText="1" readingOrder="0"/>
    </dxf>
  </rfmt>
  <rcc rId="19833" sId="1" odxf="1" dxf="1">
    <nc r="K83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2" start="0" length="0">
    <dxf>
      <font>
        <sz val="11"/>
        <name val="Times New Roman"/>
        <scheme val="none"/>
      </font>
      <numFmt numFmtId="2" formatCode="0.00"/>
      <fill>
        <patternFill patternType="none">
          <bgColor indexed="65"/>
        </patternFill>
      </fill>
      <alignment horizontal="center" vertical="center" wrapText="1" readingOrder="0"/>
    </dxf>
  </rfmt>
  <rcc rId="19834" sId="1" odxf="1" dxf="1">
    <nc r="K83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3" start="0" length="0">
    <dxf>
      <font>
        <sz val="11"/>
        <name val="Times New Roman"/>
        <scheme val="none"/>
      </font>
      <numFmt numFmtId="2" formatCode="0.00"/>
      <fill>
        <patternFill patternType="none">
          <bgColor indexed="65"/>
        </patternFill>
      </fill>
      <alignment horizontal="center" vertical="center" wrapText="1" readingOrder="0"/>
    </dxf>
  </rfmt>
  <rcc rId="19835" sId="1" odxf="1" dxf="1">
    <nc r="K83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4" start="0" length="0">
    <dxf>
      <font>
        <sz val="11"/>
        <name val="Times New Roman"/>
        <scheme val="none"/>
      </font>
      <numFmt numFmtId="2" formatCode="0.00"/>
      <fill>
        <patternFill patternType="none">
          <bgColor indexed="65"/>
        </patternFill>
      </fill>
      <alignment horizontal="center" vertical="center" wrapText="1" readingOrder="0"/>
    </dxf>
  </rfmt>
  <rcc rId="19836" sId="1" odxf="1" dxf="1">
    <nc r="K83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5" start="0" length="0">
    <dxf>
      <font>
        <sz val="11"/>
        <name val="Times New Roman"/>
        <scheme val="none"/>
      </font>
      <numFmt numFmtId="2" formatCode="0.00"/>
      <fill>
        <patternFill patternType="none">
          <bgColor indexed="65"/>
        </patternFill>
      </fill>
      <alignment horizontal="center" vertical="center" wrapText="1" readingOrder="0"/>
    </dxf>
  </rfmt>
  <rcc rId="19837" sId="1" odxf="1" dxf="1">
    <nc r="K83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6" start="0" length="0">
    <dxf>
      <font>
        <sz val="11"/>
        <name val="Times New Roman"/>
        <scheme val="none"/>
      </font>
      <numFmt numFmtId="2" formatCode="0.00"/>
      <fill>
        <patternFill patternType="none">
          <bgColor indexed="65"/>
        </patternFill>
      </fill>
      <alignment horizontal="center" vertical="center" wrapText="1" readingOrder="0"/>
    </dxf>
  </rfmt>
  <rcc rId="19838" sId="1" odxf="1" dxf="1">
    <nc r="K83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7" start="0" length="0">
    <dxf>
      <font>
        <sz val="11"/>
        <name val="Times New Roman"/>
        <scheme val="none"/>
      </font>
      <numFmt numFmtId="2" formatCode="0.00"/>
      <fill>
        <patternFill patternType="none">
          <bgColor indexed="65"/>
        </patternFill>
      </fill>
      <alignment horizontal="center" vertical="center" wrapText="1" readingOrder="0"/>
    </dxf>
  </rfmt>
  <rcc rId="19839" sId="1" odxf="1" dxf="1">
    <nc r="K83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8" start="0" length="0">
    <dxf>
      <font>
        <sz val="11"/>
        <name val="Times New Roman"/>
        <scheme val="none"/>
      </font>
      <numFmt numFmtId="2" formatCode="0.00"/>
      <fill>
        <patternFill patternType="none">
          <bgColor indexed="65"/>
        </patternFill>
      </fill>
      <alignment horizontal="center" vertical="center" wrapText="1" readingOrder="0"/>
    </dxf>
  </rfmt>
  <rcc rId="19840" sId="1" odxf="1" dxf="1">
    <nc r="K83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39" start="0" length="0">
    <dxf>
      <font>
        <sz val="11"/>
        <name val="Times New Roman"/>
        <scheme val="none"/>
      </font>
      <numFmt numFmtId="2" formatCode="0.00"/>
      <fill>
        <patternFill patternType="none">
          <bgColor indexed="65"/>
        </patternFill>
      </fill>
      <alignment horizontal="center" vertical="center" wrapText="1" readingOrder="0"/>
    </dxf>
  </rfmt>
  <rcc rId="19841" sId="1" odxf="1" dxf="1">
    <nc r="K84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0" start="0" length="0">
    <dxf>
      <font>
        <sz val="11"/>
        <name val="Times New Roman"/>
        <scheme val="none"/>
      </font>
      <numFmt numFmtId="2" formatCode="0.00"/>
      <fill>
        <patternFill patternType="none">
          <bgColor indexed="65"/>
        </patternFill>
      </fill>
      <alignment horizontal="center" vertical="center" wrapText="1" readingOrder="0"/>
    </dxf>
  </rfmt>
  <rcc rId="19842" sId="1" odxf="1" dxf="1">
    <nc r="K84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1" start="0" length="0">
    <dxf>
      <font>
        <sz val="11"/>
        <name val="Times New Roman"/>
        <scheme val="none"/>
      </font>
      <numFmt numFmtId="2" formatCode="0.00"/>
      <fill>
        <patternFill patternType="none">
          <bgColor indexed="65"/>
        </patternFill>
      </fill>
      <alignment horizontal="center" vertical="center" wrapText="1" readingOrder="0"/>
    </dxf>
  </rfmt>
  <rcc rId="19843" sId="1" odxf="1" dxf="1">
    <nc r="K84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2" start="0" length="0">
    <dxf>
      <font>
        <sz val="11"/>
        <name val="Times New Roman"/>
        <scheme val="none"/>
      </font>
      <numFmt numFmtId="2" formatCode="0.00"/>
      <fill>
        <patternFill patternType="none">
          <bgColor indexed="65"/>
        </patternFill>
      </fill>
      <alignment horizontal="center" vertical="center" wrapText="1" readingOrder="0"/>
    </dxf>
  </rfmt>
  <rcc rId="19844" sId="1" odxf="1" dxf="1">
    <nc r="K84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3" start="0" length="0">
    <dxf>
      <font>
        <sz val="11"/>
        <name val="Times New Roman"/>
        <scheme val="none"/>
      </font>
      <numFmt numFmtId="2" formatCode="0.00"/>
      <fill>
        <patternFill patternType="none">
          <bgColor indexed="65"/>
        </patternFill>
      </fill>
      <alignment horizontal="center" vertical="center" wrapText="1" readingOrder="0"/>
    </dxf>
  </rfmt>
  <rcc rId="19845" sId="1" odxf="1" dxf="1">
    <nc r="K84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4" start="0" length="0">
    <dxf>
      <font>
        <sz val="11"/>
        <name val="Times New Roman"/>
        <scheme val="none"/>
      </font>
      <numFmt numFmtId="2" formatCode="0.00"/>
      <fill>
        <patternFill patternType="none">
          <bgColor indexed="65"/>
        </patternFill>
      </fill>
      <alignment horizontal="center" vertical="center" wrapText="1" readingOrder="0"/>
    </dxf>
  </rfmt>
  <rcc rId="19846" sId="1" odxf="1" dxf="1">
    <nc r="K84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5" start="0" length="0">
    <dxf>
      <font>
        <sz val="11"/>
        <name val="Times New Roman"/>
        <scheme val="none"/>
      </font>
      <numFmt numFmtId="2" formatCode="0.00"/>
      <fill>
        <patternFill patternType="none">
          <bgColor indexed="65"/>
        </patternFill>
      </fill>
      <alignment horizontal="center" vertical="center" wrapText="1" readingOrder="0"/>
    </dxf>
  </rfmt>
  <rcc rId="19847" sId="1" odxf="1" dxf="1">
    <nc r="K84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6" start="0" length="0">
    <dxf>
      <font>
        <sz val="11"/>
        <name val="Times New Roman"/>
        <scheme val="none"/>
      </font>
      <numFmt numFmtId="2" formatCode="0.00"/>
      <fill>
        <patternFill patternType="none">
          <bgColor indexed="65"/>
        </patternFill>
      </fill>
      <alignment horizontal="center" vertical="center" wrapText="1" readingOrder="0"/>
    </dxf>
  </rfmt>
  <rcc rId="19848" sId="1" odxf="1" dxf="1">
    <nc r="K84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7" start="0" length="0">
    <dxf>
      <font>
        <sz val="11"/>
        <name val="Times New Roman"/>
        <scheme val="none"/>
      </font>
      <numFmt numFmtId="2" formatCode="0.00"/>
      <fill>
        <patternFill patternType="none">
          <bgColor indexed="65"/>
        </patternFill>
      </fill>
      <alignment horizontal="center" vertical="center" wrapText="1" readingOrder="0"/>
    </dxf>
  </rfmt>
  <rcc rId="19849" sId="1" odxf="1" dxf="1">
    <nc r="K84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8" start="0" length="0">
    <dxf>
      <font>
        <sz val="11"/>
        <name val="Times New Roman"/>
        <scheme val="none"/>
      </font>
      <numFmt numFmtId="2" formatCode="0.00"/>
      <fill>
        <patternFill patternType="none">
          <bgColor indexed="65"/>
        </patternFill>
      </fill>
      <alignment horizontal="center" vertical="center" wrapText="1" readingOrder="0"/>
    </dxf>
  </rfmt>
  <rcc rId="19850" sId="1" odxf="1" dxf="1">
    <nc r="K84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49" start="0" length="0">
    <dxf>
      <font>
        <sz val="11"/>
        <name val="Times New Roman"/>
        <scheme val="none"/>
      </font>
      <numFmt numFmtId="2" formatCode="0.00"/>
      <fill>
        <patternFill patternType="none">
          <bgColor indexed="65"/>
        </patternFill>
      </fill>
      <alignment horizontal="center" vertical="center" wrapText="1" readingOrder="0"/>
    </dxf>
  </rfmt>
  <rcc rId="19851" sId="1" odxf="1" dxf="1">
    <nc r="K85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0" start="0" length="0">
    <dxf>
      <font>
        <sz val="11"/>
        <name val="Times New Roman"/>
        <scheme val="none"/>
      </font>
      <numFmt numFmtId="2" formatCode="0.00"/>
      <fill>
        <patternFill patternType="none">
          <bgColor indexed="65"/>
        </patternFill>
      </fill>
      <alignment horizontal="center" vertical="center" wrapText="1" readingOrder="0"/>
    </dxf>
  </rfmt>
  <rcc rId="19852" sId="1" odxf="1" dxf="1">
    <nc r="K85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1" start="0" length="0">
    <dxf>
      <font>
        <sz val="11"/>
        <name val="Times New Roman"/>
        <scheme val="none"/>
      </font>
      <numFmt numFmtId="2" formatCode="0.00"/>
      <fill>
        <patternFill patternType="none">
          <bgColor indexed="65"/>
        </patternFill>
      </fill>
      <alignment horizontal="center" vertical="center" wrapText="1" readingOrder="0"/>
    </dxf>
  </rfmt>
  <rcc rId="19853" sId="1" odxf="1" dxf="1">
    <nc r="K85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2" start="0" length="0">
    <dxf>
      <font>
        <sz val="11"/>
        <name val="Times New Roman"/>
        <scheme val="none"/>
      </font>
      <numFmt numFmtId="2" formatCode="0.00"/>
      <fill>
        <patternFill patternType="none">
          <bgColor indexed="65"/>
        </patternFill>
      </fill>
      <alignment horizontal="center" vertical="center" wrapText="1" readingOrder="0"/>
    </dxf>
  </rfmt>
  <rcc rId="19854" sId="1" odxf="1" dxf="1">
    <nc r="K85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3" start="0" length="0">
    <dxf>
      <font>
        <sz val="11"/>
        <name val="Times New Roman"/>
        <scheme val="none"/>
      </font>
      <numFmt numFmtId="2" formatCode="0.00"/>
      <fill>
        <patternFill patternType="none">
          <bgColor indexed="65"/>
        </patternFill>
      </fill>
      <alignment horizontal="center" vertical="center" wrapText="1" readingOrder="0"/>
    </dxf>
  </rfmt>
  <rcc rId="19855" sId="1" odxf="1" dxf="1">
    <nc r="K85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4" start="0" length="0">
    <dxf>
      <font>
        <sz val="11"/>
        <name val="Times New Roman"/>
        <scheme val="none"/>
      </font>
      <numFmt numFmtId="2" formatCode="0.00"/>
      <fill>
        <patternFill patternType="none">
          <bgColor indexed="65"/>
        </patternFill>
      </fill>
      <alignment horizontal="center" vertical="center" wrapText="1" readingOrder="0"/>
    </dxf>
  </rfmt>
  <rcc rId="19856" sId="1" odxf="1" dxf="1">
    <nc r="K85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5" start="0" length="0">
    <dxf>
      <font>
        <sz val="11"/>
        <name val="Times New Roman"/>
        <scheme val="none"/>
      </font>
      <numFmt numFmtId="2" formatCode="0.00"/>
      <fill>
        <patternFill patternType="none">
          <bgColor indexed="65"/>
        </patternFill>
      </fill>
      <alignment horizontal="center" vertical="center" wrapText="1" readingOrder="0"/>
    </dxf>
  </rfmt>
  <rcc rId="19857" sId="1" odxf="1" dxf="1">
    <nc r="K85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6" start="0" length="0">
    <dxf>
      <font>
        <sz val="11"/>
        <name val="Times New Roman"/>
        <scheme val="none"/>
      </font>
      <numFmt numFmtId="2" formatCode="0.00"/>
      <fill>
        <patternFill patternType="none">
          <bgColor indexed="65"/>
        </patternFill>
      </fill>
      <alignment horizontal="center" vertical="center" wrapText="1" readingOrder="0"/>
    </dxf>
  </rfmt>
  <rcc rId="19858" sId="1" odxf="1" dxf="1">
    <nc r="K85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7" start="0" length="0">
    <dxf>
      <font>
        <sz val="11"/>
        <name val="Times New Roman"/>
        <scheme val="none"/>
      </font>
      <numFmt numFmtId="2" formatCode="0.00"/>
      <fill>
        <patternFill patternType="none">
          <bgColor indexed="65"/>
        </patternFill>
      </fill>
      <alignment horizontal="center" vertical="center" wrapText="1" readingOrder="0"/>
    </dxf>
  </rfmt>
  <rcc rId="19859" sId="1" odxf="1" dxf="1">
    <nc r="K85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8" start="0" length="0">
    <dxf>
      <font>
        <sz val="11"/>
        <name val="Times New Roman"/>
        <scheme val="none"/>
      </font>
      <numFmt numFmtId="2" formatCode="0.00"/>
      <fill>
        <patternFill patternType="none">
          <bgColor indexed="65"/>
        </patternFill>
      </fill>
      <alignment horizontal="center" vertical="center" wrapText="1" readingOrder="0"/>
    </dxf>
  </rfmt>
  <rcc rId="19860" sId="1" odxf="1" dxf="1">
    <nc r="K85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59" start="0" length="0">
    <dxf>
      <font>
        <sz val="11"/>
        <name val="Times New Roman"/>
        <scheme val="none"/>
      </font>
      <numFmt numFmtId="2" formatCode="0.00"/>
      <fill>
        <patternFill patternType="none">
          <bgColor indexed="65"/>
        </patternFill>
      </fill>
      <alignment horizontal="center" vertical="center" wrapText="1" readingOrder="0"/>
    </dxf>
  </rfmt>
  <rcc rId="19861" sId="1" odxf="1" dxf="1">
    <nc r="K86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0" start="0" length="0">
    <dxf>
      <font>
        <sz val="11"/>
        <name val="Times New Roman"/>
        <scheme val="none"/>
      </font>
      <numFmt numFmtId="2" formatCode="0.00"/>
      <fill>
        <patternFill patternType="none">
          <bgColor indexed="65"/>
        </patternFill>
      </fill>
      <alignment horizontal="center" vertical="center" wrapText="1" readingOrder="0"/>
    </dxf>
  </rfmt>
  <rcc rId="19862" sId="1" odxf="1" dxf="1">
    <nc r="K86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1" start="0" length="0">
    <dxf>
      <font>
        <sz val="11"/>
        <name val="Times New Roman"/>
        <scheme val="none"/>
      </font>
      <numFmt numFmtId="2" formatCode="0.00"/>
      <fill>
        <patternFill patternType="none">
          <bgColor indexed="65"/>
        </patternFill>
      </fill>
      <alignment horizontal="center" vertical="center" wrapText="1" readingOrder="0"/>
    </dxf>
  </rfmt>
  <rcc rId="19863" sId="1" odxf="1" dxf="1">
    <nc r="K86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2" start="0" length="0">
    <dxf>
      <font>
        <sz val="11"/>
        <name val="Times New Roman"/>
        <scheme val="none"/>
      </font>
      <numFmt numFmtId="2" formatCode="0.00"/>
      <fill>
        <patternFill patternType="none">
          <bgColor indexed="65"/>
        </patternFill>
      </fill>
      <alignment horizontal="center" vertical="center" wrapText="1" readingOrder="0"/>
    </dxf>
  </rfmt>
  <rcc rId="19864" sId="1" odxf="1" dxf="1">
    <nc r="K86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3" start="0" length="0">
    <dxf>
      <font>
        <sz val="11"/>
        <name val="Times New Roman"/>
        <scheme val="none"/>
      </font>
      <numFmt numFmtId="2" formatCode="0.00"/>
      <fill>
        <patternFill patternType="none">
          <bgColor indexed="65"/>
        </patternFill>
      </fill>
      <alignment horizontal="center" vertical="center" wrapText="1" readingOrder="0"/>
    </dxf>
  </rfmt>
  <rcc rId="19865" sId="1" odxf="1" dxf="1">
    <nc r="K86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4" start="0" length="0">
    <dxf>
      <font>
        <sz val="11"/>
        <name val="Times New Roman"/>
        <scheme val="none"/>
      </font>
      <numFmt numFmtId="2" formatCode="0.00"/>
      <fill>
        <patternFill patternType="none">
          <bgColor indexed="65"/>
        </patternFill>
      </fill>
      <alignment horizontal="center" vertical="center" wrapText="1" readingOrder="0"/>
    </dxf>
  </rfmt>
  <rcc rId="19866" sId="1" odxf="1" dxf="1">
    <nc r="K86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5" start="0" length="0">
    <dxf>
      <font>
        <sz val="11"/>
        <name val="Times New Roman"/>
        <scheme val="none"/>
      </font>
      <numFmt numFmtId="2" formatCode="0.00"/>
      <fill>
        <patternFill patternType="none">
          <bgColor indexed="65"/>
        </patternFill>
      </fill>
      <alignment horizontal="center" vertical="center" wrapText="1" readingOrder="0"/>
    </dxf>
  </rfmt>
  <rcc rId="19867" sId="1" odxf="1" dxf="1">
    <nc r="K86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6" start="0" length="0">
    <dxf>
      <font>
        <sz val="11"/>
        <name val="Times New Roman"/>
        <scheme val="none"/>
      </font>
      <numFmt numFmtId="2" formatCode="0.00"/>
      <fill>
        <patternFill patternType="none">
          <bgColor indexed="65"/>
        </patternFill>
      </fill>
      <alignment horizontal="center" vertical="center" wrapText="1" readingOrder="0"/>
    </dxf>
  </rfmt>
  <rcc rId="19868" sId="1" odxf="1" dxf="1">
    <nc r="K86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7" start="0" length="0">
    <dxf>
      <font>
        <sz val="11"/>
        <name val="Times New Roman"/>
        <scheme val="none"/>
      </font>
      <numFmt numFmtId="2" formatCode="0.00"/>
      <fill>
        <patternFill patternType="none">
          <bgColor indexed="65"/>
        </patternFill>
      </fill>
      <alignment horizontal="center" vertical="center" wrapText="1" readingOrder="0"/>
    </dxf>
  </rfmt>
  <rcc rId="19869" sId="1" odxf="1" dxf="1">
    <nc r="K86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8" start="0" length="0">
    <dxf>
      <font>
        <sz val="11"/>
        <name val="Times New Roman"/>
        <scheme val="none"/>
      </font>
      <numFmt numFmtId="2" formatCode="0.00"/>
      <fill>
        <patternFill patternType="none">
          <bgColor indexed="65"/>
        </patternFill>
      </fill>
      <alignment horizontal="center" vertical="center" wrapText="1" readingOrder="0"/>
    </dxf>
  </rfmt>
  <rcc rId="19870" sId="1" odxf="1" dxf="1">
    <nc r="K86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69" start="0" length="0">
    <dxf>
      <font>
        <sz val="11"/>
        <name val="Times New Roman"/>
        <scheme val="none"/>
      </font>
      <numFmt numFmtId="2" formatCode="0.00"/>
      <fill>
        <patternFill patternType="none">
          <bgColor indexed="65"/>
        </patternFill>
      </fill>
      <alignment horizontal="center" vertical="center" wrapText="1" readingOrder="0"/>
    </dxf>
  </rfmt>
  <rcc rId="19871" sId="1" odxf="1" dxf="1">
    <nc r="K87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0" start="0" length="0">
    <dxf>
      <font>
        <sz val="11"/>
        <name val="Times New Roman"/>
        <scheme val="none"/>
      </font>
      <numFmt numFmtId="2" formatCode="0.00"/>
      <fill>
        <patternFill patternType="none">
          <bgColor indexed="65"/>
        </patternFill>
      </fill>
      <alignment horizontal="center" vertical="center" wrapText="1" readingOrder="0"/>
    </dxf>
  </rfmt>
  <rcc rId="19872" sId="1" odxf="1" dxf="1">
    <nc r="K87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1" start="0" length="0">
    <dxf>
      <font>
        <sz val="11"/>
        <name val="Times New Roman"/>
        <scheme val="none"/>
      </font>
      <numFmt numFmtId="2" formatCode="0.00"/>
      <fill>
        <patternFill patternType="none">
          <bgColor indexed="65"/>
        </patternFill>
      </fill>
      <alignment horizontal="center" vertical="center" wrapText="1" readingOrder="0"/>
    </dxf>
  </rfmt>
  <rcc rId="19873" sId="1" odxf="1" dxf="1">
    <nc r="K87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2" start="0" length="0">
    <dxf>
      <font>
        <sz val="11"/>
        <name val="Times New Roman"/>
        <scheme val="none"/>
      </font>
      <numFmt numFmtId="2" formatCode="0.00"/>
      <fill>
        <patternFill patternType="none">
          <bgColor indexed="65"/>
        </patternFill>
      </fill>
      <alignment horizontal="center" vertical="center" wrapText="1" readingOrder="0"/>
    </dxf>
  </rfmt>
  <rcc rId="19874" sId="1" odxf="1" dxf="1">
    <nc r="K87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3" start="0" length="0">
    <dxf>
      <font>
        <sz val="11"/>
        <name val="Times New Roman"/>
        <scheme val="none"/>
      </font>
      <numFmt numFmtId="2" formatCode="0.00"/>
      <fill>
        <patternFill patternType="none">
          <bgColor indexed="65"/>
        </patternFill>
      </fill>
      <alignment horizontal="center" vertical="center" wrapText="1" readingOrder="0"/>
    </dxf>
  </rfmt>
  <rcc rId="19875" sId="1" odxf="1" dxf="1">
    <nc r="K87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4" start="0" length="0">
    <dxf>
      <font>
        <sz val="11"/>
        <name val="Times New Roman"/>
        <scheme val="none"/>
      </font>
      <numFmt numFmtId="2" formatCode="0.00"/>
      <fill>
        <patternFill patternType="none">
          <bgColor indexed="65"/>
        </patternFill>
      </fill>
      <alignment horizontal="center" vertical="center" wrapText="1" readingOrder="0"/>
    </dxf>
  </rfmt>
  <rcc rId="19876" sId="1" odxf="1" dxf="1">
    <nc r="K87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5" start="0" length="0">
    <dxf>
      <font>
        <sz val="11"/>
        <name val="Times New Roman"/>
        <scheme val="none"/>
      </font>
      <numFmt numFmtId="2" formatCode="0.00"/>
      <fill>
        <patternFill patternType="none">
          <bgColor indexed="65"/>
        </patternFill>
      </fill>
      <alignment horizontal="center" vertical="center" wrapText="1" readingOrder="0"/>
    </dxf>
  </rfmt>
  <rcc rId="19877" sId="1" odxf="1" dxf="1">
    <nc r="K87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6" start="0" length="0">
    <dxf>
      <font>
        <sz val="11"/>
        <name val="Times New Roman"/>
        <scheme val="none"/>
      </font>
      <numFmt numFmtId="2" formatCode="0.00"/>
      <fill>
        <patternFill patternType="none">
          <bgColor indexed="65"/>
        </patternFill>
      </fill>
      <alignment horizontal="center" vertical="center" wrapText="1" readingOrder="0"/>
    </dxf>
  </rfmt>
  <rcc rId="19878" sId="1" odxf="1" dxf="1">
    <nc r="K87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7" start="0" length="0">
    <dxf>
      <font>
        <sz val="11"/>
        <name val="Times New Roman"/>
        <scheme val="none"/>
      </font>
      <numFmt numFmtId="2" formatCode="0.00"/>
      <fill>
        <patternFill patternType="none">
          <bgColor indexed="65"/>
        </patternFill>
      </fill>
      <alignment horizontal="center" vertical="center" wrapText="1" readingOrder="0"/>
    </dxf>
  </rfmt>
  <rcc rId="19879" sId="1" odxf="1" dxf="1">
    <nc r="K87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8" start="0" length="0">
    <dxf>
      <font>
        <sz val="11"/>
        <name val="Times New Roman"/>
        <scheme val="none"/>
      </font>
      <numFmt numFmtId="2" formatCode="0.00"/>
      <fill>
        <patternFill patternType="none">
          <bgColor indexed="65"/>
        </patternFill>
      </fill>
      <alignment horizontal="center" vertical="center" wrapText="1" readingOrder="0"/>
    </dxf>
  </rfmt>
  <rcc rId="19880" sId="1" odxf="1" dxf="1">
    <nc r="K87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79" start="0" length="0">
    <dxf>
      <font>
        <sz val="11"/>
        <name val="Times New Roman"/>
        <scheme val="none"/>
      </font>
      <numFmt numFmtId="2" formatCode="0.00"/>
      <fill>
        <patternFill patternType="none">
          <bgColor indexed="65"/>
        </patternFill>
      </fill>
      <alignment horizontal="center" vertical="center" wrapText="1" readingOrder="0"/>
    </dxf>
  </rfmt>
  <rcc rId="19881" sId="1" odxf="1" dxf="1">
    <nc r="K88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0" start="0" length="0">
    <dxf>
      <font>
        <sz val="11"/>
        <name val="Times New Roman"/>
        <scheme val="none"/>
      </font>
      <numFmt numFmtId="2" formatCode="0.00"/>
      <fill>
        <patternFill patternType="none">
          <bgColor indexed="65"/>
        </patternFill>
      </fill>
      <alignment horizontal="center" vertical="center" wrapText="1" readingOrder="0"/>
    </dxf>
  </rfmt>
  <rcc rId="19882" sId="1" odxf="1" dxf="1">
    <nc r="K88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1" start="0" length="0">
    <dxf>
      <font>
        <sz val="11"/>
        <name val="Times New Roman"/>
        <scheme val="none"/>
      </font>
      <numFmt numFmtId="2" formatCode="0.00"/>
      <fill>
        <patternFill patternType="none">
          <bgColor indexed="65"/>
        </patternFill>
      </fill>
      <alignment horizontal="center" vertical="center" wrapText="1" readingOrder="0"/>
    </dxf>
  </rfmt>
  <rcc rId="19883" sId="1" odxf="1" dxf="1">
    <nc r="K88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2" start="0" length="0">
    <dxf>
      <font>
        <sz val="11"/>
        <name val="Times New Roman"/>
        <scheme val="none"/>
      </font>
      <numFmt numFmtId="2" formatCode="0.00"/>
      <fill>
        <patternFill patternType="none">
          <bgColor indexed="65"/>
        </patternFill>
      </fill>
      <alignment horizontal="center" vertical="center" wrapText="1" readingOrder="0"/>
    </dxf>
  </rfmt>
  <rcc rId="19884" sId="1" odxf="1" dxf="1">
    <nc r="K883">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3" start="0" length="0">
    <dxf>
      <font>
        <sz val="11"/>
        <name val="Times New Roman"/>
        <scheme val="none"/>
      </font>
      <numFmt numFmtId="2" formatCode="0.00"/>
      <fill>
        <patternFill patternType="none">
          <bgColor indexed="65"/>
        </patternFill>
      </fill>
      <alignment horizontal="center" vertical="center" wrapText="1" readingOrder="0"/>
    </dxf>
  </rfmt>
  <rcc rId="19885" sId="1" odxf="1" dxf="1">
    <nc r="K884">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4" start="0" length="0">
    <dxf>
      <font>
        <sz val="11"/>
        <name val="Times New Roman"/>
        <scheme val="none"/>
      </font>
      <numFmt numFmtId="2" formatCode="0.00"/>
      <fill>
        <patternFill patternType="none">
          <bgColor indexed="65"/>
        </patternFill>
      </fill>
      <alignment horizontal="center" vertical="center" wrapText="1" readingOrder="0"/>
    </dxf>
  </rfmt>
  <rcc rId="19886" sId="1" odxf="1" dxf="1">
    <nc r="K885">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5" start="0" length="0">
    <dxf>
      <font>
        <sz val="11"/>
        <name val="Times New Roman"/>
        <scheme val="none"/>
      </font>
      <numFmt numFmtId="2" formatCode="0.00"/>
      <fill>
        <patternFill patternType="none">
          <bgColor indexed="65"/>
        </patternFill>
      </fill>
      <alignment horizontal="center" vertical="center" wrapText="1" readingOrder="0"/>
    </dxf>
  </rfmt>
  <rcc rId="19887" sId="1" odxf="1" dxf="1">
    <nc r="K886">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6" start="0" length="0">
    <dxf>
      <font>
        <sz val="11"/>
        <name val="Times New Roman"/>
        <scheme val="none"/>
      </font>
      <numFmt numFmtId="2" formatCode="0.00"/>
      <fill>
        <patternFill patternType="none">
          <bgColor indexed="65"/>
        </patternFill>
      </fill>
      <alignment horizontal="center" vertical="center" wrapText="1" readingOrder="0"/>
    </dxf>
  </rfmt>
  <rcc rId="19888" sId="1" odxf="1" dxf="1">
    <nc r="K887">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7" start="0" length="0">
    <dxf>
      <font>
        <sz val="11"/>
        <name val="Times New Roman"/>
        <scheme val="none"/>
      </font>
      <numFmt numFmtId="2" formatCode="0.00"/>
      <fill>
        <patternFill patternType="none">
          <bgColor indexed="65"/>
        </patternFill>
      </fill>
      <alignment horizontal="center" vertical="center" wrapText="1" readingOrder="0"/>
    </dxf>
  </rfmt>
  <rcc rId="19889" sId="1" odxf="1" dxf="1">
    <nc r="K888">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8" start="0" length="0">
    <dxf>
      <font>
        <sz val="11"/>
        <name val="Times New Roman"/>
        <scheme val="none"/>
      </font>
      <numFmt numFmtId="2" formatCode="0.00"/>
      <fill>
        <patternFill patternType="none">
          <bgColor indexed="65"/>
        </patternFill>
      </fill>
      <alignment horizontal="center" vertical="center" wrapText="1" readingOrder="0"/>
    </dxf>
  </rfmt>
  <rcc rId="19890" sId="1" odxf="1" dxf="1">
    <nc r="K889">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89" start="0" length="0">
    <dxf>
      <font>
        <sz val="11"/>
        <name val="Times New Roman"/>
        <scheme val="none"/>
      </font>
      <numFmt numFmtId="2" formatCode="0.00"/>
      <fill>
        <patternFill patternType="none">
          <bgColor indexed="65"/>
        </patternFill>
      </fill>
      <alignment horizontal="center" vertical="center" wrapText="1" readingOrder="0"/>
    </dxf>
  </rfmt>
  <rcc rId="19891" sId="1" odxf="1" dxf="1">
    <nc r="K890">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90" start="0" length="0">
    <dxf>
      <font>
        <sz val="11"/>
        <name val="Times New Roman"/>
        <scheme val="none"/>
      </font>
      <numFmt numFmtId="2" formatCode="0.00"/>
      <fill>
        <patternFill patternType="none">
          <bgColor indexed="65"/>
        </patternFill>
      </fill>
      <alignment horizontal="center" vertical="center" wrapText="1" readingOrder="0"/>
    </dxf>
  </rfmt>
  <rcc rId="19892" sId="1" odxf="1" dxf="1">
    <nc r="K891">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91" start="0" length="0">
    <dxf>
      <font>
        <sz val="11"/>
        <name val="Times New Roman"/>
        <scheme val="none"/>
      </font>
      <numFmt numFmtId="2" formatCode="0.00"/>
      <fill>
        <patternFill patternType="none">
          <bgColor indexed="65"/>
        </patternFill>
      </fill>
      <alignment horizontal="center" vertical="center" wrapText="1" readingOrder="0"/>
    </dxf>
  </rfmt>
  <rcc rId="19893" sId="1" odxf="1" dxf="1">
    <nc r="K892">
      <v>0</v>
    </nc>
    <odxf>
      <font>
        <sz val="14"/>
        <name val="Times New Roman"/>
        <scheme val="none"/>
      </font>
      <numFmt numFmtId="4" formatCode="#,##0.00"/>
      <fill>
        <patternFill patternType="solid">
          <bgColor theme="0"/>
        </patternFill>
      </fill>
      <alignment horizontal="right" vertical="top" readingOrder="0"/>
    </odxf>
    <ndxf>
      <font>
        <sz val="11"/>
        <name val="Times New Roman"/>
        <scheme val="none"/>
      </font>
      <numFmt numFmtId="0" formatCode="General"/>
      <fill>
        <patternFill patternType="none">
          <bgColor indexed="65"/>
        </patternFill>
      </fill>
      <alignment horizontal="general" vertical="bottom" readingOrder="0"/>
    </ndxf>
  </rcc>
  <rfmt sheetId="1" sqref="L892" start="0" length="0">
    <dxf>
      <font>
        <sz val="11"/>
        <name val="Times New Roman"/>
        <scheme val="none"/>
      </font>
      <numFmt numFmtId="2" formatCode="0.00"/>
      <fill>
        <patternFill patternType="none">
          <bgColor indexed="65"/>
        </patternFill>
      </fill>
      <alignment horizontal="center" vertical="center" wrapText="1" readingOrder="0"/>
    </dxf>
  </rfmt>
  <rcc rId="19894" sId="1" odxf="1" dxf="1" numFmtId="4">
    <oc r="M610">
      <f>M611+M699+M784</f>
    </oc>
    <nc r="M610">
      <v>0</v>
    </nc>
    <odxf>
      <font>
        <sz val="14"/>
        <name val="Times New Roman"/>
        <scheme val="none"/>
      </font>
      <numFmt numFmtId="4" formatCode="#,##0.00"/>
      <fill>
        <patternFill patternType="solid">
          <bgColor theme="0"/>
        </patternFill>
      </fill>
      <alignment horizontal="general" vertical="top" wrapText="0" readingOrder="0"/>
    </odxf>
    <ndxf>
      <font>
        <sz val="11"/>
        <name val="Times New Roman"/>
        <scheme val="none"/>
      </font>
      <numFmt numFmtId="2" formatCode="0.00"/>
      <fill>
        <patternFill patternType="none">
          <bgColor indexed="65"/>
        </patternFill>
      </fill>
      <alignment horizontal="center" vertical="center" wrapText="1" readingOrder="0"/>
    </ndxf>
  </rcc>
  <rcc rId="19895" sId="1" odxf="1" dxf="1" numFmtId="4">
    <oc r="N610">
      <f>N611+N699+N784</f>
    </oc>
    <nc r="N610">
      <v>0</v>
    </nc>
    <odxf>
      <font>
        <sz val="14"/>
        <name val="Times New Roman"/>
        <scheme val="none"/>
      </font>
      <numFmt numFmtId="4" formatCode="#,##0.00"/>
      <fill>
        <patternFill patternType="solid">
          <bgColor theme="0"/>
        </patternFill>
      </fill>
      <alignment horizontal="general" vertical="top" wrapText="0" readingOrder="0"/>
    </odxf>
    <ndxf>
      <font>
        <sz val="11"/>
        <name val="Times New Roman"/>
        <scheme val="none"/>
      </font>
      <numFmt numFmtId="2" formatCode="0.00"/>
      <fill>
        <patternFill patternType="none">
          <bgColor indexed="65"/>
        </patternFill>
      </fill>
      <alignment horizontal="center" vertical="center" wrapText="1" readingOrder="0"/>
    </ndxf>
  </rcc>
  <rcc rId="19896" sId="1" odxf="1" dxf="1" numFmtId="4">
    <oc r="O610">
      <f>O611+O699+O784</f>
    </oc>
    <nc r="O610">
      <v>0</v>
    </nc>
    <odxf>
      <font>
        <sz val="14"/>
        <name val="Times New Roman"/>
        <scheme val="none"/>
      </font>
      <numFmt numFmtId="4" formatCode="#,##0.00"/>
      <fill>
        <patternFill patternType="solid">
          <bgColor theme="0"/>
        </patternFill>
      </fill>
      <alignment horizontal="general" vertical="top" wrapText="0" readingOrder="0"/>
    </odxf>
    <ndxf>
      <font>
        <sz val="11"/>
        <name val="Times New Roman"/>
        <scheme val="none"/>
      </font>
      <numFmt numFmtId="2" formatCode="0.00"/>
      <fill>
        <patternFill patternType="none">
          <bgColor indexed="65"/>
        </patternFill>
      </fill>
      <alignment horizontal="center" vertical="center" wrapText="1" readingOrder="0"/>
    </ndxf>
  </rcc>
  <rcc rId="19897" sId="1" odxf="1" dxf="1" numFmtId="4">
    <oc r="P610">
      <f>P611+P699+P784</f>
    </oc>
    <nc r="P610">
      <v>0</v>
    </nc>
    <odxf>
      <font>
        <sz val="14"/>
        <name val="Times New Roman"/>
        <scheme val="none"/>
      </font>
      <numFmt numFmtId="4" formatCode="#,##0.00"/>
      <fill>
        <patternFill patternType="solid">
          <bgColor theme="0"/>
        </patternFill>
      </fill>
      <alignment horizontal="general" vertical="top" wrapText="0" readingOrder="0"/>
    </odxf>
    <ndxf>
      <font>
        <sz val="11"/>
        <name val="Times New Roman"/>
        <scheme val="none"/>
      </font>
      <numFmt numFmtId="2" formatCode="0.00"/>
      <fill>
        <patternFill patternType="none">
          <bgColor indexed="65"/>
        </patternFill>
      </fill>
      <alignment horizontal="center" vertical="center" wrapText="1" readingOrder="0"/>
    </ndxf>
  </rcc>
  <rcc rId="19898" sId="1" odxf="1" dxf="1" numFmtId="4">
    <oc r="Q610">
      <f>Q611+Q699+Q784</f>
    </oc>
    <nc r="Q610">
      <v>0</v>
    </nc>
    <odxf>
      <font>
        <sz val="14"/>
        <name val="Times New Roman"/>
        <scheme val="none"/>
      </font>
      <numFmt numFmtId="4" formatCode="#,##0.00"/>
      <fill>
        <patternFill patternType="solid">
          <bgColor theme="0"/>
        </patternFill>
      </fill>
      <alignment horizontal="general" vertical="top" wrapText="0" readingOrder="0"/>
    </odxf>
    <ndxf>
      <font>
        <sz val="11"/>
        <name val="Times New Roman"/>
        <scheme val="none"/>
      </font>
      <numFmt numFmtId="2" formatCode="0.00"/>
      <fill>
        <patternFill patternType="none">
          <bgColor indexed="65"/>
        </patternFill>
      </fill>
      <alignment horizontal="center" vertical="center" wrapText="1" readingOrder="0"/>
    </ndxf>
  </rcc>
  <rcc rId="19899" sId="1" numFmtId="4">
    <nc r="L611">
      <v>0</v>
    </nc>
  </rcc>
  <rcc rId="19900" sId="1" odxf="1" dxf="1" numFmtId="4">
    <nc r="M611">
      <v>0</v>
    </nc>
    <odxf>
      <font>
        <sz val="14"/>
        <name val="Times New Roman"/>
        <scheme val="none"/>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19901" sId="1" odxf="1" dxf="1" numFmtId="4">
    <nc r="N611">
      <v>0</v>
    </nc>
    <odxf>
      <font>
        <sz val="14"/>
        <name val="Times New Roman"/>
        <scheme val="none"/>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19902" sId="1" odxf="1" dxf="1" numFmtId="4">
    <nc r="O611">
      <v>0</v>
    </nc>
    <odxf>
      <font>
        <sz val="14"/>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19903" sId="1" odxf="1" dxf="1" numFmtId="4">
    <nc r="P611">
      <v>0</v>
    </nc>
    <odxf>
      <font>
        <sz val="14"/>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19904" sId="1" odxf="1" dxf="1" numFmtId="4">
    <nc r="Q611">
      <v>0</v>
    </nc>
    <odxf>
      <font>
        <sz val="14"/>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19905" sId="1" odxf="1" dxf="1" numFmtId="4">
    <nc r="L612">
      <v>0</v>
    </nc>
    <ndxf>
      <font>
        <b/>
        <sz val="11"/>
        <name val="Times New Roman"/>
        <scheme val="none"/>
      </font>
    </ndxf>
  </rcc>
  <rcc rId="19906" sId="1" odxf="1" dxf="1" numFmtId="4">
    <nc r="M61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07" sId="1" odxf="1" dxf="1" numFmtId="4">
    <nc r="N61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08" sId="1" odxf="1" dxf="1" numFmtId="4">
    <nc r="O61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09" sId="1" odxf="1" dxf="1" numFmtId="4">
    <nc r="P61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10" sId="1" odxf="1" dxf="1" numFmtId="4">
    <nc r="Q61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11" sId="1" odxf="1" dxf="1" numFmtId="4">
    <nc r="L613">
      <v>0</v>
    </nc>
    <ndxf>
      <font>
        <b/>
        <sz val="11"/>
        <name val="Times New Roman"/>
        <scheme val="none"/>
      </font>
    </ndxf>
  </rcc>
  <rcc rId="19912" sId="1" odxf="1" dxf="1" numFmtId="4">
    <nc r="M61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13" sId="1" odxf="1" dxf="1" numFmtId="4">
    <nc r="N61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14" sId="1" odxf="1" dxf="1" numFmtId="4">
    <nc r="O61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15" sId="1" odxf="1" dxf="1" numFmtId="4">
    <nc r="P61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16" sId="1" odxf="1" dxf="1" numFmtId="4">
    <nc r="Q61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17" sId="1" odxf="1" dxf="1" numFmtId="4">
    <nc r="L614">
      <v>0</v>
    </nc>
    <ndxf>
      <font>
        <b/>
        <sz val="11"/>
        <name val="Times New Roman"/>
        <scheme val="none"/>
      </font>
    </ndxf>
  </rcc>
  <rcc rId="19918" sId="1" odxf="1" dxf="1" numFmtId="4">
    <nc r="M61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19" sId="1" odxf="1" dxf="1" numFmtId="4">
    <nc r="N61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20" sId="1" odxf="1" dxf="1" numFmtId="4">
    <nc r="O61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21" sId="1" odxf="1" dxf="1" numFmtId="4">
    <nc r="P61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22" sId="1" odxf="1" dxf="1" numFmtId="4">
    <nc r="Q61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23" sId="1" odxf="1" dxf="1" numFmtId="4">
    <nc r="L615">
      <v>0</v>
    </nc>
    <ndxf>
      <font>
        <b/>
        <sz val="11"/>
        <name val="Times New Roman"/>
        <scheme val="none"/>
      </font>
    </ndxf>
  </rcc>
  <rcc rId="19924" sId="1" odxf="1" dxf="1" numFmtId="4">
    <nc r="M61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25" sId="1" odxf="1" dxf="1" numFmtId="4">
    <nc r="N61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26" sId="1" odxf="1" dxf="1" numFmtId="4">
    <nc r="O61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27" sId="1" odxf="1" dxf="1" numFmtId="4">
    <nc r="P61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28" sId="1" odxf="1" dxf="1" numFmtId="4">
    <nc r="Q61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29" sId="1" odxf="1" dxf="1" numFmtId="4">
    <nc r="L616">
      <v>0</v>
    </nc>
    <ndxf>
      <font>
        <b/>
        <sz val="11"/>
        <name val="Times New Roman"/>
        <scheme val="none"/>
      </font>
    </ndxf>
  </rcc>
  <rcc rId="19930" sId="1" odxf="1" dxf="1" numFmtId="4">
    <nc r="M61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31" sId="1" odxf="1" dxf="1" numFmtId="4">
    <nc r="N61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32" sId="1" odxf="1" dxf="1" numFmtId="4">
    <nc r="O61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33" sId="1" odxf="1" dxf="1" numFmtId="4">
    <nc r="P61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34" sId="1" odxf="1" dxf="1" numFmtId="4">
    <nc r="Q61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35" sId="1" odxf="1" dxf="1" numFmtId="4">
    <nc r="L617">
      <v>0</v>
    </nc>
    <ndxf>
      <font>
        <b/>
        <sz val="11"/>
        <name val="Times New Roman"/>
        <scheme val="none"/>
      </font>
    </ndxf>
  </rcc>
  <rcc rId="19936" sId="1" odxf="1" dxf="1" numFmtId="4">
    <nc r="M61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37" sId="1" odxf="1" dxf="1" numFmtId="4">
    <nc r="N61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38" sId="1" odxf="1" dxf="1" numFmtId="4">
    <nc r="O61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39" sId="1" odxf="1" dxf="1" numFmtId="4">
    <nc r="P61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40" sId="1" odxf="1" dxf="1" numFmtId="4">
    <nc r="Q61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41" sId="1" odxf="1" dxf="1" numFmtId="4">
    <nc r="L618">
      <v>0</v>
    </nc>
    <ndxf>
      <font>
        <b/>
        <sz val="11"/>
        <name val="Times New Roman"/>
        <scheme val="none"/>
      </font>
    </ndxf>
  </rcc>
  <rcc rId="19942" sId="1" odxf="1" dxf="1" numFmtId="4">
    <nc r="M61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43" sId="1" odxf="1" dxf="1" numFmtId="4">
    <nc r="N61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44" sId="1" odxf="1" dxf="1" numFmtId="4">
    <nc r="O61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45" sId="1" odxf="1" dxf="1" numFmtId="4">
    <nc r="P61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46" sId="1" odxf="1" dxf="1" numFmtId="4">
    <nc r="Q61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47" sId="1" odxf="1" dxf="1" numFmtId="4">
    <nc r="L619">
      <v>0</v>
    </nc>
    <ndxf>
      <font>
        <b/>
        <sz val="11"/>
        <name val="Times New Roman"/>
        <scheme val="none"/>
      </font>
    </ndxf>
  </rcc>
  <rcc rId="19948" sId="1" odxf="1" dxf="1" numFmtId="4">
    <nc r="M61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49" sId="1" odxf="1" dxf="1" numFmtId="4">
    <nc r="N61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50" sId="1" odxf="1" dxf="1" numFmtId="4">
    <nc r="O61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51" sId="1" odxf="1" dxf="1" numFmtId="4">
    <nc r="P61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52" sId="1" odxf="1" dxf="1" numFmtId="4">
    <nc r="Q61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53" sId="1" odxf="1" dxf="1" numFmtId="4">
    <nc r="L620">
      <v>0</v>
    </nc>
    <ndxf>
      <font>
        <b/>
        <sz val="11"/>
        <name val="Times New Roman"/>
        <scheme val="none"/>
      </font>
    </ndxf>
  </rcc>
  <rcc rId="19954" sId="1" odxf="1" dxf="1" numFmtId="4">
    <nc r="M62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55" sId="1" odxf="1" dxf="1" numFmtId="4">
    <nc r="N62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56" sId="1" odxf="1" dxf="1" numFmtId="4">
    <nc r="O62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57" sId="1" odxf="1" dxf="1" numFmtId="4">
    <nc r="P62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58" sId="1" odxf="1" dxf="1" numFmtId="4">
    <nc r="Q62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59" sId="1" odxf="1" dxf="1" numFmtId="4">
    <nc r="L621">
      <v>0</v>
    </nc>
    <ndxf>
      <font>
        <b/>
        <sz val="11"/>
        <name val="Times New Roman"/>
        <scheme val="none"/>
      </font>
    </ndxf>
  </rcc>
  <rcc rId="19960" sId="1" odxf="1" dxf="1" numFmtId="4">
    <nc r="M62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61" sId="1" odxf="1" dxf="1" numFmtId="4">
    <nc r="N62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62" sId="1" odxf="1" dxf="1" numFmtId="4">
    <nc r="O62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63" sId="1" odxf="1" dxf="1" numFmtId="4">
    <nc r="P62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64" sId="1" odxf="1" dxf="1" numFmtId="4">
    <nc r="Q62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65" sId="1" odxf="1" dxf="1" numFmtId="4">
    <nc r="L622">
      <v>0</v>
    </nc>
    <ndxf>
      <font>
        <b/>
        <sz val="11"/>
        <name val="Times New Roman"/>
        <scheme val="none"/>
      </font>
      <numFmt numFmtId="2" formatCode="0.00"/>
      <alignment horizontal="center" wrapText="1" readingOrder="0"/>
    </ndxf>
  </rcc>
  <rcc rId="19966" sId="1" odxf="1" dxf="1" numFmtId="4">
    <nc r="M62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67" sId="1" odxf="1" dxf="1" numFmtId="4">
    <nc r="N62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68" sId="1" odxf="1" dxf="1" numFmtId="4">
    <nc r="O62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69" sId="1" odxf="1" dxf="1" numFmtId="4">
    <nc r="P62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70" sId="1" odxf="1" dxf="1" numFmtId="4">
    <nc r="Q62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71" sId="1" odxf="1" dxf="1" numFmtId="4">
    <nc r="L623">
      <v>0</v>
    </nc>
    <ndxf>
      <font>
        <b/>
        <sz val="11"/>
        <name val="Times New Roman"/>
        <scheme val="none"/>
      </font>
    </ndxf>
  </rcc>
  <rcc rId="19972" sId="1" odxf="1" dxf="1" numFmtId="4">
    <nc r="M62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73" sId="1" odxf="1" dxf="1" numFmtId="4">
    <nc r="N62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74" sId="1" odxf="1" dxf="1" numFmtId="4">
    <nc r="O62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75" sId="1" odxf="1" dxf="1" numFmtId="4">
    <nc r="P62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76" sId="1" odxf="1" dxf="1" numFmtId="4">
    <nc r="Q62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77" sId="1" odxf="1" dxf="1" numFmtId="4">
    <nc r="L624">
      <v>0</v>
    </nc>
    <ndxf>
      <font>
        <b/>
        <sz val="11"/>
        <name val="Times New Roman"/>
        <scheme val="none"/>
      </font>
    </ndxf>
  </rcc>
  <rcc rId="19978" sId="1" odxf="1" dxf="1" numFmtId="4">
    <nc r="M62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79" sId="1" odxf="1" dxf="1" numFmtId="4">
    <nc r="N62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80" sId="1" odxf="1" dxf="1" numFmtId="4">
    <nc r="O62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81" sId="1" odxf="1" dxf="1" numFmtId="4">
    <nc r="P62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82" sId="1" odxf="1" dxf="1" numFmtId="4">
    <nc r="Q62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83" sId="1" odxf="1" dxf="1" numFmtId="4">
    <nc r="L625">
      <v>0</v>
    </nc>
    <ndxf>
      <font>
        <b/>
        <sz val="11"/>
        <name val="Times New Roman"/>
        <scheme val="none"/>
      </font>
    </ndxf>
  </rcc>
  <rcc rId="19984" sId="1" odxf="1" dxf="1" numFmtId="4">
    <nc r="M62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85" sId="1" odxf="1" dxf="1" numFmtId="4">
    <nc r="N62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86" sId="1" odxf="1" dxf="1" numFmtId="4">
    <nc r="O62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87" sId="1" odxf="1" dxf="1" numFmtId="4">
    <nc r="P62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88" sId="1" odxf="1" dxf="1" numFmtId="4">
    <nc r="Q62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89" sId="1" odxf="1" dxf="1" numFmtId="4">
    <nc r="L626">
      <v>0</v>
    </nc>
    <ndxf>
      <font>
        <b/>
        <sz val="11"/>
        <name val="Times New Roman"/>
        <scheme val="none"/>
      </font>
    </ndxf>
  </rcc>
  <rcc rId="19990" sId="1" odxf="1" dxf="1" numFmtId="4">
    <nc r="M62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91" sId="1" odxf="1" dxf="1" numFmtId="4">
    <nc r="N62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92" sId="1" odxf="1" dxf="1" numFmtId="4">
    <nc r="O62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93" sId="1" odxf="1" dxf="1" numFmtId="4">
    <nc r="P62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94" sId="1" odxf="1" dxf="1" numFmtId="4">
    <nc r="Q62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95" sId="1" odxf="1" dxf="1" numFmtId="4">
    <nc r="L627">
      <v>0</v>
    </nc>
    <ndxf>
      <font>
        <b/>
        <sz val="11"/>
        <name val="Times New Roman"/>
        <scheme val="none"/>
      </font>
    </ndxf>
  </rcc>
  <rcc rId="19996" sId="1" odxf="1" dxf="1" numFmtId="4">
    <nc r="M62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97" sId="1" odxf="1" dxf="1" numFmtId="4">
    <nc r="N62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98" sId="1" odxf="1" dxf="1" numFmtId="4">
    <nc r="O62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19999" sId="1" odxf="1" dxf="1" numFmtId="4">
    <nc r="P62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00" sId="1" odxf="1" dxf="1" numFmtId="4">
    <nc r="Q62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01" sId="1" odxf="1" dxf="1" numFmtId="4">
    <nc r="L628">
      <v>0</v>
    </nc>
    <ndxf>
      <font>
        <b/>
        <sz val="11"/>
        <name val="Times New Roman"/>
        <scheme val="none"/>
      </font>
    </ndxf>
  </rcc>
  <rcc rId="20002" sId="1" odxf="1" dxf="1" numFmtId="4">
    <nc r="M62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03" sId="1" odxf="1" dxf="1" numFmtId="4">
    <nc r="N62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04" sId="1" odxf="1" dxf="1" numFmtId="4">
    <nc r="O62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05" sId="1" odxf="1" dxf="1" numFmtId="4">
    <nc r="P62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06" sId="1" odxf="1" dxf="1" numFmtId="4">
    <nc r="Q62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07" sId="1" odxf="1" dxf="1" numFmtId="4">
    <nc r="L629">
      <v>0</v>
    </nc>
    <ndxf>
      <font>
        <b/>
        <sz val="11"/>
        <name val="Times New Roman"/>
        <scheme val="none"/>
      </font>
    </ndxf>
  </rcc>
  <rcc rId="20008" sId="1" odxf="1" dxf="1" numFmtId="4">
    <nc r="M62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09" sId="1" odxf="1" dxf="1" numFmtId="4">
    <nc r="N62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10" sId="1" odxf="1" dxf="1" numFmtId="4">
    <nc r="O62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11" sId="1" odxf="1" dxf="1" numFmtId="4">
    <nc r="P62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12" sId="1" odxf="1" dxf="1" numFmtId="4">
    <nc r="Q62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13" sId="1" odxf="1" dxf="1" numFmtId="4">
    <nc r="L630">
      <v>0</v>
    </nc>
    <ndxf>
      <font>
        <b/>
        <sz val="11"/>
        <name val="Times New Roman"/>
        <scheme val="none"/>
      </font>
    </ndxf>
  </rcc>
  <rcc rId="20014" sId="1" odxf="1" dxf="1" numFmtId="4">
    <nc r="M63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15" sId="1" odxf="1" dxf="1" numFmtId="4">
    <nc r="N63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16" sId="1" odxf="1" dxf="1" numFmtId="4">
    <nc r="O63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17" sId="1" odxf="1" dxf="1" numFmtId="4">
    <nc r="P63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18" sId="1" odxf="1" dxf="1" numFmtId="4">
    <nc r="Q63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19" sId="1" odxf="1" dxf="1" numFmtId="4">
    <nc r="L631">
      <v>0</v>
    </nc>
    <ndxf>
      <font>
        <b/>
        <sz val="11"/>
        <name val="Times New Roman"/>
        <scheme val="none"/>
      </font>
    </ndxf>
  </rcc>
  <rcc rId="20020" sId="1" odxf="1" dxf="1" numFmtId="4">
    <nc r="M63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21" sId="1" odxf="1" dxf="1" numFmtId="4">
    <nc r="N63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22" sId="1" odxf="1" dxf="1" numFmtId="4">
    <nc r="O63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23" sId="1" odxf="1" dxf="1" numFmtId="4">
    <nc r="P63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24" sId="1" odxf="1" dxf="1" numFmtId="4">
    <nc r="Q63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25" sId="1" odxf="1" dxf="1" numFmtId="4">
    <nc r="L632">
      <v>0</v>
    </nc>
    <ndxf>
      <font>
        <b/>
        <sz val="11"/>
        <name val="Times New Roman"/>
        <scheme val="none"/>
      </font>
    </ndxf>
  </rcc>
  <rcc rId="20026" sId="1" odxf="1" dxf="1" numFmtId="4">
    <nc r="M63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27" sId="1" odxf="1" dxf="1" numFmtId="4">
    <nc r="N63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28" sId="1" odxf="1" dxf="1" numFmtId="4">
    <nc r="O63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29" sId="1" odxf="1" dxf="1" numFmtId="4">
    <nc r="P63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30" sId="1" odxf="1" dxf="1" numFmtId="4">
    <nc r="Q63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31" sId="1" odxf="1" dxf="1" numFmtId="4">
    <nc r="L633">
      <v>0</v>
    </nc>
    <ndxf>
      <font>
        <b/>
        <sz val="11"/>
        <name val="Times New Roman"/>
        <scheme val="none"/>
      </font>
    </ndxf>
  </rcc>
  <rcc rId="20032" sId="1" odxf="1" dxf="1" numFmtId="4">
    <nc r="M63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33" sId="1" odxf="1" dxf="1" numFmtId="4">
    <nc r="N63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34" sId="1" odxf="1" dxf="1" numFmtId="4">
    <nc r="O63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35" sId="1" odxf="1" dxf="1" numFmtId="4">
    <nc r="P63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36" sId="1" odxf="1" dxf="1" numFmtId="4">
    <nc r="Q63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37" sId="1" odxf="1" dxf="1" numFmtId="4">
    <nc r="L634">
      <v>0</v>
    </nc>
    <ndxf>
      <font>
        <b/>
        <sz val="11"/>
        <name val="Times New Roman"/>
        <scheme val="none"/>
      </font>
      <numFmt numFmtId="2" formatCode="0.00"/>
      <alignment horizontal="center" wrapText="1" readingOrder="0"/>
    </ndxf>
  </rcc>
  <rcc rId="20038" sId="1" odxf="1" dxf="1" numFmtId="4">
    <nc r="M63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39" sId="1" odxf="1" dxf="1" numFmtId="4">
    <nc r="N63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40" sId="1" odxf="1" dxf="1" numFmtId="4">
    <nc r="O63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41" sId="1" odxf="1" dxf="1" numFmtId="4">
    <nc r="P63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42" sId="1" odxf="1" dxf="1" numFmtId="4">
    <nc r="Q63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43" sId="1" odxf="1" dxf="1" numFmtId="4">
    <nc r="L635">
      <v>0</v>
    </nc>
    <ndxf>
      <font>
        <b/>
        <sz val="11"/>
        <name val="Times New Roman"/>
        <scheme val="none"/>
      </font>
      <alignment vertical="center" readingOrder="0"/>
    </ndxf>
  </rcc>
  <rcc rId="20044" sId="1" odxf="1" dxf="1" numFmtId="4">
    <nc r="M63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45" sId="1" odxf="1" dxf="1" numFmtId="4">
    <nc r="N63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46" sId="1" odxf="1" dxf="1" numFmtId="4">
    <nc r="O63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47" sId="1" odxf="1" dxf="1" numFmtId="4">
    <nc r="P63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48" sId="1" odxf="1" dxf="1" numFmtId="4">
    <nc r="Q63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49" sId="1" odxf="1" dxf="1" numFmtId="4">
    <nc r="L636">
      <v>0</v>
    </nc>
    <ndxf>
      <font>
        <b/>
        <sz val="11"/>
        <name val="Times New Roman"/>
        <scheme val="none"/>
      </font>
    </ndxf>
  </rcc>
  <rcc rId="20050" sId="1" odxf="1" dxf="1" numFmtId="4">
    <nc r="M63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51" sId="1" odxf="1" dxf="1" numFmtId="4">
    <nc r="N63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52" sId="1" odxf="1" dxf="1" numFmtId="4">
    <nc r="O63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53" sId="1" odxf="1" dxf="1" numFmtId="4">
    <nc r="P63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54" sId="1" odxf="1" dxf="1" numFmtId="4">
    <nc r="Q63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55" sId="1" odxf="1" dxf="1" numFmtId="4">
    <nc r="L637">
      <v>0</v>
    </nc>
    <ndxf>
      <font>
        <b/>
        <sz val="11"/>
        <name val="Times New Roman"/>
        <scheme val="none"/>
      </font>
    </ndxf>
  </rcc>
  <rcc rId="20056" sId="1" odxf="1" dxf="1" numFmtId="4">
    <nc r="M63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57" sId="1" odxf="1" dxf="1" numFmtId="4">
    <nc r="N63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58" sId="1" odxf="1" dxf="1" numFmtId="4">
    <nc r="O63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59" sId="1" odxf="1" dxf="1" numFmtId="4">
    <nc r="P63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60" sId="1" odxf="1" dxf="1" numFmtId="4">
    <nc r="Q63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61" sId="1" odxf="1" dxf="1" numFmtId="4">
    <nc r="L638">
      <v>0</v>
    </nc>
    <ndxf>
      <font>
        <b/>
        <sz val="11"/>
        <name val="Times New Roman"/>
        <scheme val="none"/>
      </font>
    </ndxf>
  </rcc>
  <rcc rId="20062" sId="1" odxf="1" dxf="1" numFmtId="4">
    <nc r="M63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63" sId="1" odxf="1" dxf="1" numFmtId="4">
    <nc r="N63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64" sId="1" odxf="1" dxf="1" numFmtId="4">
    <nc r="O63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65" sId="1" odxf="1" dxf="1" numFmtId="4">
    <nc r="P63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66" sId="1" odxf="1" dxf="1" numFmtId="4">
    <nc r="Q63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67" sId="1" odxf="1" dxf="1" numFmtId="4">
    <nc r="L639">
      <v>0</v>
    </nc>
    <ndxf>
      <font>
        <b/>
        <sz val="11"/>
        <name val="Times New Roman"/>
        <scheme val="none"/>
      </font>
    </ndxf>
  </rcc>
  <rcc rId="20068" sId="1" odxf="1" dxf="1" numFmtId="4">
    <nc r="M63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69" sId="1" odxf="1" dxf="1" numFmtId="4">
    <nc r="N63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70" sId="1" odxf="1" dxf="1" numFmtId="4">
    <nc r="O63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71" sId="1" odxf="1" dxf="1" numFmtId="4">
    <nc r="P63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72" sId="1" odxf="1" dxf="1" numFmtId="4">
    <nc r="Q63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73" sId="1" odxf="1" dxf="1" numFmtId="4">
    <nc r="L640">
      <v>0</v>
    </nc>
    <ndxf>
      <font>
        <b/>
        <sz val="11"/>
        <name val="Times New Roman"/>
        <scheme val="none"/>
      </font>
    </ndxf>
  </rcc>
  <rcc rId="20074" sId="1" odxf="1" dxf="1" numFmtId="4">
    <nc r="M64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75" sId="1" odxf="1" dxf="1" numFmtId="4">
    <nc r="N64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76" sId="1" odxf="1" dxf="1" numFmtId="4">
    <nc r="O64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77" sId="1" odxf="1" dxf="1" numFmtId="4">
    <nc r="P64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78" sId="1" odxf="1" dxf="1" numFmtId="4">
    <nc r="Q64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79" sId="1" odxf="1" dxf="1" numFmtId="4">
    <nc r="L641">
      <v>0</v>
    </nc>
    <ndxf>
      <font>
        <b/>
        <sz val="11"/>
        <name val="Times New Roman"/>
        <scheme val="none"/>
      </font>
    </ndxf>
  </rcc>
  <rcc rId="20080" sId="1" odxf="1" dxf="1" numFmtId="4">
    <nc r="M64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81" sId="1" odxf="1" dxf="1" numFmtId="4">
    <nc r="N64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82" sId="1" odxf="1" dxf="1" numFmtId="4">
    <nc r="O64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83" sId="1" odxf="1" dxf="1" numFmtId="4">
    <nc r="P64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84" sId="1" odxf="1" dxf="1" numFmtId="4">
    <nc r="Q64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85" sId="1" odxf="1" dxf="1" numFmtId="4">
    <nc r="L642">
      <v>0</v>
    </nc>
    <ndxf>
      <font>
        <b/>
        <sz val="11"/>
        <name val="Times New Roman"/>
        <scheme val="none"/>
      </font>
    </ndxf>
  </rcc>
  <rcc rId="20086" sId="1" odxf="1" dxf="1" numFmtId="4">
    <nc r="M64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87" sId="1" odxf="1" dxf="1" numFmtId="4">
    <nc r="N64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88" sId="1" odxf="1" dxf="1" numFmtId="4">
    <nc r="O64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89" sId="1" odxf="1" dxf="1" numFmtId="4">
    <nc r="P64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90" sId="1" odxf="1" dxf="1" numFmtId="4">
    <nc r="Q64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91" sId="1" odxf="1" dxf="1" numFmtId="4">
    <nc r="L643">
      <v>0</v>
    </nc>
    <ndxf>
      <font>
        <b/>
        <sz val="11"/>
        <name val="Times New Roman"/>
        <scheme val="none"/>
      </font>
    </ndxf>
  </rcc>
  <rcc rId="20092" sId="1" odxf="1" dxf="1" numFmtId="4">
    <nc r="M64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93" sId="1" odxf="1" dxf="1" numFmtId="4">
    <nc r="N64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94" sId="1" odxf="1" dxf="1" numFmtId="4">
    <nc r="O64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95" sId="1" odxf="1" dxf="1" numFmtId="4">
    <nc r="P64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96" sId="1" odxf="1" dxf="1" numFmtId="4">
    <nc r="Q64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97" sId="1" odxf="1" dxf="1" numFmtId="4">
    <nc r="L644">
      <v>0</v>
    </nc>
    <ndxf>
      <font>
        <b/>
        <sz val="11"/>
        <name val="Times New Roman"/>
        <scheme val="none"/>
      </font>
    </ndxf>
  </rcc>
  <rcc rId="20098" sId="1" odxf="1" dxf="1" numFmtId="4">
    <nc r="M64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099" sId="1" odxf="1" dxf="1" numFmtId="4">
    <nc r="N64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00" sId="1" odxf="1" dxf="1" numFmtId="4">
    <nc r="O64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01" sId="1" odxf="1" dxf="1" numFmtId="4">
    <nc r="P64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02" sId="1" odxf="1" dxf="1" numFmtId="4">
    <nc r="Q64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03" sId="1" odxf="1" dxf="1" numFmtId="4">
    <nc r="L645">
      <v>0</v>
    </nc>
    <ndxf>
      <font>
        <b/>
        <sz val="11"/>
        <name val="Times New Roman"/>
        <scheme val="none"/>
      </font>
    </ndxf>
  </rcc>
  <rcc rId="20104" sId="1" odxf="1" dxf="1" numFmtId="4">
    <nc r="M64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05" sId="1" odxf="1" dxf="1" numFmtId="4">
    <nc r="N64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06" sId="1" odxf="1" dxf="1" numFmtId="4">
    <nc r="O64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07" sId="1" odxf="1" dxf="1" numFmtId="4">
    <nc r="P64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08" sId="1" odxf="1" dxf="1" numFmtId="4">
    <nc r="Q64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09" sId="1" odxf="1" dxf="1" numFmtId="4">
    <nc r="L646">
      <v>0</v>
    </nc>
    <ndxf>
      <font>
        <b/>
        <sz val="11"/>
        <name val="Times New Roman"/>
        <scheme val="none"/>
      </font>
    </ndxf>
  </rcc>
  <rcc rId="20110" sId="1" odxf="1" dxf="1" numFmtId="4">
    <nc r="M64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11" sId="1" odxf="1" dxf="1" numFmtId="4">
    <nc r="N64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12" sId="1" odxf="1" dxf="1" numFmtId="4">
    <nc r="O64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13" sId="1" odxf="1" dxf="1" numFmtId="4">
    <nc r="P64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14" sId="1" odxf="1" dxf="1" numFmtId="4">
    <nc r="Q64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15" sId="1" odxf="1" dxf="1" numFmtId="4">
    <nc r="L647">
      <v>0</v>
    </nc>
    <ndxf>
      <font>
        <b/>
        <sz val="11"/>
        <name val="Times New Roman"/>
        <scheme val="none"/>
      </font>
    </ndxf>
  </rcc>
  <rcc rId="20116" sId="1" odxf="1" dxf="1" numFmtId="4">
    <nc r="M64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17" sId="1" odxf="1" dxf="1" numFmtId="4">
    <nc r="N64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18" sId="1" odxf="1" dxf="1" numFmtId="4">
    <nc r="O64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19" sId="1" odxf="1" dxf="1" numFmtId="4">
    <nc r="P64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20" sId="1" odxf="1" dxf="1" numFmtId="4">
    <nc r="Q64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21" sId="1" odxf="1" dxf="1" numFmtId="4">
    <nc r="L648">
      <v>0</v>
    </nc>
    <ndxf>
      <font>
        <b/>
        <sz val="11"/>
        <name val="Times New Roman"/>
        <scheme val="none"/>
      </font>
    </ndxf>
  </rcc>
  <rcc rId="20122" sId="1" odxf="1" dxf="1" numFmtId="4">
    <nc r="M64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23" sId="1" odxf="1" dxf="1" numFmtId="4">
    <nc r="N64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24" sId="1" odxf="1" dxf="1" numFmtId="4">
    <nc r="O64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25" sId="1" odxf="1" dxf="1" numFmtId="4">
    <nc r="P64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26" sId="1" odxf="1" dxf="1" numFmtId="4">
    <nc r="Q64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27" sId="1" odxf="1" dxf="1" numFmtId="4">
    <nc r="L649">
      <v>0</v>
    </nc>
    <ndxf>
      <font>
        <b/>
        <sz val="11"/>
        <name val="Times New Roman"/>
        <scheme val="none"/>
      </font>
    </ndxf>
  </rcc>
  <rcc rId="20128" sId="1" odxf="1" dxf="1" numFmtId="4">
    <nc r="M64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29" sId="1" odxf="1" dxf="1" numFmtId="4">
    <nc r="N64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30" sId="1" odxf="1" dxf="1" numFmtId="4">
    <nc r="O64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31" sId="1" odxf="1" dxf="1" numFmtId="4">
    <nc r="P64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32" sId="1" odxf="1" dxf="1" numFmtId="4">
    <nc r="Q64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33" sId="1" odxf="1" dxf="1" numFmtId="4">
    <nc r="L650">
      <v>0</v>
    </nc>
    <ndxf>
      <font>
        <b/>
        <sz val="11"/>
        <name val="Times New Roman"/>
        <scheme val="none"/>
      </font>
    </ndxf>
  </rcc>
  <rcc rId="20134" sId="1" odxf="1" dxf="1" numFmtId="4">
    <nc r="M65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35" sId="1" odxf="1" dxf="1" numFmtId="4">
    <nc r="N65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36" sId="1" odxf="1" dxf="1" numFmtId="4">
    <nc r="O65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37" sId="1" odxf="1" dxf="1" numFmtId="4">
    <nc r="P65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38" sId="1" odxf="1" dxf="1" numFmtId="4">
    <nc r="Q65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39" sId="1" odxf="1" dxf="1" numFmtId="4">
    <nc r="L651">
      <v>0</v>
    </nc>
    <ndxf>
      <font>
        <b/>
        <sz val="11"/>
        <name val="Times New Roman"/>
        <scheme val="none"/>
      </font>
    </ndxf>
  </rcc>
  <rcc rId="20140" sId="1" odxf="1" dxf="1" numFmtId="4">
    <nc r="M65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41" sId="1" odxf="1" dxf="1" numFmtId="4">
    <nc r="N65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42" sId="1" odxf="1" dxf="1" numFmtId="4">
    <nc r="O65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43" sId="1" odxf="1" dxf="1" numFmtId="4">
    <nc r="P65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44" sId="1" odxf="1" dxf="1" numFmtId="4">
    <nc r="Q65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45" sId="1" odxf="1" dxf="1" numFmtId="4">
    <nc r="L652">
      <v>0</v>
    </nc>
    <ndxf>
      <font>
        <b/>
        <sz val="11"/>
        <name val="Times New Roman"/>
        <scheme val="none"/>
      </font>
    </ndxf>
  </rcc>
  <rcc rId="20146" sId="1" odxf="1" dxf="1" numFmtId="4">
    <nc r="M65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47" sId="1" odxf="1" dxf="1" numFmtId="4">
    <nc r="N65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48" sId="1" odxf="1" dxf="1" numFmtId="4">
    <nc r="O65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49" sId="1" odxf="1" dxf="1" numFmtId="4">
    <nc r="P65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50" sId="1" odxf="1" dxf="1" numFmtId="4">
    <nc r="Q65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51" sId="1" odxf="1" dxf="1" numFmtId="4">
    <nc r="L653">
      <v>0</v>
    </nc>
    <ndxf>
      <font>
        <b/>
        <sz val="11"/>
        <name val="Times New Roman"/>
        <scheme val="none"/>
      </font>
    </ndxf>
  </rcc>
  <rcc rId="20152" sId="1" odxf="1" dxf="1" numFmtId="4">
    <nc r="M65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53" sId="1" odxf="1" dxf="1" numFmtId="4">
    <nc r="N65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54" sId="1" odxf="1" dxf="1" numFmtId="4">
    <nc r="O65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55" sId="1" odxf="1" dxf="1" numFmtId="4">
    <nc r="P65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56" sId="1" odxf="1" dxf="1" numFmtId="4">
    <nc r="Q65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57" sId="1" numFmtId="4">
    <nc r="L654">
      <v>0</v>
    </nc>
  </rcc>
  <rcc rId="20158" sId="1" odxf="1" dxf="1" numFmtId="4">
    <nc r="M65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59" sId="1" odxf="1" dxf="1" numFmtId="4">
    <nc r="N65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60" sId="1" odxf="1" dxf="1" numFmtId="4">
    <nc r="O65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61" sId="1" odxf="1" dxf="1" numFmtId="4">
    <nc r="P65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62" sId="1" odxf="1" dxf="1" numFmtId="4">
    <nc r="Q65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63" sId="1" odxf="1" dxf="1" numFmtId="4">
    <nc r="L655">
      <v>0</v>
    </nc>
    <ndxf>
      <font>
        <b/>
        <sz val="11"/>
        <name val="Times New Roman"/>
        <scheme val="none"/>
      </font>
    </ndxf>
  </rcc>
  <rcc rId="20164" sId="1" odxf="1" dxf="1" numFmtId="4">
    <nc r="M65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65" sId="1" odxf="1" dxf="1" numFmtId="4">
    <nc r="N65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66" sId="1" odxf="1" dxf="1" numFmtId="4">
    <nc r="O65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67" sId="1" odxf="1" dxf="1" numFmtId="4">
    <nc r="P65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68" sId="1" odxf="1" dxf="1" numFmtId="4">
    <nc r="Q65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69" sId="1" odxf="1" dxf="1" numFmtId="4">
    <nc r="L656">
      <v>0</v>
    </nc>
    <ndxf>
      <font>
        <b/>
        <sz val="11"/>
        <name val="Times New Roman"/>
        <scheme val="none"/>
      </font>
    </ndxf>
  </rcc>
  <rcc rId="20170" sId="1" odxf="1" dxf="1" numFmtId="4">
    <nc r="M65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71" sId="1" odxf="1" dxf="1" numFmtId="4">
    <nc r="N65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72" sId="1" odxf="1" dxf="1" numFmtId="4">
    <nc r="O65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73" sId="1" odxf="1" dxf="1" numFmtId="4">
    <nc r="P65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74" sId="1" odxf="1" dxf="1" numFmtId="4">
    <nc r="Q65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75" sId="1" odxf="1" dxf="1" numFmtId="4">
    <nc r="L657">
      <v>0</v>
    </nc>
    <ndxf>
      <font>
        <b/>
        <sz val="11"/>
        <name val="Times New Roman"/>
        <scheme val="none"/>
      </font>
    </ndxf>
  </rcc>
  <rcc rId="20176" sId="1" odxf="1" dxf="1" numFmtId="4">
    <nc r="M65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77" sId="1" odxf="1" dxf="1" numFmtId="4">
    <nc r="N65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78" sId="1" odxf="1" dxf="1" numFmtId="4">
    <nc r="O65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79" sId="1" odxf="1" dxf="1" numFmtId="4">
    <nc r="P65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80" sId="1" odxf="1" dxf="1" numFmtId="4">
    <nc r="Q65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81" sId="1" odxf="1" dxf="1" numFmtId="4">
    <nc r="L658">
      <v>0</v>
    </nc>
    <ndxf>
      <font>
        <b/>
        <sz val="11"/>
        <name val="Times New Roman"/>
        <scheme val="none"/>
      </font>
    </ndxf>
  </rcc>
  <rcc rId="20182" sId="1" odxf="1" dxf="1" numFmtId="4">
    <nc r="M65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83" sId="1" odxf="1" dxf="1" numFmtId="4">
    <nc r="N65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84" sId="1" odxf="1" dxf="1" numFmtId="4">
    <nc r="O65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85" sId="1" odxf="1" dxf="1" numFmtId="4">
    <nc r="P65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86" sId="1" odxf="1" dxf="1" numFmtId="4">
    <nc r="Q65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87" sId="1" odxf="1" dxf="1" numFmtId="4">
    <nc r="L659">
      <v>0</v>
    </nc>
    <ndxf>
      <font>
        <b/>
        <sz val="11"/>
        <name val="Times New Roman"/>
        <scheme val="none"/>
      </font>
    </ndxf>
  </rcc>
  <rcc rId="20188" sId="1" odxf="1" dxf="1" numFmtId="4">
    <nc r="M65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89" sId="1" odxf="1" dxf="1" numFmtId="4">
    <nc r="N65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90" sId="1" odxf="1" dxf="1" numFmtId="4">
    <nc r="O65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91" sId="1" odxf="1" dxf="1" numFmtId="4">
    <nc r="P65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92" sId="1" odxf="1" dxf="1" numFmtId="4">
    <nc r="Q65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93" sId="1" odxf="1" dxf="1" numFmtId="4">
    <nc r="L660">
      <v>0</v>
    </nc>
    <ndxf>
      <font>
        <b/>
        <sz val="11"/>
        <name val="Times New Roman"/>
        <scheme val="none"/>
      </font>
    </ndxf>
  </rcc>
  <rcc rId="20194" sId="1" odxf="1" dxf="1" numFmtId="4">
    <nc r="M66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95" sId="1" odxf="1" dxf="1" numFmtId="4">
    <nc r="N66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96" sId="1" odxf="1" dxf="1" numFmtId="4">
    <nc r="O66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97" sId="1" odxf="1" dxf="1" numFmtId="4">
    <nc r="P66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98" sId="1" odxf="1" dxf="1" numFmtId="4">
    <nc r="Q66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199" sId="1" odxf="1" dxf="1" numFmtId="4">
    <nc r="L661">
      <v>0</v>
    </nc>
    <ndxf>
      <font>
        <b/>
        <sz val="11"/>
        <name val="Times New Roman"/>
        <scheme val="none"/>
      </font>
    </ndxf>
  </rcc>
  <rcc rId="20200" sId="1" odxf="1" dxf="1" numFmtId="4">
    <nc r="M66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01" sId="1" odxf="1" dxf="1" numFmtId="4">
    <nc r="N66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02" sId="1" odxf="1" dxf="1" numFmtId="4">
    <nc r="O66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03" sId="1" odxf="1" dxf="1" numFmtId="4">
    <nc r="P66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04" sId="1" odxf="1" dxf="1" numFmtId="4">
    <nc r="Q66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05" sId="1" odxf="1" dxf="1" numFmtId="4">
    <nc r="L662">
      <v>0</v>
    </nc>
    <ndxf>
      <font>
        <b/>
        <sz val="11"/>
        <name val="Times New Roman"/>
        <scheme val="none"/>
      </font>
    </ndxf>
  </rcc>
  <rcc rId="20206" sId="1" odxf="1" dxf="1" numFmtId="4">
    <nc r="M66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07" sId="1" odxf="1" dxf="1" numFmtId="4">
    <nc r="N66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08" sId="1" odxf="1" dxf="1" numFmtId="4">
    <nc r="O66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09" sId="1" odxf="1" dxf="1" numFmtId="4">
    <nc r="P66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10" sId="1" odxf="1" dxf="1" numFmtId="4">
    <nc r="Q66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11" sId="1" odxf="1" dxf="1" numFmtId="4">
    <nc r="L663">
      <v>0</v>
    </nc>
    <ndxf>
      <font>
        <b/>
        <sz val="11"/>
        <name val="Times New Roman"/>
        <scheme val="none"/>
      </font>
    </ndxf>
  </rcc>
  <rcc rId="20212" sId="1" odxf="1" dxf="1" numFmtId="4">
    <nc r="M66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13" sId="1" odxf="1" dxf="1" numFmtId="4">
    <nc r="N66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14" sId="1" odxf="1" dxf="1" numFmtId="4">
    <nc r="O66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15" sId="1" odxf="1" dxf="1" numFmtId="4">
    <nc r="P66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16" sId="1" odxf="1" dxf="1" numFmtId="4">
    <nc r="Q66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17" sId="1" odxf="1" dxf="1" numFmtId="4">
    <nc r="L664">
      <v>0</v>
    </nc>
    <ndxf>
      <font>
        <b/>
        <sz val="11"/>
        <name val="Times New Roman"/>
        <scheme val="none"/>
      </font>
    </ndxf>
  </rcc>
  <rcc rId="20218" sId="1" odxf="1" dxf="1" numFmtId="4">
    <nc r="M66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19" sId="1" odxf="1" dxf="1" numFmtId="4">
    <nc r="N66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20" sId="1" odxf="1" dxf="1" numFmtId="4">
    <nc r="O66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21" sId="1" odxf="1" dxf="1" numFmtId="4">
    <nc r="P66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22" sId="1" odxf="1" dxf="1" numFmtId="4">
    <nc r="Q66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23" sId="1" odxf="1" dxf="1" numFmtId="4">
    <nc r="L665">
      <v>0</v>
    </nc>
    <ndxf>
      <font>
        <b/>
        <sz val="11"/>
        <name val="Times New Roman"/>
        <scheme val="none"/>
      </font>
    </ndxf>
  </rcc>
  <rcc rId="20224" sId="1" odxf="1" dxf="1" numFmtId="4">
    <nc r="M66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25" sId="1" odxf="1" dxf="1" numFmtId="4">
    <nc r="N66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26" sId="1" odxf="1" dxf="1" numFmtId="4">
    <nc r="O66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27" sId="1" odxf="1" dxf="1" numFmtId="4">
    <nc r="P66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28" sId="1" odxf="1" dxf="1" numFmtId="4">
    <nc r="Q66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29" sId="1" odxf="1" dxf="1" numFmtId="4">
    <nc r="L666">
      <v>0</v>
    </nc>
    <ndxf>
      <font>
        <b/>
        <sz val="11"/>
        <name val="Times New Roman"/>
        <scheme val="none"/>
      </font>
    </ndxf>
  </rcc>
  <rcc rId="20230" sId="1" odxf="1" dxf="1" numFmtId="4">
    <nc r="M66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31" sId="1" odxf="1" dxf="1" numFmtId="4">
    <nc r="N66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32" sId="1" odxf="1" dxf="1" numFmtId="4">
    <nc r="O66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33" sId="1" odxf="1" dxf="1" numFmtId="4">
    <nc r="P66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34" sId="1" odxf="1" dxf="1" numFmtId="4">
    <nc r="Q66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35" sId="1" odxf="1" dxf="1" numFmtId="4">
    <nc r="L667">
      <v>0</v>
    </nc>
    <ndxf>
      <font>
        <b/>
        <sz val="11"/>
        <name val="Times New Roman"/>
        <scheme val="none"/>
      </font>
    </ndxf>
  </rcc>
  <rcc rId="20236" sId="1" odxf="1" dxf="1" numFmtId="4">
    <nc r="M66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37" sId="1" odxf="1" dxf="1" numFmtId="4">
    <nc r="N66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38" sId="1" odxf="1" dxf="1" numFmtId="4">
    <nc r="O66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39" sId="1" odxf="1" dxf="1" numFmtId="4">
    <nc r="P66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40" sId="1" odxf="1" dxf="1" numFmtId="4">
    <nc r="Q66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41" sId="1" odxf="1" dxf="1" numFmtId="4">
    <nc r="L668">
      <v>0</v>
    </nc>
    <ndxf>
      <font>
        <b/>
        <sz val="11"/>
        <name val="Times New Roman"/>
        <scheme val="none"/>
      </font>
    </ndxf>
  </rcc>
  <rcc rId="20242" sId="1" odxf="1" dxf="1" numFmtId="4">
    <nc r="M66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43" sId="1" odxf="1" dxf="1" numFmtId="4">
    <nc r="N66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44" sId="1" odxf="1" dxf="1" numFmtId="4">
    <nc r="O66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45" sId="1" odxf="1" dxf="1" numFmtId="4">
    <nc r="P66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46" sId="1" odxf="1" dxf="1" numFmtId="4">
    <nc r="Q66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47" sId="1" odxf="1" dxf="1" numFmtId="4">
    <nc r="L669">
      <v>0</v>
    </nc>
    <ndxf>
      <font>
        <b/>
        <sz val="11"/>
        <name val="Times New Roman"/>
        <scheme val="none"/>
      </font>
    </ndxf>
  </rcc>
  <rcc rId="20248" sId="1" odxf="1" dxf="1" numFmtId="4">
    <nc r="M66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49" sId="1" odxf="1" dxf="1" numFmtId="4">
    <nc r="N66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50" sId="1" odxf="1" dxf="1" numFmtId="4">
    <nc r="O66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51" sId="1" odxf="1" dxf="1" numFmtId="4">
    <nc r="P66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52" sId="1" odxf="1" dxf="1" numFmtId="4">
    <nc r="Q66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53" sId="1" odxf="1" dxf="1" numFmtId="4">
    <nc r="L670">
      <v>0</v>
    </nc>
    <ndxf>
      <font>
        <b/>
        <sz val="11"/>
        <name val="Times New Roman"/>
        <scheme val="none"/>
      </font>
    </ndxf>
  </rcc>
  <rcc rId="20254" sId="1" odxf="1" dxf="1" numFmtId="4">
    <nc r="M67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55" sId="1" odxf="1" dxf="1" numFmtId="4">
    <nc r="N67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56" sId="1" odxf="1" dxf="1" numFmtId="4">
    <nc r="O67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57" sId="1" odxf="1" dxf="1" numFmtId="4">
    <nc r="P67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58" sId="1" odxf="1" dxf="1" numFmtId="4">
    <nc r="Q67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59" sId="1" odxf="1" dxf="1" numFmtId="4">
    <nc r="L671">
      <v>0</v>
    </nc>
    <ndxf>
      <font>
        <b/>
        <sz val="11"/>
        <name val="Times New Roman"/>
        <scheme val="none"/>
      </font>
    </ndxf>
  </rcc>
  <rcc rId="20260" sId="1" odxf="1" dxf="1" numFmtId="4">
    <nc r="M67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61" sId="1" odxf="1" dxf="1" numFmtId="4">
    <nc r="N67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62" sId="1" odxf="1" dxf="1" numFmtId="4">
    <nc r="O67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63" sId="1" odxf="1" dxf="1" numFmtId="4">
    <nc r="P67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64" sId="1" odxf="1" dxf="1" numFmtId="4">
    <nc r="Q67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65" sId="1" odxf="1" dxf="1" numFmtId="4">
    <nc r="L672">
      <v>0</v>
    </nc>
    <ndxf>
      <font>
        <b/>
        <sz val="11"/>
        <name val="Times New Roman"/>
        <scheme val="none"/>
      </font>
    </ndxf>
  </rcc>
  <rcc rId="20266" sId="1" odxf="1" dxf="1" numFmtId="4">
    <nc r="M67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67" sId="1" odxf="1" dxf="1" numFmtId="4">
    <nc r="N67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68" sId="1" odxf="1" dxf="1" numFmtId="4">
    <nc r="O67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69" sId="1" odxf="1" dxf="1" numFmtId="4">
    <nc r="P67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70" sId="1" odxf="1" dxf="1" numFmtId="4">
    <nc r="Q67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71" sId="1" odxf="1" dxf="1" numFmtId="4">
    <nc r="L673">
      <v>0</v>
    </nc>
    <ndxf>
      <font>
        <b/>
        <sz val="11"/>
        <name val="Times New Roman"/>
        <scheme val="none"/>
      </font>
    </ndxf>
  </rcc>
  <rcc rId="20272" sId="1" odxf="1" dxf="1" numFmtId="4">
    <nc r="M67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73" sId="1" odxf="1" dxf="1" numFmtId="4">
    <nc r="N67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74" sId="1" odxf="1" dxf="1" numFmtId="4">
    <nc r="O67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75" sId="1" odxf="1" dxf="1" numFmtId="4">
    <nc r="P67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76" sId="1" odxf="1" dxf="1" numFmtId="4">
    <nc r="Q67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77" sId="1" odxf="1" dxf="1" numFmtId="4">
    <nc r="L674">
      <v>0</v>
    </nc>
    <ndxf>
      <font>
        <b/>
        <sz val="11"/>
        <name val="Times New Roman"/>
        <scheme val="none"/>
      </font>
    </ndxf>
  </rcc>
  <rcc rId="20278" sId="1" odxf="1" dxf="1" numFmtId="4">
    <nc r="M67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79" sId="1" odxf="1" dxf="1" numFmtId="4">
    <nc r="N67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80" sId="1" odxf="1" dxf="1" numFmtId="4">
    <nc r="O67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81" sId="1" odxf="1" dxf="1" numFmtId="4">
    <nc r="P67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82" sId="1" odxf="1" dxf="1" numFmtId="4">
    <nc r="Q67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83" sId="1" odxf="1" dxf="1" numFmtId="4">
    <nc r="L675">
      <v>0</v>
    </nc>
    <ndxf>
      <font>
        <b/>
        <sz val="11"/>
        <name val="Times New Roman"/>
        <scheme val="none"/>
      </font>
    </ndxf>
  </rcc>
  <rcc rId="20284" sId="1" odxf="1" dxf="1" numFmtId="4">
    <nc r="M67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85" sId="1" odxf="1" dxf="1" numFmtId="4">
    <nc r="N67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86" sId="1" odxf="1" dxf="1" numFmtId="4">
    <nc r="O67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87" sId="1" odxf="1" dxf="1" numFmtId="4">
    <nc r="P67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88" sId="1" odxf="1" dxf="1" numFmtId="4">
    <nc r="Q67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89" sId="1" odxf="1" dxf="1" numFmtId="4">
    <nc r="L676">
      <v>0</v>
    </nc>
    <ndxf>
      <font>
        <b/>
        <sz val="11"/>
        <name val="Times New Roman"/>
        <scheme val="none"/>
      </font>
    </ndxf>
  </rcc>
  <rcc rId="20290" sId="1" odxf="1" dxf="1" numFmtId="4">
    <nc r="M67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91" sId="1" odxf="1" dxf="1" numFmtId="4">
    <nc r="N67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92" sId="1" odxf="1" dxf="1" numFmtId="4">
    <nc r="O67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93" sId="1" odxf="1" dxf="1" numFmtId="4">
    <nc r="P67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94" sId="1" odxf="1" dxf="1" numFmtId="4">
    <nc r="Q67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95" sId="1" odxf="1" dxf="1" numFmtId="4">
    <nc r="L677">
      <v>0</v>
    </nc>
    <ndxf>
      <font>
        <b/>
        <sz val="11"/>
        <name val="Times New Roman"/>
        <scheme val="none"/>
      </font>
    </ndxf>
  </rcc>
  <rcc rId="20296" sId="1" odxf="1" dxf="1" numFmtId="4">
    <nc r="M67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97" sId="1" odxf="1" dxf="1" numFmtId="4">
    <nc r="N67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98" sId="1" odxf="1" dxf="1" numFmtId="4">
    <nc r="O67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299" sId="1" odxf="1" dxf="1" numFmtId="4">
    <nc r="P67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00" sId="1" odxf="1" dxf="1" numFmtId="4">
    <nc r="Q67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01" sId="1" odxf="1" dxf="1" numFmtId="4">
    <nc r="L678">
      <v>0</v>
    </nc>
    <ndxf>
      <font>
        <b/>
        <sz val="11"/>
        <name val="Times New Roman"/>
        <scheme val="none"/>
      </font>
    </ndxf>
  </rcc>
  <rcc rId="20302" sId="1" odxf="1" dxf="1" numFmtId="4">
    <nc r="M67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03" sId="1" odxf="1" dxf="1" numFmtId="4">
    <nc r="N67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04" sId="1" odxf="1" dxf="1" numFmtId="4">
    <nc r="O67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05" sId="1" odxf="1" dxf="1" numFmtId="4">
    <nc r="P67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06" sId="1" odxf="1" dxf="1" numFmtId="4">
    <nc r="Q67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07" sId="1" odxf="1" dxf="1" numFmtId="4">
    <nc r="L679">
      <v>0</v>
    </nc>
    <ndxf>
      <font>
        <b/>
        <sz val="11"/>
        <name val="Times New Roman"/>
        <scheme val="none"/>
      </font>
    </ndxf>
  </rcc>
  <rcc rId="20308" sId="1" odxf="1" dxf="1" numFmtId="4">
    <nc r="M67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09" sId="1" odxf="1" dxf="1" numFmtId="4">
    <nc r="N67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10" sId="1" odxf="1" dxf="1" numFmtId="4">
    <nc r="O67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11" sId="1" odxf="1" dxf="1" numFmtId="4">
    <nc r="P67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12" sId="1" odxf="1" dxf="1" numFmtId="4">
    <nc r="Q67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13" sId="1" odxf="1" dxf="1" numFmtId="4">
    <nc r="L680">
      <v>0</v>
    </nc>
    <ndxf>
      <font>
        <b/>
        <sz val="11"/>
        <name val="Times New Roman"/>
        <scheme val="none"/>
      </font>
    </ndxf>
  </rcc>
  <rcc rId="20314" sId="1" odxf="1" dxf="1" numFmtId="4">
    <nc r="M68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15" sId="1" odxf="1" dxf="1" numFmtId="4">
    <nc r="N68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16" sId="1" odxf="1" dxf="1" numFmtId="4">
    <nc r="O68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17" sId="1" odxf="1" dxf="1" numFmtId="4">
    <nc r="P68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18" sId="1" odxf="1" dxf="1" numFmtId="4">
    <nc r="Q68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19" sId="1" odxf="1" dxf="1" numFmtId="4">
    <nc r="L681">
      <v>0</v>
    </nc>
    <ndxf>
      <font>
        <b/>
        <sz val="11"/>
        <name val="Times New Roman"/>
        <scheme val="none"/>
      </font>
    </ndxf>
  </rcc>
  <rcc rId="20320" sId="1" odxf="1" dxf="1" numFmtId="4">
    <nc r="M68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21" sId="1" odxf="1" dxf="1" numFmtId="4">
    <nc r="N68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22" sId="1" odxf="1" dxf="1" numFmtId="4">
    <nc r="O68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23" sId="1" odxf="1" dxf="1" numFmtId="4">
    <nc r="P68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24" sId="1" odxf="1" dxf="1" numFmtId="4">
    <nc r="Q68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25" sId="1" odxf="1" dxf="1" numFmtId="4">
    <nc r="L682">
      <v>0</v>
    </nc>
    <ndxf>
      <font>
        <b/>
        <sz val="11"/>
        <name val="Times New Roman"/>
        <scheme val="none"/>
      </font>
    </ndxf>
  </rcc>
  <rcc rId="20326" sId="1" odxf="1" dxf="1" numFmtId="4">
    <nc r="M68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27" sId="1" odxf="1" dxf="1" numFmtId="4">
    <nc r="N68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28" sId="1" odxf="1" dxf="1" numFmtId="4">
    <nc r="O68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29" sId="1" odxf="1" dxf="1" numFmtId="4">
    <nc r="P68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30" sId="1" odxf="1" dxf="1" numFmtId="4">
    <nc r="Q68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31" sId="1" odxf="1" dxf="1" numFmtId="4">
    <nc r="L683">
      <v>0</v>
    </nc>
    <ndxf>
      <font>
        <b/>
        <sz val="11"/>
        <name val="Times New Roman"/>
        <scheme val="none"/>
      </font>
    </ndxf>
  </rcc>
  <rcc rId="20332" sId="1" odxf="1" dxf="1" numFmtId="4">
    <nc r="M68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33" sId="1" odxf="1" dxf="1" numFmtId="4">
    <nc r="N68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34" sId="1" odxf="1" dxf="1" numFmtId="4">
    <nc r="O68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35" sId="1" odxf="1" dxf="1" numFmtId="4">
    <nc r="P68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36" sId="1" odxf="1" dxf="1" numFmtId="4">
    <nc r="Q68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37" sId="1" odxf="1" dxf="1" numFmtId="4">
    <nc r="L684">
      <v>0</v>
    </nc>
    <ndxf>
      <font>
        <b/>
        <sz val="11"/>
        <name val="Times New Roman"/>
        <scheme val="none"/>
      </font>
    </ndxf>
  </rcc>
  <rcc rId="20338" sId="1" odxf="1" dxf="1" numFmtId="4">
    <nc r="M68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39" sId="1" odxf="1" dxf="1" numFmtId="4">
    <nc r="N68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40" sId="1" odxf="1" dxf="1" numFmtId="4">
    <nc r="O68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41" sId="1" odxf="1" dxf="1" numFmtId="4">
    <nc r="P68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42" sId="1" odxf="1" dxf="1" numFmtId="4">
    <nc r="Q68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43" sId="1" odxf="1" dxf="1" numFmtId="4">
    <nc r="L685">
      <v>0</v>
    </nc>
    <ndxf>
      <font>
        <b/>
        <sz val="11"/>
        <name val="Times New Roman"/>
        <scheme val="none"/>
      </font>
    </ndxf>
  </rcc>
  <rcc rId="20344" sId="1" odxf="1" dxf="1" numFmtId="4">
    <nc r="M68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45" sId="1" odxf="1" dxf="1" numFmtId="4">
    <nc r="N68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46" sId="1" odxf="1" dxf="1" numFmtId="4">
    <nc r="O68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47" sId="1" odxf="1" dxf="1" numFmtId="4">
    <nc r="P68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48" sId="1" odxf="1" dxf="1" numFmtId="4">
    <nc r="Q68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49" sId="1" odxf="1" dxf="1" numFmtId="4">
    <nc r="L686">
      <v>0</v>
    </nc>
    <ndxf>
      <font>
        <b/>
        <sz val="11"/>
        <name val="Times New Roman"/>
        <scheme val="none"/>
      </font>
    </ndxf>
  </rcc>
  <rcc rId="20350" sId="1" odxf="1" dxf="1" numFmtId="4">
    <nc r="M68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51" sId="1" odxf="1" dxf="1" numFmtId="4">
    <nc r="N68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52" sId="1" odxf="1" dxf="1" numFmtId="4">
    <nc r="O68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53" sId="1" odxf="1" dxf="1" numFmtId="4">
    <nc r="P68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54" sId="1" odxf="1" dxf="1" numFmtId="4">
    <nc r="Q68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55" sId="1" odxf="1" dxf="1" numFmtId="4">
    <nc r="L687">
      <v>0</v>
    </nc>
    <ndxf>
      <font>
        <b/>
        <sz val="11"/>
        <name val="Times New Roman"/>
        <scheme val="none"/>
      </font>
    </ndxf>
  </rcc>
  <rcc rId="20356" sId="1" odxf="1" dxf="1" numFmtId="4">
    <nc r="M68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57" sId="1" odxf="1" dxf="1" numFmtId="4">
    <nc r="N68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58" sId="1" odxf="1" dxf="1" numFmtId="4">
    <nc r="O68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59" sId="1" odxf="1" dxf="1" numFmtId="4">
    <nc r="P68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60" sId="1" odxf="1" dxf="1" numFmtId="4">
    <nc r="Q68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61" sId="1" odxf="1" dxf="1" numFmtId="4">
    <nc r="L688">
      <v>0</v>
    </nc>
    <ndxf>
      <font>
        <b/>
        <sz val="11"/>
        <name val="Times New Roman"/>
        <scheme val="none"/>
      </font>
    </ndxf>
  </rcc>
  <rcc rId="20362" sId="1" odxf="1" dxf="1" numFmtId="4">
    <nc r="M68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63" sId="1" odxf="1" dxf="1" numFmtId="4">
    <nc r="N68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64" sId="1" odxf="1" dxf="1" numFmtId="4">
    <nc r="O68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65" sId="1" odxf="1" dxf="1" numFmtId="4">
    <nc r="P68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66" sId="1" odxf="1" dxf="1" numFmtId="4">
    <nc r="Q68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67" sId="1" odxf="1" dxf="1" numFmtId="4">
    <nc r="L689">
      <v>0</v>
    </nc>
    <ndxf>
      <font>
        <b/>
        <sz val="11"/>
        <name val="Times New Roman"/>
        <scheme val="none"/>
      </font>
    </ndxf>
  </rcc>
  <rcc rId="20368" sId="1" odxf="1" dxf="1" numFmtId="4">
    <nc r="M68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69" sId="1" odxf="1" dxf="1" numFmtId="4">
    <nc r="N68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70" sId="1" odxf="1" dxf="1" numFmtId="4">
    <nc r="O68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71" sId="1" odxf="1" dxf="1" numFmtId="4">
    <nc r="P68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72" sId="1" odxf="1" dxf="1" numFmtId="4">
    <nc r="Q68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73" sId="1" odxf="1" dxf="1" numFmtId="4">
    <nc r="L690">
      <v>0</v>
    </nc>
    <ndxf>
      <font>
        <b/>
        <sz val="11"/>
        <name val="Times New Roman"/>
        <scheme val="none"/>
      </font>
    </ndxf>
  </rcc>
  <rcc rId="20374" sId="1" odxf="1" dxf="1" numFmtId="4">
    <nc r="M69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75" sId="1" odxf="1" dxf="1" numFmtId="4">
    <nc r="N69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76" sId="1" odxf="1" dxf="1" numFmtId="4">
    <nc r="O69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77" sId="1" odxf="1" dxf="1" numFmtId="4">
    <nc r="P69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78" sId="1" odxf="1" dxf="1" numFmtId="4">
    <nc r="Q69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79" sId="1" odxf="1" dxf="1" numFmtId="4">
    <nc r="L691">
      <v>0</v>
    </nc>
    <ndxf>
      <font>
        <b/>
        <sz val="11"/>
        <name val="Times New Roman"/>
        <scheme val="none"/>
      </font>
    </ndxf>
  </rcc>
  <rcc rId="20380" sId="1" odxf="1" dxf="1" numFmtId="4">
    <nc r="M69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81" sId="1" odxf="1" dxf="1" numFmtId="4">
    <nc r="N69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82" sId="1" odxf="1" dxf="1" numFmtId="4">
    <nc r="O69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83" sId="1" odxf="1" dxf="1" numFmtId="4">
    <nc r="P69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84" sId="1" odxf="1" dxf="1" numFmtId="4">
    <nc r="Q69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85" sId="1" odxf="1" dxf="1" numFmtId="4">
    <nc r="L692">
      <v>0</v>
    </nc>
    <ndxf>
      <font>
        <b/>
        <sz val="11"/>
        <name val="Times New Roman"/>
        <scheme val="none"/>
      </font>
    </ndxf>
  </rcc>
  <rcc rId="20386" sId="1" odxf="1" dxf="1" numFmtId="4">
    <nc r="M69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87" sId="1" odxf="1" dxf="1" numFmtId="4">
    <nc r="N69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88" sId="1" odxf="1" dxf="1" numFmtId="4">
    <nc r="O69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89" sId="1" odxf="1" dxf="1" numFmtId="4">
    <nc r="P69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90" sId="1" odxf="1" dxf="1" numFmtId="4">
    <nc r="Q69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91" sId="1" odxf="1" dxf="1" numFmtId="4">
    <nc r="L693">
      <v>0</v>
    </nc>
    <ndxf>
      <font>
        <b/>
        <sz val="11"/>
        <name val="Times New Roman"/>
        <scheme val="none"/>
      </font>
    </ndxf>
  </rcc>
  <rcc rId="20392" sId="1" odxf="1" dxf="1" numFmtId="4">
    <nc r="M69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93" sId="1" odxf="1" dxf="1" numFmtId="4">
    <nc r="N69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94" sId="1" odxf="1" dxf="1" numFmtId="4">
    <nc r="O69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95" sId="1" odxf="1" dxf="1" numFmtId="4">
    <nc r="P69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96" sId="1" odxf="1" dxf="1" numFmtId="4">
    <nc r="Q69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97" sId="1" odxf="1" dxf="1" numFmtId="4">
    <nc r="L694">
      <v>0</v>
    </nc>
    <ndxf>
      <font>
        <b/>
        <sz val="11"/>
        <name val="Times New Roman"/>
        <scheme val="none"/>
      </font>
    </ndxf>
  </rcc>
  <rcc rId="20398" sId="1" odxf="1" dxf="1" numFmtId="4">
    <nc r="M69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399" sId="1" odxf="1" dxf="1" numFmtId="4">
    <nc r="N69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00" sId="1" odxf="1" dxf="1" numFmtId="4">
    <nc r="O69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01" sId="1" odxf="1" dxf="1" numFmtId="4">
    <nc r="P69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02" sId="1" odxf="1" dxf="1" numFmtId="4">
    <nc r="Q69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03" sId="1" odxf="1" dxf="1" numFmtId="4">
    <nc r="L695">
      <v>0</v>
    </nc>
    <ndxf>
      <font>
        <b/>
        <sz val="11"/>
        <name val="Times New Roman"/>
        <scheme val="none"/>
      </font>
    </ndxf>
  </rcc>
  <rcc rId="20404" sId="1" odxf="1" dxf="1" numFmtId="4">
    <nc r="M69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05" sId="1" odxf="1" dxf="1" numFmtId="4">
    <nc r="N69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06" sId="1" odxf="1" dxf="1" numFmtId="4">
    <nc r="O69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07" sId="1" odxf="1" dxf="1" numFmtId="4">
    <nc r="P69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08" sId="1" odxf="1" dxf="1" numFmtId="4">
    <nc r="Q69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09" sId="1" odxf="1" dxf="1" numFmtId="4">
    <nc r="L696">
      <v>0</v>
    </nc>
    <ndxf>
      <font>
        <b/>
        <sz val="11"/>
        <name val="Times New Roman"/>
        <scheme val="none"/>
      </font>
      <alignment vertical="center" readingOrder="0"/>
    </ndxf>
  </rcc>
  <rcc rId="20410" sId="1" odxf="1" dxf="1" numFmtId="4">
    <nc r="M69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11" sId="1" odxf="1" dxf="1" numFmtId="4">
    <nc r="N69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12" sId="1" odxf="1" dxf="1" numFmtId="4">
    <nc r="O69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13" sId="1" odxf="1" dxf="1" numFmtId="4">
    <nc r="P69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14" sId="1" odxf="1" dxf="1" numFmtId="4">
    <nc r="Q69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15" sId="1" odxf="1" dxf="1" numFmtId="4">
    <nc r="L697">
      <v>0</v>
    </nc>
    <ndxf>
      <font>
        <b/>
        <sz val="11"/>
        <name val="Times New Roman"/>
        <scheme val="none"/>
      </font>
      <alignment vertical="center" readingOrder="0"/>
    </ndxf>
  </rcc>
  <rcc rId="20416" sId="1" odxf="1" dxf="1" numFmtId="4">
    <nc r="M69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17" sId="1" odxf="1" dxf="1" numFmtId="4">
    <nc r="N69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18" sId="1" odxf="1" dxf="1" numFmtId="4">
    <nc r="O69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19" sId="1" odxf="1" dxf="1" numFmtId="4">
    <nc r="P69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20" sId="1" odxf="1" dxf="1" numFmtId="4">
    <nc r="Q69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21" sId="1" odxf="1" dxf="1" numFmtId="4">
    <nc r="L698">
      <v>0</v>
    </nc>
    <ndxf>
      <font>
        <b/>
        <sz val="11"/>
        <name val="Times New Roman"/>
        <scheme val="none"/>
      </font>
      <alignment vertical="center" readingOrder="0"/>
    </ndxf>
  </rcc>
  <rcc rId="20422" sId="1" odxf="1" dxf="1" numFmtId="4">
    <nc r="M69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23" sId="1" odxf="1" dxf="1" numFmtId="4">
    <nc r="N69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24" sId="1" odxf="1" dxf="1" numFmtId="4">
    <nc r="O69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25" sId="1" odxf="1" dxf="1" numFmtId="4">
    <nc r="P69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26" sId="1" odxf="1" dxf="1" numFmtId="4">
    <nc r="Q69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27" sId="1" odxf="1" dxf="1" numFmtId="4">
    <nc r="L699">
      <v>0</v>
    </nc>
    <ndxf>
      <font>
        <b/>
        <sz val="11"/>
        <name val="Times New Roman"/>
        <scheme val="none"/>
      </font>
      <alignment vertical="center" readingOrder="0"/>
    </ndxf>
  </rcc>
  <rcc rId="20428" sId="1" odxf="1" dxf="1" numFmtId="4">
    <nc r="M699">
      <v>0</v>
    </nc>
    <odxf>
      <font>
        <sz val="14"/>
        <name val="Times New Roman"/>
        <scheme val="none"/>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429" sId="1" odxf="1" dxf="1" numFmtId="4">
    <nc r="N699">
      <v>0</v>
    </nc>
    <odxf>
      <font>
        <sz val="14"/>
        <name val="Times New Roman"/>
        <scheme val="none"/>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430" sId="1" odxf="1" dxf="1" numFmtId="4">
    <nc r="O699">
      <v>0</v>
    </nc>
    <odxf>
      <font>
        <sz val="14"/>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431" sId="1" odxf="1" dxf="1" numFmtId="4">
    <nc r="P699">
      <v>0</v>
    </nc>
    <odxf>
      <font>
        <sz val="14"/>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432" sId="1" odxf="1" dxf="1" numFmtId="4">
    <nc r="Q699">
      <v>0</v>
    </nc>
    <odxf>
      <font>
        <sz val="14"/>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433" sId="1" odxf="1" dxf="1" numFmtId="4">
    <nc r="L700">
      <v>0</v>
    </nc>
    <ndxf>
      <font>
        <b/>
        <sz val="11"/>
        <name val="Times New Roman"/>
        <scheme val="none"/>
      </font>
      <alignment vertical="center" readingOrder="0"/>
    </ndxf>
  </rcc>
  <rcc rId="20434" sId="1" odxf="1" dxf="1" numFmtId="4">
    <nc r="M70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35" sId="1" odxf="1" dxf="1" numFmtId="4">
    <nc r="N70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36" sId="1" odxf="1" dxf="1" numFmtId="4">
    <nc r="O70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37" sId="1" odxf="1" dxf="1" numFmtId="4">
    <nc r="P70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38" sId="1" odxf="1" dxf="1" numFmtId="4">
    <nc r="Q70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39" sId="1" odxf="1" dxf="1" numFmtId="4">
    <nc r="L701">
      <v>0</v>
    </nc>
    <ndxf>
      <font>
        <b/>
        <sz val="11"/>
        <name val="Times New Roman"/>
        <scheme val="none"/>
      </font>
      <alignment vertical="center" readingOrder="0"/>
    </ndxf>
  </rcc>
  <rcc rId="20440" sId="1" odxf="1" dxf="1" numFmtId="4">
    <nc r="M70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41" sId="1" odxf="1" dxf="1" numFmtId="4">
    <nc r="N70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42" sId="1" odxf="1" dxf="1" numFmtId="4">
    <nc r="O70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43" sId="1" odxf="1" dxf="1" numFmtId="4">
    <nc r="P70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44" sId="1" odxf="1" dxf="1" numFmtId="4">
    <nc r="Q70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45" sId="1" odxf="1" dxf="1" numFmtId="4">
    <nc r="L702">
      <v>0</v>
    </nc>
    <ndxf>
      <font>
        <b/>
        <sz val="11"/>
        <name val="Times New Roman"/>
        <scheme val="none"/>
      </font>
      <alignment vertical="center" readingOrder="0"/>
    </ndxf>
  </rcc>
  <rcc rId="20446" sId="1" odxf="1" dxf="1" numFmtId="4">
    <nc r="M70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47" sId="1" odxf="1" dxf="1" numFmtId="4">
    <nc r="N70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48" sId="1" odxf="1" dxf="1" numFmtId="4">
    <nc r="O70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49" sId="1" odxf="1" dxf="1" numFmtId="4">
    <nc r="P70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50" sId="1" odxf="1" dxf="1" numFmtId="4">
    <nc r="Q70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51" sId="1" odxf="1" dxf="1" numFmtId="4">
    <nc r="L703">
      <v>0</v>
    </nc>
    <ndxf>
      <font>
        <b/>
        <sz val="11"/>
        <name val="Times New Roman"/>
        <scheme val="none"/>
      </font>
      <alignment vertical="center" readingOrder="0"/>
    </ndxf>
  </rcc>
  <rcc rId="20452" sId="1" odxf="1" dxf="1" numFmtId="4">
    <nc r="M70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53" sId="1" odxf="1" dxf="1" numFmtId="4">
    <nc r="N70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54" sId="1" odxf="1" dxf="1" numFmtId="4">
    <nc r="O70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55" sId="1" odxf="1" dxf="1" numFmtId="4">
    <nc r="P70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56" sId="1" odxf="1" dxf="1" numFmtId="4">
    <nc r="Q70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57" sId="1" odxf="1" dxf="1" numFmtId="4">
    <nc r="L704">
      <v>0</v>
    </nc>
    <ndxf>
      <font>
        <b/>
        <sz val="11"/>
        <name val="Times New Roman"/>
        <scheme val="none"/>
      </font>
      <alignment vertical="center" readingOrder="0"/>
    </ndxf>
  </rcc>
  <rcc rId="20458" sId="1" odxf="1" dxf="1" numFmtId="4">
    <nc r="M70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59" sId="1" odxf="1" dxf="1" numFmtId="4">
    <nc r="N70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60" sId="1" odxf="1" dxf="1" numFmtId="4">
    <nc r="O70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61" sId="1" odxf="1" dxf="1" numFmtId="4">
    <nc r="P70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62" sId="1" odxf="1" dxf="1" numFmtId="4">
    <nc r="Q70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63" sId="1" odxf="1" dxf="1" numFmtId="4">
    <nc r="L705">
      <v>0</v>
    </nc>
    <ndxf>
      <font>
        <b/>
        <sz val="11"/>
        <name val="Times New Roman"/>
        <scheme val="none"/>
      </font>
      <alignment vertical="center" readingOrder="0"/>
    </ndxf>
  </rcc>
  <rcc rId="20464" sId="1" odxf="1" dxf="1" numFmtId="4">
    <nc r="M70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65" sId="1" odxf="1" dxf="1" numFmtId="4">
    <nc r="N70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66" sId="1" odxf="1" dxf="1" numFmtId="4">
    <nc r="O70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67" sId="1" odxf="1" dxf="1" numFmtId="4">
    <nc r="P70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68" sId="1" odxf="1" dxf="1" numFmtId="4">
    <nc r="Q70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69" sId="1" odxf="1" dxf="1" numFmtId="4">
    <nc r="L706">
      <v>0</v>
    </nc>
    <ndxf>
      <font>
        <b/>
        <sz val="11"/>
        <name val="Times New Roman"/>
        <scheme val="none"/>
      </font>
      <alignment vertical="center" readingOrder="0"/>
    </ndxf>
  </rcc>
  <rcc rId="20470" sId="1" odxf="1" dxf="1" numFmtId="4">
    <nc r="M70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71" sId="1" odxf="1" dxf="1" numFmtId="4">
    <nc r="N70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72" sId="1" odxf="1" dxf="1" numFmtId="4">
    <nc r="O70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73" sId="1" odxf="1" dxf="1" numFmtId="4">
    <nc r="P70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74" sId="1" odxf="1" dxf="1" numFmtId="4">
    <nc r="Q70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75" sId="1" odxf="1" dxf="1" numFmtId="4">
    <nc r="L707">
      <v>0</v>
    </nc>
    <ndxf>
      <font>
        <b/>
        <sz val="11"/>
        <name val="Times New Roman"/>
        <scheme val="none"/>
      </font>
      <alignment vertical="center" readingOrder="0"/>
    </ndxf>
  </rcc>
  <rcc rId="20476" sId="1" odxf="1" dxf="1" numFmtId="4">
    <nc r="M70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77" sId="1" odxf="1" dxf="1" numFmtId="4">
    <nc r="N70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78" sId="1" odxf="1" dxf="1" numFmtId="4">
    <nc r="O70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79" sId="1" odxf="1" dxf="1" numFmtId="4">
    <nc r="P70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80" sId="1" odxf="1" dxf="1" numFmtId="4">
    <nc r="Q70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81" sId="1" odxf="1" dxf="1" numFmtId="4">
    <nc r="L708">
      <v>0</v>
    </nc>
    <ndxf>
      <font>
        <b/>
        <sz val="11"/>
        <name val="Times New Roman"/>
        <scheme val="none"/>
      </font>
      <alignment vertical="center" readingOrder="0"/>
    </ndxf>
  </rcc>
  <rcc rId="20482" sId="1" odxf="1" dxf="1" numFmtId="4">
    <nc r="M70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83" sId="1" odxf="1" dxf="1" numFmtId="4">
    <nc r="N70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84" sId="1" odxf="1" dxf="1" numFmtId="4">
    <nc r="O70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85" sId="1" odxf="1" dxf="1" numFmtId="4">
    <nc r="P70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86" sId="1" odxf="1" dxf="1" numFmtId="4">
    <nc r="Q70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87" sId="1" odxf="1" dxf="1" numFmtId="4">
    <nc r="L709">
      <v>0</v>
    </nc>
    <ndxf>
      <font>
        <b/>
        <sz val="11"/>
        <name val="Times New Roman"/>
        <scheme val="none"/>
      </font>
      <alignment vertical="center" readingOrder="0"/>
    </ndxf>
  </rcc>
  <rcc rId="20488" sId="1" odxf="1" dxf="1" numFmtId="4">
    <nc r="M70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89" sId="1" odxf="1" dxf="1" numFmtId="4">
    <nc r="N70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90" sId="1" odxf="1" dxf="1" numFmtId="4">
    <nc r="O70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91" sId="1" odxf="1" dxf="1" numFmtId="4">
    <nc r="P70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92" sId="1" odxf="1" dxf="1" numFmtId="4">
    <nc r="Q70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93" sId="1" odxf="1" dxf="1" numFmtId="4">
    <nc r="L710">
      <v>0</v>
    </nc>
    <ndxf>
      <font>
        <b/>
        <sz val="11"/>
        <name val="Times New Roman"/>
        <scheme val="none"/>
      </font>
      <alignment vertical="center" readingOrder="0"/>
    </ndxf>
  </rcc>
  <rcc rId="20494" sId="1" odxf="1" dxf="1" numFmtId="4">
    <nc r="M71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95" sId="1" odxf="1" dxf="1" numFmtId="4">
    <nc r="N71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96" sId="1" odxf="1" dxf="1" numFmtId="4">
    <nc r="O71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97" sId="1" odxf="1" dxf="1" numFmtId="4">
    <nc r="P71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98" sId="1" odxf="1" dxf="1" numFmtId="4">
    <nc r="Q71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499" sId="1" odxf="1" dxf="1" numFmtId="4">
    <nc r="L711">
      <v>0</v>
    </nc>
    <ndxf>
      <font>
        <b/>
        <sz val="11"/>
        <name val="Times New Roman"/>
        <scheme val="none"/>
      </font>
      <alignment vertical="center" readingOrder="0"/>
    </ndxf>
  </rcc>
  <rcc rId="20500" sId="1" odxf="1" dxf="1" numFmtId="4">
    <nc r="M71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01" sId="1" odxf="1" dxf="1" numFmtId="4">
    <nc r="N71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02" sId="1" odxf="1" dxf="1" numFmtId="4">
    <nc r="O71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03" sId="1" odxf="1" dxf="1" numFmtId="4">
    <nc r="P71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04" sId="1" odxf="1" dxf="1" numFmtId="4">
    <nc r="Q71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05" sId="1" odxf="1" dxf="1" numFmtId="4">
    <nc r="L712">
      <v>0</v>
    </nc>
    <ndxf>
      <font>
        <b/>
        <sz val="11"/>
        <name val="Times New Roman"/>
        <scheme val="none"/>
      </font>
    </ndxf>
  </rcc>
  <rcc rId="20506" sId="1" odxf="1" dxf="1" numFmtId="4">
    <nc r="M71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07" sId="1" odxf="1" dxf="1" numFmtId="4">
    <nc r="N71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08" sId="1" odxf="1" dxf="1" numFmtId="4">
    <nc r="O71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09" sId="1" odxf="1" dxf="1" numFmtId="4">
    <nc r="P71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10" sId="1" odxf="1" dxf="1" numFmtId="4">
    <nc r="Q71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11" sId="1" odxf="1" dxf="1" numFmtId="4">
    <nc r="L713">
      <v>0</v>
    </nc>
    <ndxf>
      <font>
        <b/>
        <sz val="11"/>
        <name val="Times New Roman"/>
        <scheme val="none"/>
      </font>
    </ndxf>
  </rcc>
  <rcc rId="20512" sId="1" odxf="1" dxf="1" numFmtId="4">
    <nc r="M71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13" sId="1" odxf="1" dxf="1" numFmtId="4">
    <nc r="N71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14" sId="1" odxf="1" dxf="1" numFmtId="4">
    <nc r="O71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15" sId="1" odxf="1" dxf="1" numFmtId="4">
    <nc r="P71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16" sId="1" odxf="1" dxf="1" numFmtId="4">
    <nc r="Q71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17" sId="1" odxf="1" dxf="1" numFmtId="4">
    <nc r="L714">
      <v>0</v>
    </nc>
    <ndxf>
      <font>
        <b/>
        <sz val="11"/>
        <name val="Times New Roman"/>
        <scheme val="none"/>
      </font>
    </ndxf>
  </rcc>
  <rcc rId="20518" sId="1" odxf="1" dxf="1" numFmtId="4">
    <nc r="M71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19" sId="1" odxf="1" dxf="1" numFmtId="4">
    <nc r="N71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20" sId="1" odxf="1" dxf="1" numFmtId="4">
    <nc r="O71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21" sId="1" odxf="1" dxf="1" numFmtId="4">
    <nc r="P71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22" sId="1" odxf="1" dxf="1" numFmtId="4">
    <nc r="Q71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23" sId="1" odxf="1" dxf="1" numFmtId="4">
    <nc r="L715">
      <v>0</v>
    </nc>
    <ndxf>
      <font>
        <b/>
        <sz val="11"/>
        <name val="Times New Roman"/>
        <scheme val="none"/>
      </font>
    </ndxf>
  </rcc>
  <rcc rId="20524" sId="1" odxf="1" dxf="1" numFmtId="4">
    <nc r="M71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25" sId="1" odxf="1" dxf="1" numFmtId="4">
    <nc r="N71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26" sId="1" odxf="1" dxf="1" numFmtId="4">
    <nc r="O71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27" sId="1" odxf="1" dxf="1" numFmtId="4">
    <nc r="P71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28" sId="1" odxf="1" dxf="1" numFmtId="4">
    <nc r="Q71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29" sId="1" odxf="1" dxf="1" numFmtId="4">
    <nc r="L716">
      <v>0</v>
    </nc>
    <ndxf>
      <font>
        <b/>
        <sz val="11"/>
        <name val="Times New Roman"/>
        <scheme val="none"/>
      </font>
    </ndxf>
  </rcc>
  <rcc rId="20530" sId="1" odxf="1" dxf="1" numFmtId="4">
    <nc r="M71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31" sId="1" odxf="1" dxf="1" numFmtId="4">
    <nc r="N71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32" sId="1" odxf="1" dxf="1" numFmtId="4">
    <nc r="O71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33" sId="1" odxf="1" dxf="1" numFmtId="4">
    <nc r="P71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34" sId="1" odxf="1" dxf="1" numFmtId="4">
    <nc r="Q71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35" sId="1" odxf="1" dxf="1" numFmtId="4">
    <nc r="L717">
      <v>0</v>
    </nc>
    <ndxf>
      <font>
        <b/>
        <sz val="11"/>
        <name val="Times New Roman"/>
        <scheme val="none"/>
      </font>
    </ndxf>
  </rcc>
  <rcc rId="20536" sId="1" odxf="1" dxf="1" numFmtId="4">
    <nc r="M71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37" sId="1" odxf="1" dxf="1" numFmtId="4">
    <nc r="N71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38" sId="1" odxf="1" dxf="1" numFmtId="4">
    <nc r="O71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39" sId="1" odxf="1" dxf="1" numFmtId="4">
    <nc r="P71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40" sId="1" odxf="1" dxf="1" numFmtId="4">
    <nc r="Q71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41" sId="1" odxf="1" dxf="1" numFmtId="4">
    <nc r="L718">
      <v>0</v>
    </nc>
    <ndxf>
      <font>
        <b/>
        <sz val="11"/>
        <name val="Times New Roman"/>
        <scheme val="none"/>
      </font>
    </ndxf>
  </rcc>
  <rcc rId="20542" sId="1" odxf="1" dxf="1" numFmtId="4">
    <nc r="M71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43" sId="1" odxf="1" dxf="1" numFmtId="4">
    <nc r="N71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44" sId="1" odxf="1" dxf="1" numFmtId="4">
    <nc r="O71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45" sId="1" odxf="1" dxf="1" numFmtId="4">
    <nc r="P71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46" sId="1" odxf="1" dxf="1" numFmtId="4">
    <nc r="Q71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47" sId="1" odxf="1" dxf="1" numFmtId="4">
    <nc r="L719">
      <v>0</v>
    </nc>
    <ndxf>
      <font>
        <b/>
        <sz val="11"/>
        <name val="Times New Roman"/>
        <scheme val="none"/>
      </font>
    </ndxf>
  </rcc>
  <rcc rId="20548" sId="1" odxf="1" dxf="1" numFmtId="4">
    <nc r="M71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49" sId="1" odxf="1" dxf="1" numFmtId="4">
    <nc r="N71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50" sId="1" odxf="1" dxf="1" numFmtId="4">
    <nc r="O71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51" sId="1" odxf="1" dxf="1" numFmtId="4">
    <nc r="P71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52" sId="1" odxf="1" dxf="1" numFmtId="4">
    <nc r="Q71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53" sId="1" odxf="1" dxf="1" numFmtId="4">
    <nc r="L720">
      <v>0</v>
    </nc>
    <ndxf>
      <font>
        <b/>
        <sz val="11"/>
        <name val="Times New Roman"/>
        <scheme val="none"/>
      </font>
    </ndxf>
  </rcc>
  <rcc rId="20554" sId="1" odxf="1" dxf="1" numFmtId="4">
    <nc r="M72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55" sId="1" odxf="1" dxf="1" numFmtId="4">
    <nc r="N72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56" sId="1" odxf="1" dxf="1" numFmtId="4">
    <nc r="O72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57" sId="1" odxf="1" dxf="1" numFmtId="4">
    <nc r="P72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58" sId="1" odxf="1" dxf="1" numFmtId="4">
    <nc r="Q72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59" sId="1" odxf="1" dxf="1" numFmtId="4">
    <nc r="L721">
      <v>0</v>
    </nc>
    <ndxf>
      <font>
        <b/>
        <sz val="11"/>
        <name val="Times New Roman"/>
        <scheme val="none"/>
      </font>
      <alignment vertical="center" readingOrder="0"/>
    </ndxf>
  </rcc>
  <rcc rId="20560" sId="1" odxf="1" dxf="1" numFmtId="4">
    <nc r="M72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61" sId="1" odxf="1" dxf="1" numFmtId="4">
    <nc r="N72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62" sId="1" odxf="1" dxf="1" numFmtId="4">
    <nc r="O72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63" sId="1" odxf="1" dxf="1" numFmtId="4">
    <nc r="P72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64" sId="1" odxf="1" dxf="1" numFmtId="4">
    <nc r="Q72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65" sId="1" odxf="1" dxf="1" numFmtId="4">
    <nc r="L722">
      <v>0</v>
    </nc>
    <ndxf>
      <font>
        <b/>
        <sz val="11"/>
        <name val="Times New Roman"/>
        <scheme val="none"/>
      </font>
      <alignment vertical="center" readingOrder="0"/>
    </ndxf>
  </rcc>
  <rcc rId="20566" sId="1" odxf="1" dxf="1" numFmtId="4">
    <nc r="M72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67" sId="1" odxf="1" dxf="1" numFmtId="4">
    <nc r="N72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68" sId="1" odxf="1" dxf="1" numFmtId="4">
    <nc r="O72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69" sId="1" odxf="1" dxf="1" numFmtId="4">
    <nc r="P72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70" sId="1" odxf="1" dxf="1" numFmtId="4">
    <nc r="Q72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71" sId="1" odxf="1" dxf="1" numFmtId="4">
    <nc r="L723">
      <v>0</v>
    </nc>
    <ndxf>
      <font>
        <b/>
        <sz val="11"/>
        <name val="Times New Roman"/>
        <scheme val="none"/>
      </font>
      <alignment vertical="center" readingOrder="0"/>
    </ndxf>
  </rcc>
  <rcc rId="20572" sId="1" odxf="1" dxf="1" numFmtId="4">
    <nc r="M72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73" sId="1" odxf="1" dxf="1" numFmtId="4">
    <nc r="N72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74" sId="1" odxf="1" dxf="1" numFmtId="4">
    <nc r="O72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75" sId="1" odxf="1" dxf="1" numFmtId="4">
    <nc r="P72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76" sId="1" odxf="1" dxf="1" numFmtId="4">
    <nc r="Q72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77" sId="1" odxf="1" dxf="1" numFmtId="4">
    <nc r="L724">
      <v>0</v>
    </nc>
    <ndxf>
      <font>
        <b/>
        <sz val="11"/>
        <name val="Times New Roman"/>
        <scheme val="none"/>
      </font>
    </ndxf>
  </rcc>
  <rcc rId="20578" sId="1" odxf="1" dxf="1" numFmtId="4">
    <nc r="M72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79" sId="1" odxf="1" dxf="1" numFmtId="4">
    <nc r="N72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80" sId="1" odxf="1" dxf="1" numFmtId="4">
    <nc r="O72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81" sId="1" odxf="1" dxf="1" numFmtId="4">
    <nc r="P72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82" sId="1" odxf="1" dxf="1" numFmtId="4">
    <nc r="Q72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83" sId="1" odxf="1" dxf="1" numFmtId="4">
    <nc r="L725">
      <v>0</v>
    </nc>
    <ndxf>
      <font>
        <b/>
        <sz val="11"/>
        <name val="Times New Roman"/>
        <scheme val="none"/>
      </font>
    </ndxf>
  </rcc>
  <rcc rId="20584" sId="1" odxf="1" dxf="1" numFmtId="4">
    <nc r="M72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85" sId="1" odxf="1" dxf="1" numFmtId="4">
    <nc r="N72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86" sId="1" odxf="1" dxf="1" numFmtId="4">
    <nc r="O72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87" sId="1" odxf="1" dxf="1" numFmtId="4">
    <nc r="P72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88" sId="1" odxf="1" dxf="1" numFmtId="4">
    <nc r="Q72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89" sId="1" odxf="1" dxf="1" numFmtId="4">
    <nc r="L726">
      <v>0</v>
    </nc>
    <ndxf>
      <font>
        <b/>
        <sz val="11"/>
        <name val="Times New Roman"/>
        <scheme val="none"/>
      </font>
    </ndxf>
  </rcc>
  <rcc rId="20590" sId="1" odxf="1" dxf="1" numFmtId="4">
    <nc r="M72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91" sId="1" odxf="1" dxf="1" numFmtId="4">
    <nc r="N72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92" sId="1" odxf="1" dxf="1" numFmtId="4">
    <nc r="O72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93" sId="1" odxf="1" dxf="1" numFmtId="4">
    <nc r="P72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94" sId="1" odxf="1" dxf="1" numFmtId="4">
    <nc r="Q72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95" sId="1" odxf="1" dxf="1" numFmtId="4">
    <nc r="L727">
      <v>0</v>
    </nc>
    <ndxf>
      <font>
        <b/>
        <sz val="11"/>
        <name val="Times New Roman"/>
        <scheme val="none"/>
      </font>
    </ndxf>
  </rcc>
  <rcc rId="20596" sId="1" odxf="1" dxf="1" numFmtId="4">
    <nc r="M72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97" sId="1" odxf="1" dxf="1" numFmtId="4">
    <nc r="N72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98" sId="1" odxf="1" dxf="1" numFmtId="4">
    <nc r="O72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599" sId="1" odxf="1" dxf="1" numFmtId="4">
    <nc r="P72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00" sId="1" odxf="1" dxf="1" numFmtId="4">
    <nc r="Q72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01" sId="1" odxf="1" dxf="1" numFmtId="4">
    <nc r="L728">
      <v>0</v>
    </nc>
    <ndxf>
      <font>
        <b/>
        <sz val="11"/>
        <name val="Times New Roman"/>
        <scheme val="none"/>
      </font>
    </ndxf>
  </rcc>
  <rcc rId="20602" sId="1" odxf="1" dxf="1" numFmtId="4">
    <nc r="M72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03" sId="1" odxf="1" dxf="1" numFmtId="4">
    <nc r="N72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04" sId="1" odxf="1" dxf="1" numFmtId="4">
    <nc r="O72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05" sId="1" odxf="1" dxf="1" numFmtId="4">
    <nc r="P72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06" sId="1" odxf="1" dxf="1" numFmtId="4">
    <nc r="Q72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07" sId="1" odxf="1" dxf="1" numFmtId="4">
    <nc r="L729">
      <v>0</v>
    </nc>
    <ndxf>
      <font>
        <b/>
        <sz val="11"/>
        <name val="Times New Roman"/>
        <scheme val="none"/>
      </font>
    </ndxf>
  </rcc>
  <rcc rId="20608" sId="1" odxf="1" dxf="1" numFmtId="4">
    <nc r="M72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09" sId="1" odxf="1" dxf="1" numFmtId="4">
    <nc r="N72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10" sId="1" odxf="1" dxf="1" numFmtId="4">
    <nc r="O72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11" sId="1" odxf="1" dxf="1" numFmtId="4">
    <nc r="P72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12" sId="1" odxf="1" dxf="1" numFmtId="4">
    <nc r="Q72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13" sId="1" odxf="1" dxf="1" numFmtId="4">
    <nc r="L730">
      <v>0</v>
    </nc>
    <ndxf>
      <font>
        <b/>
        <sz val="11"/>
        <name val="Times New Roman"/>
        <scheme val="none"/>
      </font>
    </ndxf>
  </rcc>
  <rcc rId="20614" sId="1" odxf="1" dxf="1" numFmtId="4">
    <nc r="M73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15" sId="1" odxf="1" dxf="1" numFmtId="4">
    <nc r="N73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16" sId="1" odxf="1" dxf="1" numFmtId="4">
    <nc r="O73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17" sId="1" odxf="1" dxf="1" numFmtId="4">
    <nc r="P73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18" sId="1" odxf="1" dxf="1" numFmtId="4">
    <nc r="Q73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19" sId="1" odxf="1" dxf="1" numFmtId="4">
    <nc r="L731">
      <v>0</v>
    </nc>
    <ndxf>
      <font>
        <b/>
        <sz val="11"/>
        <name val="Times New Roman"/>
        <scheme val="none"/>
      </font>
    </ndxf>
  </rcc>
  <rcc rId="20620" sId="1" odxf="1" dxf="1" numFmtId="4">
    <nc r="M73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21" sId="1" odxf="1" dxf="1" numFmtId="4">
    <nc r="N73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22" sId="1" odxf="1" dxf="1" numFmtId="4">
    <nc r="O73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23" sId="1" odxf="1" dxf="1" numFmtId="4">
    <nc r="P73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24" sId="1" odxf="1" dxf="1" numFmtId="4">
    <nc r="Q73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25" sId="1" odxf="1" dxf="1" numFmtId="4">
    <nc r="L732">
      <v>0</v>
    </nc>
    <ndxf>
      <font>
        <b/>
        <sz val="11"/>
        <name val="Times New Roman"/>
        <scheme val="none"/>
      </font>
    </ndxf>
  </rcc>
  <rcc rId="20626" sId="1" odxf="1" dxf="1" numFmtId="4">
    <nc r="M73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27" sId="1" odxf="1" dxf="1" numFmtId="4">
    <nc r="N73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28" sId="1" odxf="1" dxf="1" numFmtId="4">
    <nc r="O73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29" sId="1" odxf="1" dxf="1" numFmtId="4">
    <nc r="P73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30" sId="1" odxf="1" dxf="1" numFmtId="4">
    <nc r="Q73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31" sId="1" odxf="1" dxf="1" numFmtId="4">
    <nc r="L733">
      <v>0</v>
    </nc>
    <ndxf>
      <font>
        <b/>
        <sz val="11"/>
        <name val="Times New Roman"/>
        <scheme val="none"/>
      </font>
    </ndxf>
  </rcc>
  <rcc rId="20632" sId="1" odxf="1" dxf="1" numFmtId="4">
    <nc r="M73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33" sId="1" odxf="1" dxf="1" numFmtId="4">
    <nc r="N73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34" sId="1" odxf="1" dxf="1" numFmtId="4">
    <nc r="O73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35" sId="1" odxf="1" dxf="1" numFmtId="4">
    <nc r="P73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36" sId="1" odxf="1" dxf="1" numFmtId="4">
    <nc r="Q73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37" sId="1" odxf="1" dxf="1" numFmtId="4">
    <nc r="L734">
      <v>0</v>
    </nc>
    <ndxf>
      <font>
        <b/>
        <sz val="11"/>
        <name val="Times New Roman"/>
        <scheme val="none"/>
      </font>
    </ndxf>
  </rcc>
  <rcc rId="20638" sId="1" odxf="1" dxf="1" numFmtId="4">
    <nc r="M73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39" sId="1" odxf="1" dxf="1" numFmtId="4">
    <nc r="N73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40" sId="1" odxf="1" dxf="1" numFmtId="4">
    <nc r="O73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41" sId="1" odxf="1" dxf="1" numFmtId="4">
    <nc r="P73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42" sId="1" odxf="1" dxf="1" numFmtId="4">
    <nc r="Q73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43" sId="1" odxf="1" dxf="1" numFmtId="4">
    <nc r="L735">
      <v>0</v>
    </nc>
    <ndxf>
      <font>
        <b/>
        <sz val="11"/>
        <name val="Times New Roman"/>
        <scheme val="none"/>
      </font>
    </ndxf>
  </rcc>
  <rcc rId="20644" sId="1" odxf="1" dxf="1" numFmtId="4">
    <nc r="M73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45" sId="1" odxf="1" dxf="1" numFmtId="4">
    <nc r="N73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46" sId="1" odxf="1" dxf="1" numFmtId="4">
    <nc r="O73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47" sId="1" odxf="1" dxf="1" numFmtId="4">
    <nc r="P73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48" sId="1" odxf="1" dxf="1" numFmtId="4">
    <nc r="Q73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49" sId="1" odxf="1" dxf="1" numFmtId="4">
    <nc r="L736">
      <v>0</v>
    </nc>
    <ndxf>
      <font>
        <b/>
        <sz val="11"/>
        <name val="Times New Roman"/>
        <scheme val="none"/>
      </font>
    </ndxf>
  </rcc>
  <rcc rId="20650" sId="1" odxf="1" dxf="1" numFmtId="4">
    <nc r="M73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51" sId="1" odxf="1" dxf="1" numFmtId="4">
    <nc r="N73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52" sId="1" odxf="1" dxf="1" numFmtId="4">
    <nc r="O73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53" sId="1" odxf="1" dxf="1" numFmtId="4">
    <nc r="P73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54" sId="1" odxf="1" dxf="1" numFmtId="4">
    <nc r="Q73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55" sId="1" odxf="1" dxf="1" numFmtId="4">
    <nc r="L737">
      <v>0</v>
    </nc>
    <ndxf>
      <font>
        <b/>
        <sz val="11"/>
        <name val="Times New Roman"/>
        <scheme val="none"/>
      </font>
    </ndxf>
  </rcc>
  <rcc rId="20656" sId="1" odxf="1" dxf="1" numFmtId="4">
    <nc r="M73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57" sId="1" odxf="1" dxf="1" numFmtId="4">
    <nc r="N73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58" sId="1" odxf="1" dxf="1" numFmtId="4">
    <nc r="O73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59" sId="1" odxf="1" dxf="1" numFmtId="4">
    <nc r="P73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60" sId="1" odxf="1" dxf="1" numFmtId="4">
    <nc r="Q73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61" sId="1" odxf="1" dxf="1" numFmtId="4">
    <nc r="L738">
      <v>0</v>
    </nc>
    <ndxf>
      <font>
        <b/>
        <sz val="11"/>
        <name val="Times New Roman"/>
        <scheme val="none"/>
      </font>
    </ndxf>
  </rcc>
  <rcc rId="20662" sId="1" odxf="1" dxf="1" numFmtId="4">
    <nc r="M73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63" sId="1" odxf="1" dxf="1" numFmtId="4">
    <nc r="N73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64" sId="1" odxf="1" dxf="1" numFmtId="4">
    <nc r="O73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65" sId="1" odxf="1" dxf="1" numFmtId="4">
    <nc r="P73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66" sId="1" odxf="1" dxf="1" numFmtId="4">
    <nc r="Q73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67" sId="1" odxf="1" dxf="1" numFmtId="4">
    <nc r="L739">
      <v>0</v>
    </nc>
    <ndxf>
      <font>
        <b/>
        <sz val="11"/>
        <name val="Times New Roman"/>
        <scheme val="none"/>
      </font>
    </ndxf>
  </rcc>
  <rcc rId="20668" sId="1" odxf="1" dxf="1" numFmtId="4">
    <nc r="M73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69" sId="1" odxf="1" dxf="1" numFmtId="4">
    <nc r="N73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70" sId="1" odxf="1" dxf="1" numFmtId="4">
    <nc r="O73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71" sId="1" odxf="1" dxf="1" numFmtId="4">
    <nc r="P73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72" sId="1" odxf="1" dxf="1" numFmtId="4">
    <nc r="Q73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73" sId="1" odxf="1" dxf="1" numFmtId="4">
    <nc r="L740">
      <v>0</v>
    </nc>
    <ndxf>
      <font>
        <b/>
        <sz val="11"/>
        <name val="Times New Roman"/>
        <scheme val="none"/>
      </font>
    </ndxf>
  </rcc>
  <rcc rId="20674" sId="1" odxf="1" dxf="1" numFmtId="4">
    <nc r="M74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75" sId="1" odxf="1" dxf="1" numFmtId="4">
    <nc r="N74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76" sId="1" odxf="1" dxf="1" numFmtId="4">
    <nc r="O74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77" sId="1" odxf="1" dxf="1" numFmtId="4">
    <nc r="P74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78" sId="1" odxf="1" dxf="1" numFmtId="4">
    <nc r="Q74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79" sId="1" odxf="1" dxf="1" numFmtId="4">
    <nc r="L741">
      <v>0</v>
    </nc>
    <ndxf>
      <font>
        <b/>
        <sz val="11"/>
        <name val="Times New Roman"/>
        <scheme val="none"/>
      </font>
    </ndxf>
  </rcc>
  <rcc rId="20680" sId="1" odxf="1" dxf="1" numFmtId="4">
    <nc r="M74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81" sId="1" odxf="1" dxf="1" numFmtId="4">
    <nc r="N74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82" sId="1" odxf="1" dxf="1" numFmtId="4">
    <nc r="O74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83" sId="1" odxf="1" dxf="1" numFmtId="4">
    <nc r="P74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84" sId="1" odxf="1" dxf="1" numFmtId="4">
    <nc r="Q74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85" sId="1" numFmtId="4">
    <nc r="L742">
      <v>0</v>
    </nc>
  </rcc>
  <rcc rId="20686" sId="1" odxf="1" dxf="1" numFmtId="4">
    <nc r="M74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87" sId="1" odxf="1" dxf="1" numFmtId="4">
    <nc r="N74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88" sId="1" odxf="1" dxf="1" numFmtId="4">
    <nc r="O74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89" sId="1" odxf="1" dxf="1" numFmtId="4">
    <nc r="P74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90" sId="1" odxf="1" dxf="1" numFmtId="4">
    <nc r="Q74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91" sId="1" odxf="1" dxf="1" numFmtId="4">
    <nc r="L743">
      <v>0</v>
    </nc>
    <ndxf>
      <font>
        <b/>
        <sz val="11"/>
        <name val="Times New Roman"/>
        <scheme val="none"/>
      </font>
    </ndxf>
  </rcc>
  <rcc rId="20692" sId="1" odxf="1" dxf="1" numFmtId="4">
    <nc r="M74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93" sId="1" odxf="1" dxf="1" numFmtId="4">
    <nc r="N74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94" sId="1" odxf="1" dxf="1" numFmtId="4">
    <nc r="O74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95" sId="1" odxf="1" dxf="1" numFmtId="4">
    <nc r="P74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96" sId="1" odxf="1" dxf="1" numFmtId="4">
    <nc r="Q74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97" sId="1" odxf="1" dxf="1" numFmtId="4">
    <nc r="L744">
      <v>0</v>
    </nc>
    <ndxf>
      <font>
        <b/>
        <sz val="11"/>
        <name val="Times New Roman"/>
        <scheme val="none"/>
      </font>
    </ndxf>
  </rcc>
  <rcc rId="20698" sId="1" odxf="1" dxf="1" numFmtId="4">
    <nc r="M74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699" sId="1" odxf="1" dxf="1" numFmtId="4">
    <nc r="N74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00" sId="1" odxf="1" dxf="1" numFmtId="4">
    <nc r="O74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01" sId="1" odxf="1" dxf="1" numFmtId="4">
    <nc r="P74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02" sId="1" odxf="1" dxf="1" numFmtId="4">
    <nc r="Q74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03" sId="1" odxf="1" dxf="1" numFmtId="4">
    <nc r="L745">
      <v>0</v>
    </nc>
    <ndxf>
      <font>
        <b/>
        <sz val="11"/>
        <name val="Times New Roman"/>
        <scheme val="none"/>
      </font>
    </ndxf>
  </rcc>
  <rcc rId="20704" sId="1" odxf="1" dxf="1" numFmtId="4">
    <nc r="M74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05" sId="1" odxf="1" dxf="1" numFmtId="4">
    <nc r="N74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06" sId="1" odxf="1" dxf="1" numFmtId="4">
    <nc r="O74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07" sId="1" odxf="1" dxf="1" numFmtId="4">
    <nc r="P74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08" sId="1" odxf="1" dxf="1" numFmtId="4">
    <nc r="Q74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09" sId="1" odxf="1" dxf="1" numFmtId="4">
    <nc r="L746">
      <v>0</v>
    </nc>
    <ndxf>
      <font>
        <b/>
        <sz val="11"/>
        <name val="Times New Roman"/>
        <scheme val="none"/>
      </font>
    </ndxf>
  </rcc>
  <rcc rId="20710" sId="1" odxf="1" dxf="1" numFmtId="4">
    <nc r="M74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11" sId="1" odxf="1" dxf="1" numFmtId="4">
    <nc r="N74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12" sId="1" odxf="1" dxf="1" numFmtId="4">
    <nc r="O74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13" sId="1" odxf="1" dxf="1" numFmtId="4">
    <nc r="P74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14" sId="1" odxf="1" dxf="1" numFmtId="4">
    <nc r="Q74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15" sId="1" odxf="1" dxf="1" numFmtId="4">
    <nc r="L747">
      <v>0</v>
    </nc>
    <ndxf>
      <font>
        <b/>
        <sz val="11"/>
        <name val="Times New Roman"/>
        <scheme val="none"/>
      </font>
    </ndxf>
  </rcc>
  <rcc rId="20716" sId="1" odxf="1" dxf="1" numFmtId="4">
    <nc r="M74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17" sId="1" odxf="1" dxf="1" numFmtId="4">
    <nc r="N74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18" sId="1" odxf="1" dxf="1" numFmtId="4">
    <nc r="O74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19" sId="1" odxf="1" dxf="1" numFmtId="4">
    <nc r="P74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20" sId="1" odxf="1" dxf="1" numFmtId="4">
    <nc r="Q74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21" sId="1" odxf="1" dxf="1" numFmtId="4">
    <nc r="L748">
      <v>0</v>
    </nc>
    <ndxf>
      <font>
        <b/>
        <sz val="11"/>
        <name val="Times New Roman"/>
        <scheme val="none"/>
      </font>
    </ndxf>
  </rcc>
  <rcc rId="20722" sId="1" odxf="1" dxf="1" numFmtId="4">
    <nc r="M74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23" sId="1" odxf="1" dxf="1" numFmtId="4">
    <nc r="N74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24" sId="1" odxf="1" dxf="1" numFmtId="4">
    <nc r="O74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25" sId="1" odxf="1" dxf="1" numFmtId="4">
    <nc r="P74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26" sId="1" odxf="1" dxf="1" numFmtId="4">
    <nc r="Q74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27" sId="1" odxf="1" dxf="1" numFmtId="4">
    <nc r="L749">
      <v>0</v>
    </nc>
    <ndxf>
      <font>
        <b/>
        <sz val="11"/>
        <name val="Times New Roman"/>
        <scheme val="none"/>
      </font>
    </ndxf>
  </rcc>
  <rcc rId="20728" sId="1" odxf="1" dxf="1" numFmtId="4">
    <nc r="M74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29" sId="1" odxf="1" dxf="1" numFmtId="4">
    <nc r="N74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30" sId="1" odxf="1" dxf="1" numFmtId="4">
    <nc r="O74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31" sId="1" odxf="1" dxf="1" numFmtId="4">
    <nc r="P74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32" sId="1" odxf="1" dxf="1" numFmtId="4">
    <nc r="Q74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33" sId="1" odxf="1" dxf="1" numFmtId="4">
    <nc r="L750">
      <v>0</v>
    </nc>
    <ndxf>
      <font>
        <b/>
        <sz val="11"/>
        <name val="Times New Roman"/>
        <scheme val="none"/>
      </font>
    </ndxf>
  </rcc>
  <rcc rId="20734" sId="1" odxf="1" dxf="1" numFmtId="4">
    <nc r="M75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35" sId="1" odxf="1" dxf="1" numFmtId="4">
    <nc r="N75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36" sId="1" odxf="1" dxf="1" numFmtId="4">
    <nc r="O75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37" sId="1" odxf="1" dxf="1" numFmtId="4">
    <nc r="P75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38" sId="1" odxf="1" dxf="1" numFmtId="4">
    <nc r="Q75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39" sId="1" odxf="1" dxf="1" numFmtId="4">
    <nc r="L751">
      <v>0</v>
    </nc>
    <ndxf>
      <font>
        <b/>
        <sz val="11"/>
        <name val="Times New Roman"/>
        <scheme val="none"/>
      </font>
    </ndxf>
  </rcc>
  <rcc rId="20740" sId="1" odxf="1" dxf="1" numFmtId="4">
    <nc r="M75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41" sId="1" odxf="1" dxf="1" numFmtId="4">
    <nc r="N75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42" sId="1" odxf="1" dxf="1" numFmtId="4">
    <nc r="O75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43" sId="1" odxf="1" dxf="1" numFmtId="4">
    <nc r="P75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44" sId="1" odxf="1" dxf="1" numFmtId="4">
    <nc r="Q75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45" sId="1" odxf="1" dxf="1" numFmtId="4">
    <nc r="L752">
      <v>0</v>
    </nc>
    <ndxf>
      <font>
        <b/>
        <sz val="11"/>
        <name val="Times New Roman"/>
        <scheme val="none"/>
      </font>
    </ndxf>
  </rcc>
  <rcc rId="20746" sId="1" odxf="1" dxf="1" numFmtId="4">
    <nc r="M75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47" sId="1" odxf="1" dxf="1" numFmtId="4">
    <nc r="N75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48" sId="1" odxf="1" dxf="1" numFmtId="4">
    <nc r="O75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49" sId="1" odxf="1" dxf="1" numFmtId="4">
    <nc r="P75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50" sId="1" odxf="1" dxf="1" numFmtId="4">
    <nc r="Q75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51" sId="1" odxf="1" dxf="1" numFmtId="4">
    <nc r="L753">
      <v>0</v>
    </nc>
    <ndxf>
      <font>
        <b/>
        <sz val="11"/>
        <name val="Times New Roman"/>
        <scheme val="none"/>
      </font>
    </ndxf>
  </rcc>
  <rcc rId="20752" sId="1" odxf="1" dxf="1" numFmtId="4">
    <nc r="M75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53" sId="1" odxf="1" dxf="1" numFmtId="4">
    <nc r="N75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54" sId="1" odxf="1" dxf="1" numFmtId="4">
    <nc r="O75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55" sId="1" odxf="1" dxf="1" numFmtId="4">
    <nc r="P75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56" sId="1" odxf="1" dxf="1" numFmtId="4">
    <nc r="Q75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57" sId="1" odxf="1" dxf="1" numFmtId="4">
    <nc r="L754">
      <v>0</v>
    </nc>
    <ndxf>
      <font>
        <b/>
        <sz val="11"/>
        <name val="Times New Roman"/>
        <scheme val="none"/>
      </font>
    </ndxf>
  </rcc>
  <rcc rId="20758" sId="1" odxf="1" dxf="1" numFmtId="4">
    <nc r="M75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59" sId="1" odxf="1" dxf="1" numFmtId="4">
    <nc r="N75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60" sId="1" odxf="1" dxf="1" numFmtId="4">
    <nc r="O75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61" sId="1" odxf="1" dxf="1" numFmtId="4">
    <nc r="P75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62" sId="1" odxf="1" dxf="1" numFmtId="4">
    <nc r="Q75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63" sId="1" odxf="1" dxf="1" numFmtId="4">
    <nc r="L755">
      <v>0</v>
    </nc>
    <ndxf>
      <font>
        <b/>
        <sz val="11"/>
        <name val="Times New Roman"/>
        <scheme val="none"/>
      </font>
    </ndxf>
  </rcc>
  <rcc rId="20764" sId="1" odxf="1" dxf="1" numFmtId="4">
    <nc r="M75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65" sId="1" odxf="1" dxf="1" numFmtId="4">
    <nc r="N75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66" sId="1" odxf="1" dxf="1" numFmtId="4">
    <nc r="O75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67" sId="1" odxf="1" dxf="1" numFmtId="4">
    <nc r="P75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68" sId="1" odxf="1" dxf="1" numFmtId="4">
    <nc r="Q75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69" sId="1" odxf="1" dxf="1" numFmtId="4">
    <nc r="L756">
      <v>0</v>
    </nc>
    <ndxf>
      <font>
        <b/>
        <sz val="11"/>
        <name val="Times New Roman"/>
        <scheme val="none"/>
      </font>
    </ndxf>
  </rcc>
  <rcc rId="20770" sId="1" odxf="1" dxf="1" numFmtId="4">
    <nc r="M75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71" sId="1" odxf="1" dxf="1" numFmtId="4">
    <nc r="N75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72" sId="1" odxf="1" dxf="1" numFmtId="4">
    <nc r="O75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73" sId="1" odxf="1" dxf="1" numFmtId="4">
    <nc r="P75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74" sId="1" odxf="1" dxf="1" numFmtId="4">
    <nc r="Q75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75" sId="1" odxf="1" dxf="1" numFmtId="4">
    <nc r="L757">
      <v>0</v>
    </nc>
    <ndxf>
      <font>
        <b/>
        <sz val="11"/>
        <name val="Times New Roman"/>
        <scheme val="none"/>
      </font>
    </ndxf>
  </rcc>
  <rcc rId="20776" sId="1" odxf="1" dxf="1" numFmtId="4">
    <nc r="M75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77" sId="1" odxf="1" dxf="1" numFmtId="4">
    <nc r="N75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78" sId="1" odxf="1" dxf="1" numFmtId="4">
    <nc r="O75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79" sId="1" odxf="1" dxf="1" numFmtId="4">
    <nc r="P75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80" sId="1" odxf="1" dxf="1" numFmtId="4">
    <nc r="Q75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81" sId="1" odxf="1" dxf="1" numFmtId="4">
    <nc r="L758">
      <v>0</v>
    </nc>
    <ndxf>
      <font>
        <b/>
        <sz val="11"/>
        <name val="Times New Roman"/>
        <scheme val="none"/>
      </font>
    </ndxf>
  </rcc>
  <rcc rId="20782" sId="1" odxf="1" dxf="1" numFmtId="4">
    <nc r="M75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83" sId="1" odxf="1" dxf="1" numFmtId="4">
    <nc r="N75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84" sId="1" odxf="1" dxf="1" numFmtId="4">
    <nc r="O75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85" sId="1" odxf="1" dxf="1" numFmtId="4">
    <nc r="P75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86" sId="1" odxf="1" dxf="1" numFmtId="4">
    <nc r="Q75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87" sId="1" odxf="1" dxf="1" numFmtId="4">
    <nc r="L759">
      <v>0</v>
    </nc>
    <ndxf>
      <font>
        <b/>
        <sz val="11"/>
        <name val="Times New Roman"/>
        <scheme val="none"/>
      </font>
    </ndxf>
  </rcc>
  <rcc rId="20788" sId="1" odxf="1" dxf="1" numFmtId="4">
    <nc r="M75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89" sId="1" odxf="1" dxf="1" numFmtId="4">
    <nc r="N75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90" sId="1" odxf="1" dxf="1" numFmtId="4">
    <nc r="O75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91" sId="1" odxf="1" dxf="1" numFmtId="4">
    <nc r="P75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92" sId="1" odxf="1" dxf="1" numFmtId="4">
    <nc r="Q75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93" sId="1" odxf="1" dxf="1" numFmtId="4">
    <nc r="L760">
      <v>0</v>
    </nc>
    <ndxf>
      <font>
        <b/>
        <sz val="11"/>
        <name val="Times New Roman"/>
        <scheme val="none"/>
      </font>
    </ndxf>
  </rcc>
  <rcc rId="20794" sId="1" odxf="1" dxf="1" numFmtId="4">
    <nc r="M76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95" sId="1" odxf="1" dxf="1" numFmtId="4">
    <nc r="N76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96" sId="1" odxf="1" dxf="1" numFmtId="4">
    <nc r="O76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97" sId="1" odxf="1" dxf="1" numFmtId="4">
    <nc r="P76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98" sId="1" odxf="1" dxf="1" numFmtId="4">
    <nc r="Q76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799" sId="1" odxf="1" dxf="1" numFmtId="4">
    <nc r="L761">
      <v>0</v>
    </nc>
    <ndxf>
      <font>
        <b/>
        <sz val="11"/>
        <name val="Times New Roman"/>
        <scheme val="none"/>
      </font>
    </ndxf>
  </rcc>
  <rcc rId="20800" sId="1" odxf="1" dxf="1" numFmtId="4">
    <nc r="M76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01" sId="1" odxf="1" dxf="1" numFmtId="4">
    <nc r="N76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02" sId="1" odxf="1" dxf="1" numFmtId="4">
    <nc r="O76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03" sId="1" odxf="1" dxf="1" numFmtId="4">
    <nc r="P76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04" sId="1" odxf="1" dxf="1" numFmtId="4">
    <nc r="Q76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05" sId="1" odxf="1" dxf="1" numFmtId="4">
    <nc r="L762">
      <v>0</v>
    </nc>
    <ndxf>
      <font>
        <b/>
        <sz val="11"/>
        <name val="Times New Roman"/>
        <scheme val="none"/>
      </font>
    </ndxf>
  </rcc>
  <rcc rId="20806" sId="1" odxf="1" dxf="1" numFmtId="4">
    <nc r="M76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07" sId="1" odxf="1" dxf="1" numFmtId="4">
    <nc r="N76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08" sId="1" odxf="1" dxf="1" numFmtId="4">
    <nc r="O76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09" sId="1" odxf="1" dxf="1" numFmtId="4">
    <nc r="P76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10" sId="1" odxf="1" dxf="1" numFmtId="4">
    <nc r="Q76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11" sId="1" odxf="1" dxf="1" numFmtId="4">
    <nc r="L763">
      <v>0</v>
    </nc>
    <ndxf>
      <font>
        <b/>
        <sz val="11"/>
        <name val="Times New Roman"/>
        <scheme val="none"/>
      </font>
    </ndxf>
  </rcc>
  <rcc rId="20812" sId="1" odxf="1" dxf="1" numFmtId="4">
    <nc r="M76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13" sId="1" odxf="1" dxf="1" numFmtId="4">
    <nc r="N76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14" sId="1" odxf="1" dxf="1" numFmtId="4">
    <nc r="O76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15" sId="1" odxf="1" dxf="1" numFmtId="4">
    <nc r="P76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16" sId="1" odxf="1" dxf="1" numFmtId="4">
    <nc r="Q76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17" sId="1" odxf="1" dxf="1" numFmtId="4">
    <nc r="L764">
      <v>0</v>
    </nc>
    <ndxf>
      <font>
        <b/>
        <sz val="11"/>
        <name val="Times New Roman"/>
        <scheme val="none"/>
      </font>
    </ndxf>
  </rcc>
  <rcc rId="20818" sId="1" odxf="1" dxf="1" numFmtId="4">
    <nc r="M76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19" sId="1" odxf="1" dxf="1" numFmtId="4">
    <nc r="N76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20" sId="1" odxf="1" dxf="1" numFmtId="4">
    <nc r="O76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21" sId="1" odxf="1" dxf="1" numFmtId="4">
    <nc r="P76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22" sId="1" odxf="1" dxf="1" numFmtId="4">
    <nc r="Q76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23" sId="1" odxf="1" dxf="1" numFmtId="4">
    <nc r="L765">
      <v>0</v>
    </nc>
    <ndxf>
      <font>
        <b/>
        <sz val="11"/>
        <name val="Times New Roman"/>
        <scheme val="none"/>
      </font>
    </ndxf>
  </rcc>
  <rcc rId="20824" sId="1" odxf="1" dxf="1" numFmtId="4">
    <nc r="M76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25" sId="1" odxf="1" dxf="1" numFmtId="4">
    <nc r="N76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26" sId="1" odxf="1" dxf="1" numFmtId="4">
    <nc r="O76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27" sId="1" odxf="1" dxf="1" numFmtId="4">
    <nc r="P76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28" sId="1" odxf="1" dxf="1" numFmtId="4">
    <nc r="Q76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29" sId="1" odxf="1" dxf="1" numFmtId="4">
    <nc r="L766">
      <v>0</v>
    </nc>
    <ndxf>
      <font>
        <b/>
        <sz val="11"/>
        <name val="Times New Roman"/>
        <scheme val="none"/>
      </font>
    </ndxf>
  </rcc>
  <rcc rId="20830" sId="1" odxf="1" dxf="1" numFmtId="4">
    <nc r="M76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31" sId="1" odxf="1" dxf="1" numFmtId="4">
    <nc r="N76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32" sId="1" odxf="1" dxf="1" numFmtId="4">
    <nc r="O76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33" sId="1" odxf="1" dxf="1" numFmtId="4">
    <nc r="P76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34" sId="1" odxf="1" dxf="1" numFmtId="4">
    <nc r="Q76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35" sId="1" odxf="1" dxf="1" numFmtId="4">
    <nc r="L767">
      <v>0</v>
    </nc>
    <ndxf>
      <font>
        <b/>
        <sz val="11"/>
        <name val="Times New Roman"/>
        <scheme val="none"/>
      </font>
    </ndxf>
  </rcc>
  <rcc rId="20836" sId="1" odxf="1" dxf="1" numFmtId="4">
    <nc r="M76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37" sId="1" odxf="1" dxf="1" numFmtId="4">
    <nc r="N76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38" sId="1" odxf="1" dxf="1" numFmtId="4">
    <nc r="O76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39" sId="1" odxf="1" dxf="1" numFmtId="4">
    <nc r="P76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40" sId="1" odxf="1" dxf="1" numFmtId="4">
    <nc r="Q76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41" sId="1" odxf="1" dxf="1" numFmtId="4">
    <nc r="L768">
      <v>0</v>
    </nc>
    <ndxf>
      <font>
        <b/>
        <sz val="11"/>
        <name val="Times New Roman"/>
        <scheme val="none"/>
      </font>
    </ndxf>
  </rcc>
  <rcc rId="20842" sId="1" odxf="1" dxf="1" numFmtId="4">
    <nc r="M76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43" sId="1" odxf="1" dxf="1" numFmtId="4">
    <nc r="N76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44" sId="1" odxf="1" dxf="1" numFmtId="4">
    <nc r="O76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45" sId="1" odxf="1" dxf="1" numFmtId="4">
    <nc r="P76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46" sId="1" odxf="1" dxf="1" numFmtId="4">
    <nc r="Q76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47" sId="1" odxf="1" dxf="1" numFmtId="4">
    <nc r="L769">
      <v>0</v>
    </nc>
    <ndxf>
      <font>
        <b/>
        <sz val="11"/>
        <name val="Times New Roman"/>
        <scheme val="none"/>
      </font>
    </ndxf>
  </rcc>
  <rcc rId="20848" sId="1" odxf="1" dxf="1" numFmtId="4">
    <nc r="M76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49" sId="1" odxf="1" dxf="1" numFmtId="4">
    <nc r="N76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50" sId="1" odxf="1" dxf="1" numFmtId="4">
    <nc r="O76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51" sId="1" odxf="1" dxf="1" numFmtId="4">
    <nc r="P76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52" sId="1" odxf="1" dxf="1" numFmtId="4">
    <nc r="Q76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53" sId="1" odxf="1" dxf="1" numFmtId="4">
    <nc r="L770">
      <v>0</v>
    </nc>
    <ndxf>
      <font>
        <b/>
        <sz val="11"/>
        <name val="Times New Roman"/>
        <scheme val="none"/>
      </font>
    </ndxf>
  </rcc>
  <rcc rId="20854" sId="1" odxf="1" dxf="1" numFmtId="4">
    <nc r="M77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55" sId="1" odxf="1" dxf="1" numFmtId="4">
    <nc r="N77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56" sId="1" odxf="1" dxf="1" numFmtId="4">
    <nc r="O77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57" sId="1" odxf="1" dxf="1" numFmtId="4">
    <nc r="P77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58" sId="1" odxf="1" dxf="1" numFmtId="4">
    <nc r="Q77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59" sId="1" odxf="1" dxf="1" numFmtId="4">
    <nc r="L771">
      <v>0</v>
    </nc>
    <ndxf>
      <font>
        <b/>
        <sz val="11"/>
        <name val="Times New Roman"/>
        <scheme val="none"/>
      </font>
    </ndxf>
  </rcc>
  <rcc rId="20860" sId="1" odxf="1" dxf="1" numFmtId="4">
    <nc r="M77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61" sId="1" odxf="1" dxf="1" numFmtId="4">
    <nc r="N77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62" sId="1" odxf="1" dxf="1" numFmtId="4">
    <nc r="O77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63" sId="1" odxf="1" dxf="1" numFmtId="4">
    <nc r="P77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64" sId="1" odxf="1" dxf="1" numFmtId="4">
    <nc r="Q77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65" sId="1" odxf="1" dxf="1" numFmtId="4">
    <nc r="L772">
      <v>0</v>
    </nc>
    <ndxf>
      <font>
        <b/>
        <sz val="11"/>
        <name val="Times New Roman"/>
        <scheme val="none"/>
      </font>
    </ndxf>
  </rcc>
  <rcc rId="20866" sId="1" odxf="1" dxf="1" numFmtId="4">
    <nc r="M77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67" sId="1" odxf="1" dxf="1" numFmtId="4">
    <nc r="N77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68" sId="1" odxf="1" dxf="1" numFmtId="4">
    <nc r="O77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69" sId="1" odxf="1" dxf="1" numFmtId="4">
    <nc r="P77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70" sId="1" odxf="1" dxf="1" numFmtId="4">
    <nc r="Q77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71" sId="1" odxf="1" dxf="1" numFmtId="4">
    <nc r="L773">
      <v>0</v>
    </nc>
    <ndxf>
      <font>
        <b/>
        <sz val="11"/>
        <name val="Times New Roman"/>
        <scheme val="none"/>
      </font>
    </ndxf>
  </rcc>
  <rcc rId="20872" sId="1" odxf="1" dxf="1" numFmtId="4">
    <nc r="M77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73" sId="1" odxf="1" dxf="1" numFmtId="4">
    <nc r="N77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74" sId="1" odxf="1" dxf="1" numFmtId="4">
    <nc r="O77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75" sId="1" odxf="1" dxf="1" numFmtId="4">
    <nc r="P77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76" sId="1" odxf="1" dxf="1" numFmtId="4">
    <nc r="Q77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77" sId="1" odxf="1" dxf="1" numFmtId="4">
    <nc r="L774">
      <v>0</v>
    </nc>
    <ndxf>
      <font>
        <b/>
        <sz val="11"/>
        <name val="Times New Roman"/>
        <scheme val="none"/>
      </font>
    </ndxf>
  </rcc>
  <rcc rId="20878" sId="1" odxf="1" dxf="1" numFmtId="4">
    <nc r="M77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79" sId="1" odxf="1" dxf="1" numFmtId="4">
    <nc r="N77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80" sId="1" odxf="1" dxf="1" numFmtId="4">
    <nc r="O77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81" sId="1" odxf="1" dxf="1" numFmtId="4">
    <nc r="P77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82" sId="1" odxf="1" dxf="1" numFmtId="4">
    <nc r="Q77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83" sId="1" odxf="1" dxf="1" numFmtId="4">
    <nc r="L775">
      <v>0</v>
    </nc>
    <ndxf>
      <font>
        <b/>
        <sz val="11"/>
        <name val="Times New Roman"/>
        <scheme val="none"/>
      </font>
    </ndxf>
  </rcc>
  <rcc rId="20884" sId="1" odxf="1" dxf="1" numFmtId="4">
    <nc r="M77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85" sId="1" odxf="1" dxf="1" numFmtId="4">
    <nc r="N77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86" sId="1" odxf="1" dxf="1" numFmtId="4">
    <nc r="O77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87" sId="1" odxf="1" dxf="1" numFmtId="4">
    <nc r="P77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88" sId="1" odxf="1" dxf="1" numFmtId="4">
    <nc r="Q77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89" sId="1" odxf="1" dxf="1" numFmtId="4">
    <nc r="L776">
      <v>0</v>
    </nc>
    <ndxf>
      <font>
        <b/>
        <sz val="11"/>
        <name val="Times New Roman"/>
        <scheme val="none"/>
      </font>
    </ndxf>
  </rcc>
  <rcc rId="20890" sId="1" odxf="1" dxf="1" numFmtId="4">
    <nc r="M77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91" sId="1" odxf="1" dxf="1" numFmtId="4">
    <nc r="N77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92" sId="1" odxf="1" dxf="1" numFmtId="4">
    <nc r="O77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93" sId="1" odxf="1" dxf="1" numFmtId="4">
    <nc r="P77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94" sId="1" odxf="1" dxf="1" numFmtId="4">
    <nc r="Q77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95" sId="1" odxf="1" dxf="1" numFmtId="4">
    <nc r="L777">
      <v>0</v>
    </nc>
    <ndxf>
      <font>
        <b/>
        <sz val="11"/>
        <name val="Times New Roman"/>
        <scheme val="none"/>
      </font>
    </ndxf>
  </rcc>
  <rcc rId="20896" sId="1" odxf="1" dxf="1" numFmtId="4">
    <nc r="M77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97" sId="1" odxf="1" dxf="1" numFmtId="4">
    <nc r="N77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98" sId="1" odxf="1" dxf="1" numFmtId="4">
    <nc r="O77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899" sId="1" odxf="1" dxf="1" numFmtId="4">
    <nc r="P77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00" sId="1" odxf="1" dxf="1" numFmtId="4">
    <nc r="Q77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01" sId="1" odxf="1" dxf="1" numFmtId="4">
    <nc r="L778">
      <v>0</v>
    </nc>
    <ndxf>
      <font>
        <b/>
        <sz val="11"/>
        <name val="Times New Roman"/>
        <scheme val="none"/>
      </font>
    </ndxf>
  </rcc>
  <rcc rId="20902" sId="1" odxf="1" dxf="1" numFmtId="4">
    <nc r="M77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03" sId="1" odxf="1" dxf="1" numFmtId="4">
    <nc r="N77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04" sId="1" odxf="1" dxf="1" numFmtId="4">
    <nc r="O77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05" sId="1" odxf="1" dxf="1" numFmtId="4">
    <nc r="P77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06" sId="1" odxf="1" dxf="1" numFmtId="4">
    <nc r="Q77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07" sId="1" odxf="1" dxf="1" numFmtId="4">
    <nc r="L779">
      <v>0</v>
    </nc>
    <ndxf>
      <font>
        <b/>
        <sz val="11"/>
        <name val="Times New Roman"/>
        <scheme val="none"/>
      </font>
    </ndxf>
  </rcc>
  <rcc rId="20908" sId="1" odxf="1" dxf="1" numFmtId="4">
    <nc r="M77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09" sId="1" odxf="1" dxf="1" numFmtId="4">
    <nc r="N77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10" sId="1" odxf="1" dxf="1" numFmtId="4">
    <nc r="O77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11" sId="1" odxf="1" dxf="1" numFmtId="4">
    <nc r="P77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12" sId="1" odxf="1" dxf="1" numFmtId="4">
    <nc r="Q77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13" sId="1" odxf="1" dxf="1" numFmtId="4">
    <nc r="L780">
      <v>0</v>
    </nc>
    <ndxf>
      <font>
        <b/>
        <sz val="11"/>
        <name val="Times New Roman"/>
        <scheme val="none"/>
      </font>
    </ndxf>
  </rcc>
  <rcc rId="20914" sId="1" odxf="1" dxf="1" numFmtId="4">
    <nc r="M78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15" sId="1" odxf="1" dxf="1" numFmtId="4">
    <nc r="N78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16" sId="1" odxf="1" dxf="1" numFmtId="4">
    <nc r="O78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17" sId="1" odxf="1" dxf="1" numFmtId="4">
    <nc r="P78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18" sId="1" odxf="1" dxf="1" numFmtId="4">
    <nc r="Q78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19" sId="1" odxf="1" dxf="1" numFmtId="4">
    <nc r="L781">
      <v>0</v>
    </nc>
    <ndxf>
      <font>
        <b/>
        <sz val="11"/>
        <name val="Times New Roman"/>
        <scheme val="none"/>
      </font>
      <alignment vertical="center" readingOrder="0"/>
    </ndxf>
  </rcc>
  <rcc rId="20920" sId="1" odxf="1" dxf="1" numFmtId="4">
    <nc r="M78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21" sId="1" odxf="1" dxf="1" numFmtId="4">
    <nc r="N78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22" sId="1" odxf="1" dxf="1" numFmtId="4">
    <nc r="O78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23" sId="1" odxf="1" dxf="1" numFmtId="4">
    <nc r="P78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24" sId="1" odxf="1" dxf="1" numFmtId="4">
    <nc r="Q78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25" sId="1" odxf="1" dxf="1" numFmtId="4">
    <nc r="L782">
      <v>0</v>
    </nc>
    <ndxf>
      <font>
        <b/>
        <sz val="11"/>
        <name val="Times New Roman"/>
        <scheme val="none"/>
      </font>
      <alignment vertical="center" readingOrder="0"/>
    </ndxf>
  </rcc>
  <rcc rId="20926" sId="1" odxf="1" dxf="1" numFmtId="4">
    <nc r="M78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27" sId="1" odxf="1" dxf="1" numFmtId="4">
    <nc r="N78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28" sId="1" odxf="1" dxf="1" numFmtId="4">
    <nc r="O78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29" sId="1" odxf="1" dxf="1" numFmtId="4">
    <nc r="P78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30" sId="1" odxf="1" dxf="1" numFmtId="4">
    <nc r="Q78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31" sId="1" odxf="1" dxf="1" numFmtId="4">
    <nc r="L783">
      <v>0</v>
    </nc>
    <ndxf>
      <font>
        <b/>
        <sz val="11"/>
        <name val="Times New Roman"/>
        <scheme val="none"/>
      </font>
      <alignment vertical="center" readingOrder="0"/>
    </ndxf>
  </rcc>
  <rcc rId="20932" sId="1" odxf="1" dxf="1" numFmtId="4">
    <nc r="M78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33" sId="1" odxf="1" dxf="1" numFmtId="4">
    <nc r="N78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34" sId="1" odxf="1" dxf="1" numFmtId="4">
    <nc r="O78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35" sId="1" odxf="1" dxf="1" numFmtId="4">
    <nc r="P78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36" sId="1" odxf="1" dxf="1" numFmtId="4">
    <nc r="Q78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37" sId="1" odxf="1" dxf="1" numFmtId="4">
    <nc r="L784">
      <v>0</v>
    </nc>
    <ndxf>
      <font>
        <b/>
        <sz val="11"/>
        <name val="Times New Roman"/>
        <scheme val="none"/>
      </font>
      <alignment vertical="center" readingOrder="0"/>
    </ndxf>
  </rcc>
  <rcc rId="20938" sId="1" odxf="1" dxf="1" numFmtId="4">
    <nc r="M784">
      <v>0</v>
    </nc>
    <odxf>
      <font>
        <sz val="14"/>
        <name val="Times New Roman"/>
        <scheme val="none"/>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939" sId="1" odxf="1" dxf="1" numFmtId="4">
    <nc r="N784">
      <v>0</v>
    </nc>
    <odxf>
      <font>
        <sz val="14"/>
        <name val="Times New Roman"/>
        <scheme val="none"/>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940" sId="1" odxf="1" dxf="1" numFmtId="4">
    <nc r="O784">
      <v>0</v>
    </nc>
    <odxf>
      <font>
        <sz val="14"/>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941" sId="1" odxf="1" dxf="1" numFmtId="4">
    <nc r="P784">
      <v>0</v>
    </nc>
    <odxf>
      <font>
        <sz val="14"/>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942" sId="1" odxf="1" dxf="1" numFmtId="4">
    <nc r="Q784">
      <v>0</v>
    </nc>
    <odxf>
      <font>
        <sz val="14"/>
      </font>
      <numFmt numFmtId="4" formatCode="#,##0.00"/>
      <fill>
        <patternFill patternType="solid">
          <bgColor theme="0"/>
        </patternFill>
      </fill>
      <alignment horizontal="general" vertical="bottom" wrapText="0" readingOrder="0"/>
    </odxf>
    <ndxf>
      <font>
        <sz val="11"/>
        <name val="Times New Roman"/>
        <scheme val="none"/>
      </font>
      <numFmt numFmtId="2" formatCode="0.00"/>
      <fill>
        <patternFill patternType="none">
          <bgColor indexed="65"/>
        </patternFill>
      </fill>
      <alignment horizontal="center" vertical="center" wrapText="1" readingOrder="0"/>
    </ndxf>
  </rcc>
  <rcc rId="20943" sId="1" odxf="1" dxf="1" numFmtId="4">
    <nc r="L785">
      <v>0</v>
    </nc>
    <ndxf>
      <font>
        <b/>
        <sz val="11"/>
        <name val="Times New Roman"/>
        <scheme val="none"/>
      </font>
      <alignment vertical="center" readingOrder="0"/>
    </ndxf>
  </rcc>
  <rcc rId="20944" sId="1" odxf="1" dxf="1" numFmtId="4">
    <nc r="M78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45" sId="1" odxf="1" dxf="1" numFmtId="4">
    <nc r="N78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46" sId="1" odxf="1" dxf="1" numFmtId="4">
    <nc r="O78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47" sId="1" odxf="1" dxf="1" numFmtId="4">
    <nc r="P78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48" sId="1" odxf="1" dxf="1" numFmtId="4">
    <nc r="Q78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49" sId="1" odxf="1" dxf="1" numFmtId="4">
    <nc r="L786">
      <v>0</v>
    </nc>
    <ndxf>
      <font>
        <b/>
        <sz val="11"/>
        <name val="Times New Roman"/>
        <scheme val="none"/>
      </font>
      <alignment vertical="center" readingOrder="0"/>
    </ndxf>
  </rcc>
  <rcc rId="20950" sId="1" odxf="1" dxf="1" numFmtId="4">
    <nc r="M78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51" sId="1" odxf="1" dxf="1" numFmtId="4">
    <nc r="N78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52" sId="1" odxf="1" dxf="1" numFmtId="4">
    <nc r="O78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53" sId="1" odxf="1" dxf="1" numFmtId="4">
    <nc r="P78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54" sId="1" odxf="1" dxf="1" numFmtId="4">
    <nc r="Q78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55" sId="1" odxf="1" dxf="1" numFmtId="4">
    <nc r="L787">
      <v>0</v>
    </nc>
    <ndxf>
      <font>
        <b/>
        <sz val="11"/>
        <name val="Times New Roman"/>
        <scheme val="none"/>
      </font>
      <alignment vertical="center" readingOrder="0"/>
    </ndxf>
  </rcc>
  <rcc rId="20956" sId="1" odxf="1" dxf="1" numFmtId="4">
    <nc r="M78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57" sId="1" odxf="1" dxf="1" numFmtId="4">
    <nc r="N78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58" sId="1" odxf="1" dxf="1" numFmtId="4">
    <nc r="O78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59" sId="1" odxf="1" dxf="1" numFmtId="4">
    <nc r="P78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60" sId="1" odxf="1" dxf="1" numFmtId="4">
    <nc r="Q78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61" sId="1" odxf="1" dxf="1" numFmtId="4">
    <nc r="L788">
      <v>0</v>
    </nc>
    <ndxf>
      <font>
        <b/>
        <sz val="11"/>
        <name val="Times New Roman"/>
        <scheme val="none"/>
      </font>
    </ndxf>
  </rcc>
  <rcc rId="20962" sId="1" odxf="1" dxf="1" numFmtId="4">
    <nc r="M78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63" sId="1" odxf="1" dxf="1" numFmtId="4">
    <nc r="N78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64" sId="1" odxf="1" dxf="1" numFmtId="4">
    <nc r="O78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65" sId="1" odxf="1" dxf="1" numFmtId="4">
    <nc r="P78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66" sId="1" odxf="1" dxf="1" numFmtId="4">
    <nc r="Q78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67" sId="1" odxf="1" dxf="1" numFmtId="4">
    <nc r="L789">
      <v>0</v>
    </nc>
    <ndxf>
      <font>
        <b/>
        <sz val="11"/>
        <name val="Times New Roman"/>
        <scheme val="none"/>
      </font>
    </ndxf>
  </rcc>
  <rcc rId="20968" sId="1" odxf="1" dxf="1" numFmtId="4">
    <nc r="M78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69" sId="1" odxf="1" dxf="1" numFmtId="4">
    <nc r="N78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70" sId="1" odxf="1" dxf="1" numFmtId="4">
    <nc r="O78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71" sId="1" odxf="1" dxf="1" numFmtId="4">
    <nc r="P78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72" sId="1" odxf="1" dxf="1" numFmtId="4">
    <nc r="Q78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73" sId="1" odxf="1" dxf="1" numFmtId="4">
    <nc r="L790">
      <v>0</v>
    </nc>
    <ndxf>
      <font>
        <b/>
        <sz val="11"/>
        <name val="Times New Roman"/>
        <scheme val="none"/>
      </font>
    </ndxf>
  </rcc>
  <rcc rId="20974" sId="1" odxf="1" dxf="1" numFmtId="4">
    <nc r="M79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75" sId="1" odxf="1" dxf="1" numFmtId="4">
    <nc r="N79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76" sId="1" odxf="1" dxf="1" numFmtId="4">
    <nc r="O79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77" sId="1" odxf="1" dxf="1" numFmtId="4">
    <nc r="P79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78" sId="1" odxf="1" dxf="1" numFmtId="4">
    <nc r="Q79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79" sId="1" odxf="1" dxf="1" numFmtId="4">
    <nc r="L791">
      <v>0</v>
    </nc>
    <ndxf>
      <font>
        <b/>
        <sz val="11"/>
        <name val="Times New Roman"/>
        <scheme val="none"/>
      </font>
    </ndxf>
  </rcc>
  <rcc rId="20980" sId="1" odxf="1" dxf="1" numFmtId="4">
    <nc r="M79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81" sId="1" odxf="1" dxf="1" numFmtId="4">
    <nc r="N79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82" sId="1" odxf="1" dxf="1" numFmtId="4">
    <nc r="O79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83" sId="1" odxf="1" dxf="1" numFmtId="4">
    <nc r="P79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84" sId="1" odxf="1" dxf="1" numFmtId="4">
    <nc r="Q79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85" sId="1" odxf="1" dxf="1" numFmtId="4">
    <nc r="L792">
      <v>0</v>
    </nc>
    <ndxf>
      <font>
        <b/>
        <sz val="11"/>
        <name val="Times New Roman"/>
        <scheme val="none"/>
      </font>
    </ndxf>
  </rcc>
  <rcc rId="20986" sId="1" odxf="1" dxf="1" numFmtId="4">
    <nc r="M79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87" sId="1" odxf="1" dxf="1" numFmtId="4">
    <nc r="N79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88" sId="1" odxf="1" dxf="1" numFmtId="4">
    <nc r="O79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89" sId="1" odxf="1" dxf="1" numFmtId="4">
    <nc r="P79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90" sId="1" odxf="1" dxf="1" numFmtId="4">
    <nc r="Q79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91" sId="1" odxf="1" dxf="1" numFmtId="4">
    <nc r="L793">
      <v>0</v>
    </nc>
    <ndxf>
      <font>
        <b/>
        <sz val="11"/>
        <name val="Times New Roman"/>
        <scheme val="none"/>
      </font>
    </ndxf>
  </rcc>
  <rcc rId="20992" sId="1" odxf="1" dxf="1" numFmtId="4">
    <nc r="M79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93" sId="1" odxf="1" dxf="1" numFmtId="4">
    <nc r="N79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94" sId="1" odxf="1" dxf="1" numFmtId="4">
    <nc r="O79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95" sId="1" odxf="1" dxf="1" numFmtId="4">
    <nc r="P79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96" sId="1" odxf="1" dxf="1" numFmtId="4">
    <nc r="Q79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97" sId="1" odxf="1" dxf="1" numFmtId="4">
    <nc r="L794">
      <v>0</v>
    </nc>
    <ndxf>
      <font>
        <b/>
        <sz val="11"/>
        <name val="Times New Roman"/>
        <scheme val="none"/>
      </font>
    </ndxf>
  </rcc>
  <rcc rId="20998" sId="1" odxf="1" dxf="1" numFmtId="4">
    <nc r="M79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0999" sId="1" odxf="1" dxf="1" numFmtId="4">
    <nc r="N79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00" sId="1" odxf="1" dxf="1" numFmtId="4">
    <nc r="O79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01" sId="1" odxf="1" dxf="1" numFmtId="4">
    <nc r="P79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02" sId="1" odxf="1" dxf="1" numFmtId="4">
    <nc r="Q79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03" sId="1" odxf="1" dxf="1" numFmtId="4">
    <nc r="L795">
      <v>0</v>
    </nc>
    <ndxf>
      <font>
        <b/>
        <sz val="11"/>
        <name val="Times New Roman"/>
        <scheme val="none"/>
      </font>
    </ndxf>
  </rcc>
  <rcc rId="21004" sId="1" odxf="1" dxf="1" numFmtId="4">
    <nc r="M79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05" sId="1" odxf="1" dxf="1" numFmtId="4">
    <nc r="N79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06" sId="1" odxf="1" dxf="1" numFmtId="4">
    <nc r="O79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07" sId="1" odxf="1" dxf="1" numFmtId="4">
    <nc r="P79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08" sId="1" odxf="1" dxf="1" numFmtId="4">
    <nc r="Q79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09" sId="1" odxf="1" dxf="1" numFmtId="4">
    <nc r="L796">
      <v>0</v>
    </nc>
    <ndxf>
      <font>
        <b/>
        <sz val="11"/>
        <name val="Times New Roman"/>
        <scheme val="none"/>
      </font>
    </ndxf>
  </rcc>
  <rcc rId="21010" sId="1" odxf="1" dxf="1" numFmtId="4">
    <nc r="M79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11" sId="1" odxf="1" dxf="1" numFmtId="4">
    <nc r="N79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12" sId="1" odxf="1" dxf="1" numFmtId="4">
    <nc r="O79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13" sId="1" odxf="1" dxf="1" numFmtId="4">
    <nc r="P79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14" sId="1" odxf="1" dxf="1" numFmtId="4">
    <nc r="Q79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15" sId="1" odxf="1" dxf="1" numFmtId="4">
    <nc r="L797">
      <v>0</v>
    </nc>
    <ndxf>
      <font>
        <b/>
        <sz val="11"/>
        <name val="Times New Roman"/>
        <scheme val="none"/>
      </font>
    </ndxf>
  </rcc>
  <rcc rId="21016" sId="1" odxf="1" dxf="1" numFmtId="4">
    <nc r="M79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17" sId="1" odxf="1" dxf="1" numFmtId="4">
    <nc r="N79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18" sId="1" odxf="1" dxf="1" numFmtId="4">
    <nc r="O79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19" sId="1" odxf="1" dxf="1" numFmtId="4">
    <nc r="P79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20" sId="1" odxf="1" dxf="1" numFmtId="4">
    <nc r="Q79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21" sId="1" odxf="1" dxf="1" numFmtId="4">
    <nc r="L798">
      <v>0</v>
    </nc>
    <ndxf>
      <font>
        <b/>
        <sz val="11"/>
        <name val="Times New Roman"/>
        <scheme val="none"/>
      </font>
    </ndxf>
  </rcc>
  <rcc rId="21022" sId="1" odxf="1" dxf="1" numFmtId="4">
    <nc r="M79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23" sId="1" odxf="1" dxf="1" numFmtId="4">
    <nc r="N79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24" sId="1" odxf="1" dxf="1" numFmtId="4">
    <nc r="O79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25" sId="1" odxf="1" dxf="1" numFmtId="4">
    <nc r="P79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26" sId="1" odxf="1" dxf="1" numFmtId="4">
    <nc r="Q79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27" sId="1" odxf="1" dxf="1" numFmtId="4">
    <nc r="L799">
      <v>0</v>
    </nc>
    <ndxf>
      <font>
        <b/>
        <sz val="11"/>
        <name val="Times New Roman"/>
        <scheme val="none"/>
      </font>
    </ndxf>
  </rcc>
  <rcc rId="21028" sId="1" odxf="1" dxf="1" numFmtId="4">
    <nc r="M79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29" sId="1" odxf="1" dxf="1" numFmtId="4">
    <nc r="N79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30" sId="1" odxf="1" dxf="1" numFmtId="4">
    <nc r="O79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31" sId="1" odxf="1" dxf="1" numFmtId="4">
    <nc r="P79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32" sId="1" odxf="1" dxf="1" numFmtId="4">
    <nc r="Q79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33" sId="1" odxf="1" dxf="1" numFmtId="4">
    <nc r="L800">
      <v>0</v>
    </nc>
    <ndxf>
      <font>
        <b/>
        <sz val="11"/>
        <name val="Times New Roman"/>
        <scheme val="none"/>
      </font>
    </ndxf>
  </rcc>
  <rcc rId="21034" sId="1" odxf="1" dxf="1" numFmtId="4">
    <nc r="M80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35" sId="1" odxf="1" dxf="1" numFmtId="4">
    <nc r="N80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36" sId="1" odxf="1" dxf="1" numFmtId="4">
    <nc r="O80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37" sId="1" odxf="1" dxf="1" numFmtId="4">
    <nc r="P80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38" sId="1" odxf="1" dxf="1" numFmtId="4">
    <nc r="Q80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39" sId="1" odxf="1" dxf="1" numFmtId="4">
    <nc r="L801">
      <v>0</v>
    </nc>
    <ndxf>
      <font>
        <b/>
        <sz val="11"/>
        <name val="Times New Roman"/>
        <scheme val="none"/>
      </font>
    </ndxf>
  </rcc>
  <rcc rId="21040" sId="1" odxf="1" dxf="1" numFmtId="4">
    <nc r="M80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41" sId="1" odxf="1" dxf="1" numFmtId="4">
    <nc r="N80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42" sId="1" odxf="1" dxf="1" numFmtId="4">
    <nc r="O80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43" sId="1" odxf="1" dxf="1" numFmtId="4">
    <nc r="P80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44" sId="1" odxf="1" dxf="1" numFmtId="4">
    <nc r="Q80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45" sId="1" odxf="1" dxf="1" numFmtId="4">
    <nc r="L802">
      <v>0</v>
    </nc>
    <ndxf>
      <font>
        <b/>
        <sz val="11"/>
        <name val="Times New Roman"/>
        <scheme val="none"/>
      </font>
    </ndxf>
  </rcc>
  <rcc rId="21046" sId="1" odxf="1" dxf="1" numFmtId="4">
    <nc r="M80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47" sId="1" odxf="1" dxf="1" numFmtId="4">
    <nc r="N80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48" sId="1" odxf="1" dxf="1" numFmtId="4">
    <nc r="O80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49" sId="1" odxf="1" dxf="1" numFmtId="4">
    <nc r="P80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50" sId="1" odxf="1" dxf="1" numFmtId="4">
    <nc r="Q80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51" sId="1" odxf="1" dxf="1" numFmtId="4">
    <nc r="L803">
      <v>0</v>
    </nc>
    <ndxf>
      <font>
        <b/>
        <sz val="11"/>
        <name val="Times New Roman"/>
        <scheme val="none"/>
      </font>
    </ndxf>
  </rcc>
  <rcc rId="21052" sId="1" odxf="1" dxf="1" numFmtId="4">
    <nc r="M80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53" sId="1" odxf="1" dxf="1" numFmtId="4">
    <nc r="N80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54" sId="1" odxf="1" dxf="1" numFmtId="4">
    <nc r="O80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55" sId="1" odxf="1" dxf="1" numFmtId="4">
    <nc r="P80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56" sId="1" odxf="1" dxf="1" numFmtId="4">
    <nc r="Q80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57" sId="1" odxf="1" dxf="1" numFmtId="4">
    <nc r="L804">
      <v>0</v>
    </nc>
    <ndxf>
      <font>
        <b/>
        <sz val="11"/>
        <name val="Times New Roman"/>
        <scheme val="none"/>
      </font>
    </ndxf>
  </rcc>
  <rcc rId="21058" sId="1" odxf="1" dxf="1" numFmtId="4">
    <nc r="M80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59" sId="1" odxf="1" dxf="1" numFmtId="4">
    <nc r="N80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60" sId="1" odxf="1" dxf="1" numFmtId="4">
    <nc r="O80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61" sId="1" odxf="1" dxf="1" numFmtId="4">
    <nc r="P80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62" sId="1" odxf="1" dxf="1" numFmtId="4">
    <nc r="Q80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63" sId="1" odxf="1" dxf="1" numFmtId="4">
    <nc r="L805">
      <v>0</v>
    </nc>
    <ndxf>
      <font>
        <b/>
        <sz val="11"/>
        <name val="Times New Roman"/>
        <scheme val="none"/>
      </font>
    </ndxf>
  </rcc>
  <rcc rId="21064" sId="1" odxf="1" dxf="1" numFmtId="4">
    <nc r="M80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65" sId="1" odxf="1" dxf="1" numFmtId="4">
    <nc r="N80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66" sId="1" odxf="1" dxf="1" numFmtId="4">
    <nc r="O80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67" sId="1" odxf="1" dxf="1" numFmtId="4">
    <nc r="P80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68" sId="1" odxf="1" dxf="1" numFmtId="4">
    <nc r="Q80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69" sId="1" odxf="1" dxf="1" numFmtId="4">
    <nc r="L806">
      <v>0</v>
    </nc>
    <ndxf>
      <font>
        <b/>
        <sz val="11"/>
        <name val="Times New Roman"/>
        <scheme val="none"/>
      </font>
    </ndxf>
  </rcc>
  <rcc rId="21070" sId="1" odxf="1" dxf="1" numFmtId="4">
    <nc r="M80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71" sId="1" odxf="1" dxf="1" numFmtId="4">
    <nc r="N80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72" sId="1" odxf="1" dxf="1" numFmtId="4">
    <nc r="O80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73" sId="1" odxf="1" dxf="1" numFmtId="4">
    <nc r="P80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74" sId="1" odxf="1" dxf="1" numFmtId="4">
    <nc r="Q80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75" sId="1" odxf="1" dxf="1" numFmtId="4">
    <nc r="L807">
      <v>0</v>
    </nc>
    <ndxf>
      <font>
        <b/>
        <sz val="11"/>
        <name val="Times New Roman"/>
        <scheme val="none"/>
      </font>
    </ndxf>
  </rcc>
  <rcc rId="21076" sId="1" odxf="1" dxf="1" numFmtId="4">
    <nc r="M80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77" sId="1" odxf="1" dxf="1" numFmtId="4">
    <nc r="N80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78" sId="1" odxf="1" dxf="1" numFmtId="4">
    <nc r="O80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79" sId="1" odxf="1" dxf="1" numFmtId="4">
    <nc r="P80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80" sId="1" odxf="1" dxf="1" numFmtId="4">
    <nc r="Q80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81" sId="1" odxf="1" dxf="1" numFmtId="4">
    <nc r="L808">
      <v>0</v>
    </nc>
    <ndxf>
      <font>
        <b/>
        <sz val="11"/>
        <name val="Times New Roman"/>
        <scheme val="none"/>
      </font>
    </ndxf>
  </rcc>
  <rcc rId="21082" sId="1" odxf="1" dxf="1" numFmtId="4">
    <nc r="M80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83" sId="1" odxf="1" dxf="1" numFmtId="4">
    <nc r="N80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84" sId="1" odxf="1" dxf="1" numFmtId="4">
    <nc r="O80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85" sId="1" odxf="1" dxf="1" numFmtId="4">
    <nc r="P80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86" sId="1" odxf="1" dxf="1" numFmtId="4">
    <nc r="Q80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87" sId="1" odxf="1" dxf="1" numFmtId="4">
    <nc r="L809">
      <v>0</v>
    </nc>
    <ndxf>
      <font>
        <b/>
        <sz val="11"/>
        <name val="Times New Roman"/>
        <scheme val="none"/>
      </font>
    </ndxf>
  </rcc>
  <rcc rId="21088" sId="1" odxf="1" dxf="1" numFmtId="4">
    <nc r="M80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89" sId="1" odxf="1" dxf="1" numFmtId="4">
    <nc r="N80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90" sId="1" odxf="1" dxf="1" numFmtId="4">
    <nc r="O80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91" sId="1" odxf="1" dxf="1" numFmtId="4">
    <nc r="P80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92" sId="1" odxf="1" dxf="1" numFmtId="4">
    <nc r="Q80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93" sId="1" odxf="1" dxf="1" numFmtId="4">
    <nc r="L810">
      <v>0</v>
    </nc>
    <ndxf>
      <font>
        <b/>
        <sz val="11"/>
        <name val="Times New Roman"/>
        <scheme val="none"/>
      </font>
    </ndxf>
  </rcc>
  <rcc rId="21094" sId="1" odxf="1" dxf="1" numFmtId="4">
    <nc r="M81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95" sId="1" odxf="1" dxf="1" numFmtId="4">
    <nc r="N81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96" sId="1" odxf="1" dxf="1" numFmtId="4">
    <nc r="O81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97" sId="1" odxf="1" dxf="1" numFmtId="4">
    <nc r="P81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98" sId="1" odxf="1" dxf="1" numFmtId="4">
    <nc r="Q81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099" sId="1" odxf="1" dxf="1" numFmtId="4">
    <nc r="L811">
      <v>0</v>
    </nc>
    <ndxf>
      <font>
        <b/>
        <sz val="11"/>
        <name val="Times New Roman"/>
        <scheme val="none"/>
      </font>
    </ndxf>
  </rcc>
  <rcc rId="21100" sId="1" odxf="1" dxf="1" numFmtId="4">
    <nc r="M81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01" sId="1" odxf="1" dxf="1" numFmtId="4">
    <nc r="N81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02" sId="1" odxf="1" dxf="1" numFmtId="4">
    <nc r="O81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03" sId="1" odxf="1" dxf="1" numFmtId="4">
    <nc r="P81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04" sId="1" odxf="1" dxf="1" numFmtId="4">
    <nc r="Q81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05" sId="1" odxf="1" dxf="1" numFmtId="4">
    <nc r="L812">
      <v>0</v>
    </nc>
    <ndxf>
      <font>
        <b/>
        <sz val="11"/>
        <name val="Times New Roman"/>
        <scheme val="none"/>
      </font>
    </ndxf>
  </rcc>
  <rcc rId="21106" sId="1" odxf="1" dxf="1" numFmtId="4">
    <nc r="M81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07" sId="1" odxf="1" dxf="1" numFmtId="4">
    <nc r="N81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08" sId="1" odxf="1" dxf="1" numFmtId="4">
    <nc r="O81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09" sId="1" odxf="1" dxf="1" numFmtId="4">
    <nc r="P81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10" sId="1" odxf="1" dxf="1" numFmtId="4">
    <nc r="Q81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11" sId="1" odxf="1" dxf="1" numFmtId="4">
    <nc r="L813">
      <v>0</v>
    </nc>
    <ndxf>
      <font>
        <b/>
        <sz val="11"/>
        <name val="Times New Roman"/>
        <scheme val="none"/>
      </font>
    </ndxf>
  </rcc>
  <rcc rId="21112" sId="1" odxf="1" dxf="1" numFmtId="4">
    <nc r="M81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13" sId="1" odxf="1" dxf="1" numFmtId="4">
    <nc r="N81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14" sId="1" odxf="1" dxf="1" numFmtId="4">
    <nc r="O81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15" sId="1" odxf="1" dxf="1" numFmtId="4">
    <nc r="P81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16" sId="1" odxf="1" dxf="1" numFmtId="4">
    <nc r="Q81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17" sId="1" odxf="1" dxf="1" numFmtId="4">
    <nc r="L814">
      <v>0</v>
    </nc>
    <ndxf>
      <font>
        <b/>
        <sz val="11"/>
        <name val="Times New Roman"/>
        <scheme val="none"/>
      </font>
    </ndxf>
  </rcc>
  <rcc rId="21118" sId="1" odxf="1" dxf="1" numFmtId="4">
    <nc r="M81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19" sId="1" odxf="1" dxf="1" numFmtId="4">
    <nc r="N81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20" sId="1" odxf="1" dxf="1" numFmtId="4">
    <nc r="O81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21" sId="1" odxf="1" dxf="1" numFmtId="4">
    <nc r="P81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22" sId="1" odxf="1" dxf="1" numFmtId="4">
    <nc r="Q81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23" sId="1" odxf="1" dxf="1" numFmtId="4">
    <nc r="L815">
      <v>0</v>
    </nc>
    <ndxf>
      <font>
        <b/>
        <sz val="11"/>
        <name val="Times New Roman"/>
        <scheme val="none"/>
      </font>
    </ndxf>
  </rcc>
  <rcc rId="21124" sId="1" odxf="1" dxf="1" numFmtId="4">
    <nc r="M81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25" sId="1" odxf="1" dxf="1" numFmtId="4">
    <nc r="N81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26" sId="1" odxf="1" dxf="1" numFmtId="4">
    <nc r="O81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27" sId="1" odxf="1" dxf="1" numFmtId="4">
    <nc r="P81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28" sId="1" odxf="1" dxf="1" numFmtId="4">
    <nc r="Q81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29" sId="1" odxf="1" dxf="1" numFmtId="4">
    <nc r="L816">
      <v>0</v>
    </nc>
    <ndxf>
      <font>
        <b/>
        <sz val="11"/>
        <name val="Times New Roman"/>
        <scheme val="none"/>
      </font>
    </ndxf>
  </rcc>
  <rcc rId="21130" sId="1" odxf="1" dxf="1" numFmtId="4">
    <nc r="M81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31" sId="1" odxf="1" dxf="1" numFmtId="4">
    <nc r="N81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32" sId="1" odxf="1" dxf="1" numFmtId="4">
    <nc r="O81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33" sId="1" odxf="1" dxf="1" numFmtId="4">
    <nc r="P81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34" sId="1" odxf="1" dxf="1" numFmtId="4">
    <nc r="Q81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35" sId="1" odxf="1" dxf="1" numFmtId="4">
    <nc r="L817">
      <v>0</v>
    </nc>
    <ndxf>
      <font>
        <b/>
        <sz val="11"/>
        <name val="Times New Roman"/>
        <scheme val="none"/>
      </font>
    </ndxf>
  </rcc>
  <rcc rId="21136" sId="1" odxf="1" dxf="1" numFmtId="4">
    <nc r="M81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37" sId="1" odxf="1" dxf="1" numFmtId="4">
    <nc r="N81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38" sId="1" odxf="1" dxf="1" numFmtId="4">
    <nc r="O81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39" sId="1" odxf="1" dxf="1" numFmtId="4">
    <nc r="P81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40" sId="1" odxf="1" dxf="1" numFmtId="4">
    <nc r="Q81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41" sId="1" odxf="1" dxf="1" numFmtId="4">
    <nc r="L818">
      <v>0</v>
    </nc>
    <ndxf>
      <font>
        <b/>
        <sz val="11"/>
        <name val="Times New Roman"/>
        <scheme val="none"/>
      </font>
    </ndxf>
  </rcc>
  <rcc rId="21142" sId="1" odxf="1" dxf="1" numFmtId="4">
    <nc r="M81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43" sId="1" odxf="1" dxf="1" numFmtId="4">
    <nc r="N81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44" sId="1" odxf="1" dxf="1" numFmtId="4">
    <nc r="O81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45" sId="1" odxf="1" dxf="1" numFmtId="4">
    <nc r="P81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46" sId="1" odxf="1" dxf="1" numFmtId="4">
    <nc r="Q81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47" sId="1" odxf="1" dxf="1" numFmtId="4">
    <nc r="L819">
      <v>0</v>
    </nc>
    <ndxf>
      <font>
        <b/>
        <sz val="11"/>
        <name val="Times New Roman"/>
        <scheme val="none"/>
      </font>
    </ndxf>
  </rcc>
  <rcc rId="21148" sId="1" odxf="1" dxf="1" numFmtId="4">
    <nc r="M81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49" sId="1" odxf="1" dxf="1" numFmtId="4">
    <nc r="N81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50" sId="1" odxf="1" dxf="1" numFmtId="4">
    <nc r="O81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51" sId="1" odxf="1" dxf="1" numFmtId="4">
    <nc r="P81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52" sId="1" odxf="1" dxf="1" numFmtId="4">
    <nc r="Q81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53" sId="1" odxf="1" dxf="1" numFmtId="4">
    <nc r="L820">
      <v>0</v>
    </nc>
    <ndxf>
      <font>
        <b/>
        <sz val="11"/>
        <name val="Times New Roman"/>
        <scheme val="none"/>
      </font>
    </ndxf>
  </rcc>
  <rcc rId="21154" sId="1" odxf="1" dxf="1" numFmtId="4">
    <nc r="M82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55" sId="1" odxf="1" dxf="1" numFmtId="4">
    <nc r="N82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56" sId="1" odxf="1" dxf="1" numFmtId="4">
    <nc r="O82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57" sId="1" odxf="1" dxf="1" numFmtId="4">
    <nc r="P82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58" sId="1" odxf="1" dxf="1" numFmtId="4">
    <nc r="Q82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59" sId="1" odxf="1" dxf="1" numFmtId="4">
    <nc r="L821">
      <v>0</v>
    </nc>
    <ndxf>
      <font>
        <b/>
        <sz val="11"/>
        <name val="Times New Roman"/>
        <scheme val="none"/>
      </font>
    </ndxf>
  </rcc>
  <rcc rId="21160" sId="1" odxf="1" dxf="1" numFmtId="4">
    <nc r="M82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61" sId="1" odxf="1" dxf="1" numFmtId="4">
    <nc r="N82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62" sId="1" odxf="1" dxf="1" numFmtId="4">
    <nc r="O82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63" sId="1" odxf="1" dxf="1" numFmtId="4">
    <nc r="P82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64" sId="1" odxf="1" dxf="1" numFmtId="4">
    <nc r="Q82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65" sId="1" odxf="1" dxf="1" numFmtId="4">
    <nc r="L822">
      <v>0</v>
    </nc>
    <ndxf>
      <font>
        <b/>
        <sz val="11"/>
        <name val="Times New Roman"/>
        <scheme val="none"/>
      </font>
    </ndxf>
  </rcc>
  <rcc rId="21166" sId="1" odxf="1" dxf="1" numFmtId="4">
    <nc r="M82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67" sId="1" odxf="1" dxf="1" numFmtId="4">
    <nc r="N82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68" sId="1" odxf="1" dxf="1" numFmtId="4">
    <nc r="O82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69" sId="1" odxf="1" dxf="1" numFmtId="4">
    <nc r="P82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70" sId="1" odxf="1" dxf="1" numFmtId="4">
    <nc r="Q82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71" sId="1" odxf="1" dxf="1" numFmtId="4">
    <nc r="L823">
      <v>0</v>
    </nc>
    <ndxf>
      <font>
        <b/>
        <sz val="11"/>
        <name val="Times New Roman"/>
        <scheme val="none"/>
      </font>
    </ndxf>
  </rcc>
  <rcc rId="21172" sId="1" odxf="1" dxf="1" numFmtId="4">
    <nc r="M82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73" sId="1" odxf="1" dxf="1" numFmtId="4">
    <nc r="N82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74" sId="1" odxf="1" dxf="1" numFmtId="4">
    <nc r="O82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75" sId="1" odxf="1" dxf="1" numFmtId="4">
    <nc r="P82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76" sId="1" odxf="1" dxf="1" numFmtId="4">
    <nc r="Q82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77" sId="1" odxf="1" dxf="1" numFmtId="4">
    <nc r="L824">
      <v>0</v>
    </nc>
    <ndxf>
      <font>
        <b/>
        <sz val="11"/>
        <name val="Times New Roman"/>
        <scheme val="none"/>
      </font>
    </ndxf>
  </rcc>
  <rcc rId="21178" sId="1" odxf="1" dxf="1" numFmtId="4">
    <nc r="M82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79" sId="1" odxf="1" dxf="1" numFmtId="4">
    <nc r="N82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80" sId="1" odxf="1" dxf="1" numFmtId="4">
    <nc r="O82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81" sId="1" odxf="1" dxf="1" numFmtId="4">
    <nc r="P82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82" sId="1" odxf="1" dxf="1" numFmtId="4">
    <nc r="Q82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83" sId="1" odxf="1" dxf="1" numFmtId="4">
    <nc r="L825">
      <v>0</v>
    </nc>
    <ndxf>
      <font>
        <b/>
        <sz val="11"/>
        <name val="Times New Roman"/>
        <scheme val="none"/>
      </font>
    </ndxf>
  </rcc>
  <rcc rId="21184" sId="1" odxf="1" dxf="1" numFmtId="4">
    <nc r="M82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85" sId="1" odxf="1" dxf="1" numFmtId="4">
    <nc r="N82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86" sId="1" odxf="1" dxf="1" numFmtId="4">
    <nc r="O82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87" sId="1" odxf="1" dxf="1" numFmtId="4">
    <nc r="P82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88" sId="1" odxf="1" dxf="1" numFmtId="4">
    <nc r="Q82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89" sId="1" odxf="1" dxf="1" numFmtId="4">
    <nc r="L826">
      <v>0</v>
    </nc>
    <ndxf>
      <font>
        <b/>
        <sz val="11"/>
        <name val="Times New Roman"/>
        <scheme val="none"/>
      </font>
    </ndxf>
  </rcc>
  <rcc rId="21190" sId="1" odxf="1" dxf="1" numFmtId="4">
    <nc r="M82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91" sId="1" odxf="1" dxf="1" numFmtId="4">
    <nc r="N82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92" sId="1" odxf="1" dxf="1" numFmtId="4">
    <nc r="O82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93" sId="1" odxf="1" dxf="1" numFmtId="4">
    <nc r="P82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94" sId="1" odxf="1" dxf="1" numFmtId="4">
    <nc r="Q82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95" sId="1" odxf="1" dxf="1" numFmtId="4">
    <nc r="L827">
      <v>0</v>
    </nc>
    <ndxf>
      <font>
        <b/>
        <sz val="11"/>
        <name val="Times New Roman"/>
        <scheme val="none"/>
      </font>
    </ndxf>
  </rcc>
  <rcc rId="21196" sId="1" odxf="1" dxf="1" numFmtId="4">
    <nc r="M82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97" sId="1" odxf="1" dxf="1" numFmtId="4">
    <nc r="N82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98" sId="1" odxf="1" dxf="1" numFmtId="4">
    <nc r="O82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199" sId="1" odxf="1" dxf="1" numFmtId="4">
    <nc r="P82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00" sId="1" odxf="1" dxf="1" numFmtId="4">
    <nc r="Q82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01" sId="1" odxf="1" dxf="1" numFmtId="4">
    <nc r="L828">
      <v>0</v>
    </nc>
    <ndxf>
      <font>
        <b/>
        <sz val="11"/>
        <name val="Times New Roman"/>
        <scheme val="none"/>
      </font>
    </ndxf>
  </rcc>
  <rcc rId="21202" sId="1" odxf="1" dxf="1" numFmtId="4">
    <nc r="M82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03" sId="1" odxf="1" dxf="1" numFmtId="4">
    <nc r="N82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04" sId="1" odxf="1" dxf="1" numFmtId="4">
    <nc r="O82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05" sId="1" odxf="1" dxf="1" numFmtId="4">
    <nc r="P82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06" sId="1" odxf="1" dxf="1" numFmtId="4">
    <nc r="Q82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07" sId="1" odxf="1" dxf="1" numFmtId="4">
    <nc r="L829">
      <v>0</v>
    </nc>
    <ndxf>
      <font>
        <b/>
        <sz val="11"/>
        <name val="Times New Roman"/>
        <scheme val="none"/>
      </font>
    </ndxf>
  </rcc>
  <rcc rId="21208" sId="1" odxf="1" dxf="1" numFmtId="4">
    <nc r="M82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09" sId="1" odxf="1" dxf="1" numFmtId="4">
    <nc r="N82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10" sId="1" odxf="1" dxf="1" numFmtId="4">
    <nc r="O82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11" sId="1" odxf="1" dxf="1" numFmtId="4">
    <nc r="P82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12" sId="1" odxf="1" dxf="1" numFmtId="4">
    <nc r="Q82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13" sId="1" odxf="1" dxf="1" numFmtId="4">
    <nc r="L830">
      <v>0</v>
    </nc>
    <ndxf>
      <font>
        <b/>
        <sz val="11"/>
        <name val="Times New Roman"/>
        <scheme val="none"/>
      </font>
    </ndxf>
  </rcc>
  <rcc rId="21214" sId="1" odxf="1" dxf="1" numFmtId="4">
    <nc r="M83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15" sId="1" odxf="1" dxf="1" numFmtId="4">
    <nc r="N83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16" sId="1" odxf="1" dxf="1" numFmtId="4">
    <nc r="O83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17" sId="1" odxf="1" dxf="1" numFmtId="4">
    <nc r="P83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18" sId="1" odxf="1" dxf="1" numFmtId="4">
    <nc r="Q83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19" sId="1" odxf="1" dxf="1" numFmtId="4">
    <nc r="L831">
      <v>0</v>
    </nc>
    <ndxf>
      <font>
        <b/>
        <sz val="11"/>
        <name val="Times New Roman"/>
        <scheme val="none"/>
      </font>
    </ndxf>
  </rcc>
  <rcc rId="21220" sId="1" odxf="1" dxf="1" numFmtId="4">
    <nc r="M83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21" sId="1" odxf="1" dxf="1" numFmtId="4">
    <nc r="N83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22" sId="1" odxf="1" dxf="1" numFmtId="4">
    <nc r="O83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23" sId="1" odxf="1" dxf="1" numFmtId="4">
    <nc r="P83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24" sId="1" odxf="1" dxf="1" numFmtId="4">
    <nc r="Q83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25" sId="1" odxf="1" dxf="1" numFmtId="4">
    <nc r="L832">
      <v>0</v>
    </nc>
    <ndxf>
      <font>
        <b/>
        <sz val="11"/>
        <name val="Times New Roman"/>
        <scheme val="none"/>
      </font>
    </ndxf>
  </rcc>
  <rcc rId="21226" sId="1" odxf="1" dxf="1" numFmtId="4">
    <nc r="M83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27" sId="1" odxf="1" dxf="1" numFmtId="4">
    <nc r="N83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28" sId="1" odxf="1" dxf="1" numFmtId="4">
    <nc r="O83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29" sId="1" odxf="1" dxf="1" numFmtId="4">
    <nc r="P83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30" sId="1" odxf="1" dxf="1" numFmtId="4">
    <nc r="Q83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31" sId="1" odxf="1" dxf="1" numFmtId="4">
    <nc r="L833">
      <v>0</v>
    </nc>
    <ndxf>
      <font>
        <b/>
        <sz val="11"/>
        <name val="Times New Roman"/>
        <scheme val="none"/>
      </font>
    </ndxf>
  </rcc>
  <rcc rId="21232" sId="1" odxf="1" dxf="1" numFmtId="4">
    <nc r="M83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33" sId="1" odxf="1" dxf="1" numFmtId="4">
    <nc r="N83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34" sId="1" odxf="1" dxf="1" numFmtId="4">
    <nc r="O83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35" sId="1" odxf="1" dxf="1" numFmtId="4">
    <nc r="P83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36" sId="1" odxf="1" dxf="1" numFmtId="4">
    <nc r="Q83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37" sId="1" odxf="1" dxf="1" numFmtId="4">
    <nc r="L834">
      <v>0</v>
    </nc>
    <ndxf>
      <font>
        <b/>
        <sz val="11"/>
        <name val="Times New Roman"/>
        <scheme val="none"/>
      </font>
    </ndxf>
  </rcc>
  <rcc rId="21238" sId="1" odxf="1" dxf="1" numFmtId="4">
    <nc r="M83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39" sId="1" odxf="1" dxf="1" numFmtId="4">
    <nc r="N83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40" sId="1" odxf="1" dxf="1" numFmtId="4">
    <nc r="O83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41" sId="1" odxf="1" dxf="1" numFmtId="4">
    <nc r="P83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42" sId="1" odxf="1" dxf="1" numFmtId="4">
    <nc r="Q83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43" sId="1" odxf="1" dxf="1" numFmtId="4">
    <nc r="L835">
      <v>0</v>
    </nc>
    <ndxf>
      <font>
        <b/>
        <sz val="11"/>
        <name val="Times New Roman"/>
        <scheme val="none"/>
      </font>
    </ndxf>
  </rcc>
  <rcc rId="21244" sId="1" odxf="1" dxf="1" numFmtId="4">
    <nc r="M83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45" sId="1" odxf="1" dxf="1" numFmtId="4">
    <nc r="N83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46" sId="1" odxf="1" dxf="1" numFmtId="4">
    <nc r="O83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47" sId="1" odxf="1" dxf="1" numFmtId="4">
    <nc r="P83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48" sId="1" odxf="1" dxf="1" numFmtId="4">
    <nc r="Q83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49" sId="1" odxf="1" dxf="1" numFmtId="4">
    <nc r="L836">
      <v>0</v>
    </nc>
    <ndxf>
      <font>
        <b/>
        <sz val="11"/>
        <name val="Times New Roman"/>
        <scheme val="none"/>
      </font>
    </ndxf>
  </rcc>
  <rcc rId="21250" sId="1" odxf="1" dxf="1" numFmtId="4">
    <nc r="M83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51" sId="1" odxf="1" dxf="1" numFmtId="4">
    <nc r="N83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52" sId="1" odxf="1" dxf="1" numFmtId="4">
    <nc r="O83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53" sId="1" odxf="1" dxf="1" numFmtId="4">
    <nc r="P83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54" sId="1" odxf="1" dxf="1" numFmtId="4">
    <nc r="Q83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55" sId="1" odxf="1" dxf="1" numFmtId="4">
    <nc r="L837">
      <v>0</v>
    </nc>
    <ndxf>
      <font>
        <b/>
        <sz val="11"/>
        <name val="Times New Roman"/>
        <scheme val="none"/>
      </font>
    </ndxf>
  </rcc>
  <rcc rId="21256" sId="1" odxf="1" dxf="1" numFmtId="4">
    <nc r="M83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57" sId="1" odxf="1" dxf="1" numFmtId="4">
    <nc r="N83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58" sId="1" odxf="1" dxf="1" numFmtId="4">
    <nc r="O83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59" sId="1" odxf="1" dxf="1" numFmtId="4">
    <nc r="P83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60" sId="1" odxf="1" dxf="1" numFmtId="4">
    <nc r="Q83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61" sId="1" odxf="1" dxf="1" numFmtId="4">
    <nc r="L838">
      <v>0</v>
    </nc>
    <ndxf>
      <font>
        <b/>
        <sz val="11"/>
        <name val="Times New Roman"/>
        <scheme val="none"/>
      </font>
    </ndxf>
  </rcc>
  <rcc rId="21262" sId="1" odxf="1" dxf="1" numFmtId="4">
    <nc r="M83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63" sId="1" odxf="1" dxf="1" numFmtId="4">
    <nc r="N83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64" sId="1" odxf="1" dxf="1" numFmtId="4">
    <nc r="O83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65" sId="1" odxf="1" dxf="1" numFmtId="4">
    <nc r="P83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66" sId="1" odxf="1" dxf="1" numFmtId="4">
    <nc r="Q83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67" sId="1" odxf="1" dxf="1" numFmtId="4">
    <nc r="L839">
      <v>0</v>
    </nc>
    <ndxf>
      <font>
        <b/>
        <sz val="11"/>
        <name val="Times New Roman"/>
        <scheme val="none"/>
      </font>
    </ndxf>
  </rcc>
  <rcc rId="21268" sId="1" odxf="1" dxf="1" numFmtId="4">
    <nc r="M83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69" sId="1" odxf="1" dxf="1" numFmtId="4">
    <nc r="N83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70" sId="1" odxf="1" dxf="1" numFmtId="4">
    <nc r="O83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71" sId="1" odxf="1" dxf="1" numFmtId="4">
    <nc r="P83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72" sId="1" odxf="1" dxf="1" numFmtId="4">
    <nc r="Q83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73" sId="1" odxf="1" dxf="1" numFmtId="4">
    <nc r="L840">
      <v>0</v>
    </nc>
    <ndxf>
      <font>
        <b/>
        <sz val="11"/>
        <name val="Times New Roman"/>
        <scheme val="none"/>
      </font>
    </ndxf>
  </rcc>
  <rcc rId="21274" sId="1" odxf="1" dxf="1" numFmtId="4">
    <nc r="M84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75" sId="1" odxf="1" dxf="1" numFmtId="4">
    <nc r="N84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76" sId="1" odxf="1" dxf="1" numFmtId="4">
    <nc r="O84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77" sId="1" odxf="1" dxf="1" numFmtId="4">
    <nc r="P84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78" sId="1" odxf="1" dxf="1" numFmtId="4">
    <nc r="Q84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79" sId="1" odxf="1" dxf="1" numFmtId="4">
    <nc r="L841">
      <v>0</v>
    </nc>
    <ndxf>
      <font>
        <b/>
        <sz val="11"/>
        <name val="Times New Roman"/>
        <scheme val="none"/>
      </font>
    </ndxf>
  </rcc>
  <rcc rId="21280" sId="1" odxf="1" dxf="1" numFmtId="4">
    <nc r="M84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81" sId="1" odxf="1" dxf="1" numFmtId="4">
    <nc r="N84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82" sId="1" odxf="1" dxf="1" numFmtId="4">
    <nc r="O84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83" sId="1" odxf="1" dxf="1" numFmtId="4">
    <nc r="P84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84" sId="1" odxf="1" dxf="1" numFmtId="4">
    <nc r="Q84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85" sId="1" odxf="1" dxf="1" numFmtId="4">
    <nc r="L842">
      <v>0</v>
    </nc>
    <ndxf>
      <font>
        <b/>
        <sz val="11"/>
        <name val="Times New Roman"/>
        <scheme val="none"/>
      </font>
    </ndxf>
  </rcc>
  <rcc rId="21286" sId="1" odxf="1" dxf="1" numFmtId="4">
    <nc r="M84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87" sId="1" odxf="1" dxf="1" numFmtId="4">
    <nc r="N84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88" sId="1" odxf="1" dxf="1" numFmtId="4">
    <nc r="O84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89" sId="1" odxf="1" dxf="1" numFmtId="4">
    <nc r="P84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90" sId="1" odxf="1" dxf="1" numFmtId="4">
    <nc r="Q84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91" sId="1" odxf="1" dxf="1" numFmtId="4">
    <nc r="L843">
      <v>0</v>
    </nc>
    <ndxf>
      <font>
        <b/>
        <sz val="11"/>
        <name val="Times New Roman"/>
        <scheme val="none"/>
      </font>
    </ndxf>
  </rcc>
  <rcc rId="21292" sId="1" odxf="1" dxf="1" numFmtId="4">
    <nc r="M84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93" sId="1" odxf="1" dxf="1" numFmtId="4">
    <nc r="N84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94" sId="1" odxf="1" dxf="1" numFmtId="4">
    <nc r="O84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95" sId="1" odxf="1" dxf="1" numFmtId="4">
    <nc r="P84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96" sId="1" odxf="1" dxf="1" numFmtId="4">
    <nc r="Q84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97" sId="1" odxf="1" dxf="1" numFmtId="4">
    <nc r="L844">
      <v>0</v>
    </nc>
    <ndxf>
      <font>
        <b/>
        <sz val="11"/>
        <name val="Times New Roman"/>
        <scheme val="none"/>
      </font>
    </ndxf>
  </rcc>
  <rcc rId="21298" sId="1" odxf="1" dxf="1" numFmtId="4">
    <nc r="M84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299" sId="1" odxf="1" dxf="1" numFmtId="4">
    <nc r="N84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00" sId="1" odxf="1" dxf="1" numFmtId="4">
    <nc r="O84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01" sId="1" odxf="1" dxf="1" numFmtId="4">
    <nc r="P84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02" sId="1" odxf="1" dxf="1" numFmtId="4">
    <nc r="Q84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03" sId="1" odxf="1" dxf="1" numFmtId="4">
    <nc r="L845">
      <v>0</v>
    </nc>
    <ndxf>
      <font>
        <b/>
        <sz val="11"/>
        <name val="Times New Roman"/>
        <scheme val="none"/>
      </font>
    </ndxf>
  </rcc>
  <rcc rId="21304" sId="1" odxf="1" dxf="1" numFmtId="4">
    <nc r="M84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05" sId="1" odxf="1" dxf="1" numFmtId="4">
    <nc r="N84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06" sId="1" odxf="1" dxf="1" numFmtId="4">
    <nc r="O84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07" sId="1" odxf="1" dxf="1" numFmtId="4">
    <nc r="P84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08" sId="1" odxf="1" dxf="1" numFmtId="4">
    <nc r="Q84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09" sId="1" odxf="1" dxf="1" numFmtId="4">
    <nc r="L846">
      <v>0</v>
    </nc>
    <ndxf>
      <font>
        <b/>
        <sz val="11"/>
        <name val="Times New Roman"/>
        <scheme val="none"/>
      </font>
    </ndxf>
  </rcc>
  <rcc rId="21310" sId="1" odxf="1" dxf="1" numFmtId="4">
    <nc r="M84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11" sId="1" odxf="1" dxf="1" numFmtId="4">
    <nc r="N84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12" sId="1" odxf="1" dxf="1" numFmtId="4">
    <nc r="O84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13" sId="1" odxf="1" dxf="1" numFmtId="4">
    <nc r="P84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14" sId="1" odxf="1" dxf="1" numFmtId="4">
    <nc r="Q84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15" sId="1" odxf="1" dxf="1" numFmtId="4">
    <nc r="L847">
      <v>0</v>
    </nc>
    <ndxf>
      <font>
        <b/>
        <sz val="11"/>
        <name val="Times New Roman"/>
        <scheme val="none"/>
      </font>
    </ndxf>
  </rcc>
  <rcc rId="21316" sId="1" odxf="1" dxf="1" numFmtId="4">
    <nc r="M84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17" sId="1" odxf="1" dxf="1" numFmtId="4">
    <nc r="N84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18" sId="1" odxf="1" dxf="1" numFmtId="4">
    <nc r="O84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19" sId="1" odxf="1" dxf="1" numFmtId="4">
    <nc r="P84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20" sId="1" odxf="1" dxf="1" numFmtId="4">
    <nc r="Q84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21" sId="1" odxf="1" dxf="1" numFmtId="4">
    <nc r="L848">
      <v>0</v>
    </nc>
    <ndxf>
      <font>
        <b/>
        <sz val="11"/>
        <name val="Times New Roman"/>
        <scheme val="none"/>
      </font>
    </ndxf>
  </rcc>
  <rcc rId="21322" sId="1" odxf="1" dxf="1" numFmtId="4">
    <nc r="M84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23" sId="1" odxf="1" dxf="1" numFmtId="4">
    <nc r="N84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24" sId="1" odxf="1" dxf="1" numFmtId="4">
    <nc r="O84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25" sId="1" odxf="1" dxf="1" numFmtId="4">
    <nc r="P84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26" sId="1" odxf="1" dxf="1" numFmtId="4">
    <nc r="Q84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27" sId="1" odxf="1" dxf="1" numFmtId="4">
    <nc r="L849">
      <v>0</v>
    </nc>
    <ndxf>
      <font>
        <b/>
        <sz val="11"/>
        <name val="Times New Roman"/>
        <scheme val="none"/>
      </font>
    </ndxf>
  </rcc>
  <rcc rId="21328" sId="1" odxf="1" dxf="1" numFmtId="4">
    <nc r="M84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29" sId="1" odxf="1" dxf="1" numFmtId="4">
    <nc r="N84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30" sId="1" odxf="1" dxf="1" numFmtId="4">
    <nc r="O84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31" sId="1" odxf="1" dxf="1" numFmtId="4">
    <nc r="P84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32" sId="1" odxf="1" dxf="1" numFmtId="4">
    <nc r="Q84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33" sId="1" odxf="1" dxf="1" numFmtId="4">
    <nc r="L850">
      <v>0</v>
    </nc>
    <ndxf>
      <font>
        <b/>
        <sz val="11"/>
        <name val="Times New Roman"/>
        <scheme val="none"/>
      </font>
    </ndxf>
  </rcc>
  <rcc rId="21334" sId="1" odxf="1" dxf="1" numFmtId="4">
    <nc r="M85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35" sId="1" odxf="1" dxf="1" numFmtId="4">
    <nc r="N85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36" sId="1" odxf="1" dxf="1" numFmtId="4">
    <nc r="O85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37" sId="1" odxf="1" dxf="1" numFmtId="4">
    <nc r="P85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38" sId="1" odxf="1" dxf="1" numFmtId="4">
    <nc r="Q85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39" sId="1" odxf="1" dxf="1" numFmtId="4">
    <nc r="L851">
      <v>0</v>
    </nc>
    <ndxf>
      <font>
        <b/>
        <sz val="11"/>
        <name val="Times New Roman"/>
        <scheme val="none"/>
      </font>
    </ndxf>
  </rcc>
  <rcc rId="21340" sId="1" odxf="1" dxf="1" numFmtId="4">
    <nc r="M85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41" sId="1" odxf="1" dxf="1" numFmtId="4">
    <nc r="N85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42" sId="1" odxf="1" dxf="1" numFmtId="4">
    <nc r="O85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43" sId="1" odxf="1" dxf="1" numFmtId="4">
    <nc r="P85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44" sId="1" odxf="1" dxf="1" numFmtId="4">
    <nc r="Q85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45" sId="1" odxf="1" dxf="1" numFmtId="4">
    <nc r="L852">
      <v>0</v>
    </nc>
    <ndxf>
      <font>
        <b/>
        <sz val="11"/>
        <name val="Times New Roman"/>
        <scheme val="none"/>
      </font>
    </ndxf>
  </rcc>
  <rcc rId="21346" sId="1" odxf="1" dxf="1" numFmtId="4">
    <nc r="M85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47" sId="1" odxf="1" dxf="1" numFmtId="4">
    <nc r="N85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48" sId="1" odxf="1" dxf="1" numFmtId="4">
    <nc r="O85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49" sId="1" odxf="1" dxf="1" numFmtId="4">
    <nc r="P85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50" sId="1" odxf="1" dxf="1" numFmtId="4">
    <nc r="Q85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51" sId="1" odxf="1" dxf="1" numFmtId="4">
    <nc r="L853">
      <v>0</v>
    </nc>
    <ndxf>
      <font>
        <b/>
        <sz val="11"/>
        <name val="Times New Roman"/>
        <scheme val="none"/>
      </font>
    </ndxf>
  </rcc>
  <rcc rId="21352" sId="1" odxf="1" dxf="1" numFmtId="4">
    <nc r="M85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53" sId="1" odxf="1" dxf="1" numFmtId="4">
    <nc r="N85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54" sId="1" odxf="1" dxf="1" numFmtId="4">
    <nc r="O85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55" sId="1" odxf="1" dxf="1" numFmtId="4">
    <nc r="P85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56" sId="1" odxf="1" dxf="1" numFmtId="4">
    <nc r="Q85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57" sId="1" odxf="1" dxf="1" numFmtId="4">
    <nc r="L854">
      <v>0</v>
    </nc>
    <ndxf>
      <font>
        <b/>
        <sz val="11"/>
        <name val="Times New Roman"/>
        <scheme val="none"/>
      </font>
    </ndxf>
  </rcc>
  <rcc rId="21358" sId="1" odxf="1" dxf="1" numFmtId="4">
    <nc r="M85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59" sId="1" odxf="1" dxf="1" numFmtId="4">
    <nc r="N85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60" sId="1" odxf="1" dxf="1" numFmtId="4">
    <nc r="O85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61" sId="1" odxf="1" dxf="1" numFmtId="4">
    <nc r="P85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62" sId="1" odxf="1" dxf="1" numFmtId="4">
    <nc r="Q85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63" sId="1" odxf="1" dxf="1" numFmtId="4">
    <nc r="L855">
      <v>0</v>
    </nc>
    <ndxf>
      <font>
        <b/>
        <sz val="11"/>
        <name val="Times New Roman"/>
        <scheme val="none"/>
      </font>
    </ndxf>
  </rcc>
  <rcc rId="21364" sId="1" odxf="1" dxf="1" numFmtId="4">
    <nc r="M85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65" sId="1" odxf="1" dxf="1" numFmtId="4">
    <nc r="N85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66" sId="1" odxf="1" dxf="1" numFmtId="4">
    <nc r="O85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67" sId="1" odxf="1" dxf="1" numFmtId="4">
    <nc r="P85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68" sId="1" odxf="1" dxf="1" numFmtId="4">
    <nc r="Q85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69" sId="1" odxf="1" dxf="1" numFmtId="4">
    <nc r="L856">
      <v>0</v>
    </nc>
    <ndxf>
      <font>
        <b/>
        <sz val="11"/>
        <name val="Times New Roman"/>
        <scheme val="none"/>
      </font>
    </ndxf>
  </rcc>
  <rcc rId="21370" sId="1" odxf="1" dxf="1" numFmtId="4">
    <nc r="M85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71" sId="1" odxf="1" dxf="1" numFmtId="4">
    <nc r="N85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72" sId="1" odxf="1" dxf="1" numFmtId="4">
    <nc r="O85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73" sId="1" odxf="1" dxf="1" numFmtId="4">
    <nc r="P85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74" sId="1" odxf="1" dxf="1" numFmtId="4">
    <nc r="Q85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75" sId="1" odxf="1" dxf="1" numFmtId="4">
    <nc r="L857">
      <v>0</v>
    </nc>
    <ndxf>
      <font>
        <b/>
        <sz val="11"/>
        <name val="Times New Roman"/>
        <scheme val="none"/>
      </font>
    </ndxf>
  </rcc>
  <rcc rId="21376" sId="1" odxf="1" dxf="1" numFmtId="4">
    <nc r="M85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77" sId="1" odxf="1" dxf="1" numFmtId="4">
    <nc r="N85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78" sId="1" odxf="1" dxf="1" numFmtId="4">
    <nc r="O85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79" sId="1" odxf="1" dxf="1" numFmtId="4">
    <nc r="P85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80" sId="1" odxf="1" dxf="1" numFmtId="4">
    <nc r="Q85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81" sId="1" odxf="1" dxf="1" numFmtId="4">
    <nc r="L858">
      <v>0</v>
    </nc>
    <ndxf>
      <font>
        <b/>
        <sz val="11"/>
        <name val="Times New Roman"/>
        <scheme val="none"/>
      </font>
    </ndxf>
  </rcc>
  <rcc rId="21382" sId="1" odxf="1" dxf="1" numFmtId="4">
    <nc r="M85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83" sId="1" odxf="1" dxf="1" numFmtId="4">
    <nc r="N85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84" sId="1" odxf="1" dxf="1" numFmtId="4">
    <nc r="O85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85" sId="1" odxf="1" dxf="1" numFmtId="4">
    <nc r="P85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86" sId="1" odxf="1" dxf="1" numFmtId="4">
    <nc r="Q85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87" sId="1" odxf="1" dxf="1" numFmtId="4">
    <nc r="L859">
      <v>0</v>
    </nc>
    <ndxf>
      <font>
        <b/>
        <sz val="11"/>
        <name val="Times New Roman"/>
        <scheme val="none"/>
      </font>
    </ndxf>
  </rcc>
  <rcc rId="21388" sId="1" odxf="1" dxf="1" numFmtId="4">
    <nc r="M85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89" sId="1" odxf="1" dxf="1" numFmtId="4">
    <nc r="N85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90" sId="1" odxf="1" dxf="1" numFmtId="4">
    <nc r="O85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91" sId="1" odxf="1" dxf="1" numFmtId="4">
    <nc r="P85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92" sId="1" odxf="1" dxf="1" numFmtId="4">
    <nc r="Q85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93" sId="1" odxf="1" dxf="1" numFmtId="4">
    <nc r="L860">
      <v>0</v>
    </nc>
    <ndxf>
      <font>
        <b/>
        <sz val="11"/>
        <name val="Times New Roman"/>
        <scheme val="none"/>
      </font>
    </ndxf>
  </rcc>
  <rcc rId="21394" sId="1" odxf="1" dxf="1" numFmtId="4">
    <nc r="M86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95" sId="1" odxf="1" dxf="1" numFmtId="4">
    <nc r="N86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96" sId="1" odxf="1" dxf="1" numFmtId="4">
    <nc r="O86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97" sId="1" odxf="1" dxf="1" numFmtId="4">
    <nc r="P86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98" sId="1" odxf="1" dxf="1" numFmtId="4">
    <nc r="Q86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399" sId="1" odxf="1" dxf="1" numFmtId="4">
    <nc r="L861">
      <v>0</v>
    </nc>
    <ndxf>
      <font>
        <b/>
        <sz val="11"/>
        <name val="Times New Roman"/>
        <scheme val="none"/>
      </font>
    </ndxf>
  </rcc>
  <rcc rId="21400" sId="1" odxf="1" dxf="1" numFmtId="4">
    <nc r="M86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01" sId="1" odxf="1" dxf="1" numFmtId="4">
    <nc r="N86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02" sId="1" odxf="1" dxf="1" numFmtId="4">
    <nc r="O86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03" sId="1" odxf="1" dxf="1" numFmtId="4">
    <nc r="P86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04" sId="1" odxf="1" dxf="1" numFmtId="4">
    <nc r="Q86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05" sId="1" odxf="1" dxf="1" numFmtId="4">
    <nc r="L862">
      <v>0</v>
    </nc>
    <ndxf>
      <font>
        <b/>
        <sz val="11"/>
        <name val="Times New Roman"/>
        <scheme val="none"/>
      </font>
    </ndxf>
  </rcc>
  <rcc rId="21406" sId="1" odxf="1" dxf="1" numFmtId="4">
    <nc r="M86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07" sId="1" odxf="1" dxf="1" numFmtId="4">
    <nc r="N86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08" sId="1" odxf="1" dxf="1" numFmtId="4">
    <nc r="O86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09" sId="1" odxf="1" dxf="1" numFmtId="4">
    <nc r="P86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10" sId="1" odxf="1" dxf="1" numFmtId="4">
    <nc r="Q86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11" sId="1" odxf="1" dxf="1" numFmtId="4">
    <nc r="L863">
      <v>0</v>
    </nc>
    <ndxf>
      <font>
        <b/>
        <sz val="11"/>
        <name val="Times New Roman"/>
        <scheme val="none"/>
      </font>
    </ndxf>
  </rcc>
  <rcc rId="21412" sId="1" odxf="1" dxf="1" numFmtId="4">
    <nc r="M86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13" sId="1" odxf="1" dxf="1" numFmtId="4">
    <nc r="N86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14" sId="1" odxf="1" dxf="1" numFmtId="4">
    <nc r="O86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15" sId="1" odxf="1" dxf="1" numFmtId="4">
    <nc r="P86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16" sId="1" odxf="1" dxf="1" numFmtId="4">
    <nc r="Q86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17" sId="1" odxf="1" dxf="1" numFmtId="4">
    <nc r="L864">
      <v>0</v>
    </nc>
    <ndxf>
      <font>
        <b/>
        <sz val="11"/>
        <name val="Times New Roman"/>
        <scheme val="none"/>
      </font>
    </ndxf>
  </rcc>
  <rcc rId="21418" sId="1" odxf="1" dxf="1" numFmtId="4">
    <nc r="M86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19" sId="1" odxf="1" dxf="1" numFmtId="4">
    <nc r="N86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20" sId="1" odxf="1" dxf="1" numFmtId="4">
    <nc r="O86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21" sId="1" odxf="1" dxf="1" numFmtId="4">
    <nc r="P86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22" sId="1" odxf="1" dxf="1" numFmtId="4">
    <nc r="Q86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23" sId="1" odxf="1" dxf="1" numFmtId="4">
    <nc r="L865">
      <v>0</v>
    </nc>
    <ndxf>
      <font>
        <b/>
        <sz val="11"/>
        <name val="Times New Roman"/>
        <scheme val="none"/>
      </font>
    </ndxf>
  </rcc>
  <rcc rId="21424" sId="1" odxf="1" dxf="1" numFmtId="4">
    <nc r="M86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25" sId="1" odxf="1" dxf="1" numFmtId="4">
    <nc r="N86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26" sId="1" odxf="1" dxf="1" numFmtId="4">
    <nc r="O86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27" sId="1" odxf="1" dxf="1" numFmtId="4">
    <nc r="P86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28" sId="1" odxf="1" dxf="1" numFmtId="4">
    <nc r="Q86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29" sId="1" odxf="1" dxf="1" numFmtId="4">
    <nc r="L866">
      <v>0</v>
    </nc>
    <ndxf>
      <font>
        <b/>
        <sz val="11"/>
        <name val="Times New Roman"/>
        <scheme val="none"/>
      </font>
    </ndxf>
  </rcc>
  <rcc rId="21430" sId="1" odxf="1" dxf="1" numFmtId="4">
    <nc r="M86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31" sId="1" odxf="1" dxf="1" numFmtId="4">
    <nc r="N86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32" sId="1" odxf="1" dxf="1" numFmtId="4">
    <nc r="O86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33" sId="1" odxf="1" dxf="1" numFmtId="4">
    <nc r="P86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34" sId="1" odxf="1" dxf="1" numFmtId="4">
    <nc r="Q86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35" sId="1" odxf="1" dxf="1" numFmtId="4">
    <nc r="L867">
      <v>0</v>
    </nc>
    <ndxf>
      <font>
        <b/>
        <sz val="11"/>
        <name val="Times New Roman"/>
        <scheme val="none"/>
      </font>
    </ndxf>
  </rcc>
  <rcc rId="21436" sId="1" odxf="1" dxf="1" numFmtId="4">
    <nc r="M86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37" sId="1" odxf="1" dxf="1" numFmtId="4">
    <nc r="N86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38" sId="1" odxf="1" dxf="1" numFmtId="4">
    <nc r="O86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39" sId="1" odxf="1" dxf="1" numFmtId="4">
    <nc r="P86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40" sId="1" odxf="1" dxf="1" numFmtId="4">
    <nc r="Q86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41" sId="1" odxf="1" dxf="1" numFmtId="4">
    <nc r="L868">
      <v>0</v>
    </nc>
    <ndxf>
      <font>
        <b/>
        <sz val="11"/>
        <name val="Times New Roman"/>
        <scheme val="none"/>
      </font>
    </ndxf>
  </rcc>
  <rcc rId="21442" sId="1" odxf="1" dxf="1" numFmtId="4">
    <nc r="M86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43" sId="1" odxf="1" dxf="1" numFmtId="4">
    <nc r="N86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44" sId="1" odxf="1" dxf="1" numFmtId="4">
    <nc r="O86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45" sId="1" odxf="1" dxf="1" numFmtId="4">
    <nc r="P86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46" sId="1" odxf="1" dxf="1" numFmtId="4">
    <nc r="Q86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47" sId="1" odxf="1" dxf="1" numFmtId="4">
    <nc r="L869">
      <v>0</v>
    </nc>
    <ndxf>
      <font>
        <b/>
        <sz val="11"/>
        <name val="Times New Roman"/>
        <scheme val="none"/>
      </font>
    </ndxf>
  </rcc>
  <rcc rId="21448" sId="1" odxf="1" dxf="1" numFmtId="4">
    <nc r="M86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49" sId="1" odxf="1" dxf="1" numFmtId="4">
    <nc r="N86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50" sId="1" odxf="1" dxf="1" numFmtId="4">
    <nc r="O86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51" sId="1" odxf="1" dxf="1" numFmtId="4">
    <nc r="P86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52" sId="1" odxf="1" dxf="1" numFmtId="4">
    <nc r="Q86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53" sId="1" odxf="1" dxf="1" numFmtId="4">
    <nc r="L870">
      <v>0</v>
    </nc>
    <ndxf>
      <font>
        <b/>
        <sz val="11"/>
        <name val="Times New Roman"/>
        <scheme val="none"/>
      </font>
    </ndxf>
  </rcc>
  <rcc rId="21454" sId="1" odxf="1" dxf="1" numFmtId="4">
    <nc r="M87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55" sId="1" odxf="1" dxf="1" numFmtId="4">
    <nc r="N87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56" sId="1" odxf="1" dxf="1" numFmtId="4">
    <nc r="O87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57" sId="1" odxf="1" dxf="1" numFmtId="4">
    <nc r="P87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58" sId="1" odxf="1" dxf="1" numFmtId="4">
    <nc r="Q87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59" sId="1" odxf="1" dxf="1" numFmtId="4">
    <nc r="L871">
      <v>0</v>
    </nc>
    <ndxf>
      <font>
        <b/>
        <sz val="11"/>
        <name val="Times New Roman"/>
        <scheme val="none"/>
      </font>
    </ndxf>
  </rcc>
  <rcc rId="21460" sId="1" odxf="1" dxf="1" numFmtId="4">
    <nc r="M87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61" sId="1" odxf="1" dxf="1" numFmtId="4">
    <nc r="N87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62" sId="1" odxf="1" dxf="1" numFmtId="4">
    <nc r="O87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63" sId="1" odxf="1" dxf="1" numFmtId="4">
    <nc r="P87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64" sId="1" odxf="1" dxf="1" numFmtId="4">
    <nc r="Q87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65" sId="1" odxf="1" dxf="1" numFmtId="4">
    <nc r="L872">
      <v>0</v>
    </nc>
    <ndxf>
      <font>
        <b/>
        <sz val="11"/>
        <name val="Times New Roman"/>
        <scheme val="none"/>
      </font>
    </ndxf>
  </rcc>
  <rcc rId="21466" sId="1" odxf="1" dxf="1" numFmtId="4">
    <nc r="M87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67" sId="1" odxf="1" dxf="1" numFmtId="4">
    <nc r="N87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68" sId="1" odxf="1" dxf="1" numFmtId="4">
    <nc r="O87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69" sId="1" odxf="1" dxf="1" numFmtId="4">
    <nc r="P87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70" sId="1" odxf="1" dxf="1" numFmtId="4">
    <nc r="Q87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71" sId="1" odxf="1" dxf="1" numFmtId="4">
    <nc r="L873">
      <v>0</v>
    </nc>
    <ndxf>
      <font>
        <b/>
        <sz val="11"/>
        <name val="Times New Roman"/>
        <scheme val="none"/>
      </font>
    </ndxf>
  </rcc>
  <rcc rId="21472" sId="1" odxf="1" dxf="1" numFmtId="4">
    <nc r="M87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73" sId="1" odxf="1" dxf="1" numFmtId="4">
    <nc r="N87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74" sId="1" odxf="1" dxf="1" numFmtId="4">
    <nc r="O87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75" sId="1" odxf="1" dxf="1" numFmtId="4">
    <nc r="P87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76" sId="1" odxf="1" dxf="1" numFmtId="4">
    <nc r="Q87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77" sId="1" odxf="1" dxf="1" numFmtId="4">
    <nc r="L874">
      <v>0</v>
    </nc>
    <ndxf>
      <font>
        <b/>
        <sz val="11"/>
        <name val="Times New Roman"/>
        <scheme val="none"/>
      </font>
    </ndxf>
  </rcc>
  <rcc rId="21478" sId="1" odxf="1" dxf="1" numFmtId="4">
    <nc r="M87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79" sId="1" odxf="1" dxf="1" numFmtId="4">
    <nc r="N87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80" sId="1" odxf="1" dxf="1" numFmtId="4">
    <nc r="O87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81" sId="1" odxf="1" dxf="1" numFmtId="4">
    <nc r="P87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82" sId="1" odxf="1" dxf="1" numFmtId="4">
    <nc r="Q87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83" sId="1" odxf="1" dxf="1" numFmtId="4">
    <nc r="L875">
      <v>0</v>
    </nc>
    <ndxf>
      <font>
        <b/>
        <sz val="11"/>
        <name val="Times New Roman"/>
        <scheme val="none"/>
      </font>
    </ndxf>
  </rcc>
  <rcc rId="21484" sId="1" odxf="1" dxf="1" numFmtId="4">
    <nc r="M87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85" sId="1" odxf="1" dxf="1" numFmtId="4">
    <nc r="N87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86" sId="1" odxf="1" dxf="1" numFmtId="4">
    <nc r="O87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87" sId="1" odxf="1" dxf="1" numFmtId="4">
    <nc r="P87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88" sId="1" odxf="1" dxf="1" numFmtId="4">
    <nc r="Q87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89" sId="1" odxf="1" dxf="1" numFmtId="4">
    <nc r="L876">
      <v>0</v>
    </nc>
    <ndxf>
      <font>
        <b/>
        <sz val="11"/>
        <name val="Times New Roman"/>
        <scheme val="none"/>
      </font>
    </ndxf>
  </rcc>
  <rcc rId="21490" sId="1" odxf="1" dxf="1" numFmtId="4">
    <nc r="M87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91" sId="1" odxf="1" dxf="1" numFmtId="4">
    <nc r="N87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92" sId="1" odxf="1" dxf="1" numFmtId="4">
    <nc r="O87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93" sId="1" odxf="1" dxf="1" numFmtId="4">
    <nc r="P87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94" sId="1" odxf="1" dxf="1" numFmtId="4">
    <nc r="Q87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95" sId="1" odxf="1" dxf="1" numFmtId="4">
    <nc r="L877">
      <v>0</v>
    </nc>
    <ndxf>
      <font>
        <b/>
        <sz val="11"/>
        <name val="Times New Roman"/>
        <scheme val="none"/>
      </font>
    </ndxf>
  </rcc>
  <rcc rId="21496" sId="1" odxf="1" dxf="1" numFmtId="4">
    <nc r="M87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97" sId="1" odxf="1" dxf="1" numFmtId="4">
    <nc r="N87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98" sId="1" odxf="1" dxf="1" numFmtId="4">
    <nc r="O87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499" sId="1" odxf="1" dxf="1" numFmtId="4">
    <nc r="P87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00" sId="1" odxf="1" dxf="1" numFmtId="4">
    <nc r="Q87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01" sId="1" odxf="1" dxf="1" numFmtId="4">
    <nc r="L878">
      <v>0</v>
    </nc>
    <ndxf>
      <font>
        <b/>
        <sz val="11"/>
        <name val="Times New Roman"/>
        <scheme val="none"/>
      </font>
    </ndxf>
  </rcc>
  <rcc rId="21502" sId="1" odxf="1" dxf="1" numFmtId="4">
    <nc r="M87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03" sId="1" odxf="1" dxf="1" numFmtId="4">
    <nc r="N87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04" sId="1" odxf="1" dxf="1" numFmtId="4">
    <nc r="O87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05" sId="1" odxf="1" dxf="1" numFmtId="4">
    <nc r="P87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06" sId="1" odxf="1" dxf="1" numFmtId="4">
    <nc r="Q87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07" sId="1" odxf="1" dxf="1" numFmtId="4">
    <nc r="L879">
      <v>0</v>
    </nc>
    <ndxf>
      <font>
        <b/>
        <sz val="11"/>
        <name val="Times New Roman"/>
        <scheme val="none"/>
      </font>
    </ndxf>
  </rcc>
  <rcc rId="21508" sId="1" odxf="1" dxf="1" numFmtId="4">
    <nc r="M87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09" sId="1" odxf="1" dxf="1" numFmtId="4">
    <nc r="N87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10" sId="1" odxf="1" dxf="1" numFmtId="4">
    <nc r="O87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11" sId="1" odxf="1" dxf="1" numFmtId="4">
    <nc r="P87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12" sId="1" odxf="1" dxf="1" numFmtId="4">
    <nc r="Q87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13" sId="1" odxf="1" dxf="1" numFmtId="4">
    <nc r="L880">
      <v>0</v>
    </nc>
    <ndxf>
      <font>
        <b/>
        <sz val="11"/>
        <name val="Times New Roman"/>
        <scheme val="none"/>
      </font>
    </ndxf>
  </rcc>
  <rcc rId="21514" sId="1" odxf="1" dxf="1" numFmtId="4">
    <nc r="M88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15" sId="1" odxf="1" dxf="1" numFmtId="4">
    <nc r="N88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16" sId="1" odxf="1" dxf="1" numFmtId="4">
    <nc r="O88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17" sId="1" odxf="1" dxf="1" numFmtId="4">
    <nc r="P88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18" sId="1" odxf="1" dxf="1" numFmtId="4">
    <nc r="Q88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19" sId="1" odxf="1" dxf="1" numFmtId="4">
    <nc r="L881">
      <v>0</v>
    </nc>
    <ndxf>
      <font>
        <b/>
        <sz val="11"/>
        <name val="Times New Roman"/>
        <scheme val="none"/>
      </font>
    </ndxf>
  </rcc>
  <rcc rId="21520" sId="1" odxf="1" dxf="1" numFmtId="4">
    <nc r="M88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21" sId="1" odxf="1" dxf="1" numFmtId="4">
    <nc r="N88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22" sId="1" odxf="1" dxf="1" numFmtId="4">
    <nc r="O88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23" sId="1" odxf="1" dxf="1" numFmtId="4">
    <nc r="P88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24" sId="1" odxf="1" dxf="1" numFmtId="4">
    <nc r="Q88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25" sId="1" odxf="1" dxf="1" numFmtId="4">
    <nc r="L882">
      <v>0</v>
    </nc>
    <ndxf>
      <font>
        <b/>
        <sz val="11"/>
        <name val="Times New Roman"/>
        <scheme val="none"/>
      </font>
    </ndxf>
  </rcc>
  <rcc rId="21526" sId="1" odxf="1" dxf="1" numFmtId="4">
    <nc r="M88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27" sId="1" odxf="1" dxf="1" numFmtId="4">
    <nc r="N88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28" sId="1" odxf="1" dxf="1" numFmtId="4">
    <nc r="O88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29" sId="1" odxf="1" dxf="1" numFmtId="4">
    <nc r="P88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30" sId="1" odxf="1" dxf="1" numFmtId="4">
    <nc r="Q88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31" sId="1" odxf="1" dxf="1" numFmtId="4">
    <nc r="L883">
      <v>0</v>
    </nc>
    <ndxf>
      <font>
        <b/>
        <sz val="11"/>
        <name val="Times New Roman"/>
        <scheme val="none"/>
      </font>
    </ndxf>
  </rcc>
  <rcc rId="21532" sId="1" odxf="1" dxf="1" numFmtId="4">
    <nc r="M88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33" sId="1" odxf="1" dxf="1" numFmtId="4">
    <nc r="N88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34" sId="1" odxf="1" dxf="1" numFmtId="4">
    <nc r="O88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35" sId="1" odxf="1" dxf="1" numFmtId="4">
    <nc r="P88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36" sId="1" odxf="1" dxf="1" numFmtId="4">
    <nc r="Q88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37" sId="1" odxf="1" dxf="1" numFmtId="4">
    <nc r="L884">
      <v>0</v>
    </nc>
    <ndxf>
      <font>
        <b/>
        <sz val="11"/>
        <name val="Times New Roman"/>
        <scheme val="none"/>
      </font>
    </ndxf>
  </rcc>
  <rcc rId="21538" sId="1" odxf="1" dxf="1" numFmtId="4">
    <nc r="M88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39" sId="1" odxf="1" dxf="1" numFmtId="4">
    <nc r="N88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40" sId="1" odxf="1" dxf="1" numFmtId="4">
    <nc r="O88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41" sId="1" odxf="1" dxf="1" numFmtId="4">
    <nc r="P88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42" sId="1" odxf="1" dxf="1" numFmtId="4">
    <nc r="Q88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43" sId="1" odxf="1" dxf="1" numFmtId="4">
    <nc r="L885">
      <v>0</v>
    </nc>
    <ndxf>
      <font>
        <b/>
        <sz val="11"/>
        <name val="Times New Roman"/>
        <scheme val="none"/>
      </font>
    </ndxf>
  </rcc>
  <rcc rId="21544" sId="1" odxf="1" dxf="1" numFmtId="4">
    <nc r="M88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45" sId="1" odxf="1" dxf="1" numFmtId="4">
    <nc r="N88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46" sId="1" odxf="1" dxf="1" numFmtId="4">
    <nc r="O88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47" sId="1" odxf="1" dxf="1" numFmtId="4">
    <nc r="P88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48" sId="1" odxf="1" dxf="1" numFmtId="4">
    <nc r="Q88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49" sId="1" odxf="1" dxf="1" numFmtId="4">
    <nc r="L886">
      <v>0</v>
    </nc>
    <ndxf>
      <font>
        <b/>
        <sz val="11"/>
        <name val="Times New Roman"/>
        <scheme val="none"/>
      </font>
    </ndxf>
  </rcc>
  <rcc rId="21550" sId="1" odxf="1" dxf="1" numFmtId="4">
    <nc r="M88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51" sId="1" odxf="1" dxf="1" numFmtId="4">
    <nc r="N88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52" sId="1" odxf="1" dxf="1" numFmtId="4">
    <nc r="O88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53" sId="1" odxf="1" dxf="1" numFmtId="4">
    <nc r="P88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54" sId="1" odxf="1" dxf="1" numFmtId="4">
    <nc r="Q88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55" sId="1" odxf="1" dxf="1" numFmtId="4">
    <nc r="L887">
      <v>0</v>
    </nc>
    <ndxf>
      <font>
        <b/>
        <sz val="11"/>
        <name val="Times New Roman"/>
        <scheme val="none"/>
      </font>
    </ndxf>
  </rcc>
  <rcc rId="21556" sId="1" odxf="1" dxf="1" numFmtId="4">
    <nc r="M88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57" sId="1" odxf="1" dxf="1" numFmtId="4">
    <nc r="N88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58" sId="1" odxf="1" dxf="1" numFmtId="4">
    <nc r="O88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59" sId="1" odxf="1" dxf="1" numFmtId="4">
    <nc r="P88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60" sId="1" odxf="1" dxf="1" numFmtId="4">
    <nc r="Q88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61" sId="1" odxf="1" dxf="1" numFmtId="4">
    <nc r="L888">
      <v>0</v>
    </nc>
    <ndxf>
      <font>
        <b/>
        <sz val="11"/>
        <name val="Times New Roman"/>
        <scheme val="none"/>
      </font>
    </ndxf>
  </rcc>
  <rcc rId="21562" sId="1" odxf="1" dxf="1" numFmtId="4">
    <nc r="M88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63" sId="1" odxf="1" dxf="1" numFmtId="4">
    <nc r="N888">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64" sId="1" odxf="1" dxf="1" numFmtId="4">
    <nc r="O88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65" sId="1" odxf="1" dxf="1" numFmtId="4">
    <nc r="P88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66" sId="1" odxf="1" dxf="1" numFmtId="4">
    <nc r="Q888">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67" sId="1" odxf="1" dxf="1" numFmtId="4">
    <nc r="L889">
      <v>0</v>
    </nc>
    <ndxf>
      <font>
        <b/>
        <sz val="11"/>
        <name val="Times New Roman"/>
        <scheme val="none"/>
      </font>
    </ndxf>
  </rcc>
  <rcc rId="21568" sId="1" odxf="1" dxf="1" numFmtId="4">
    <nc r="M88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69" sId="1" odxf="1" dxf="1" numFmtId="4">
    <nc r="N889">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70" sId="1" odxf="1" dxf="1" numFmtId="4">
    <nc r="O88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71" sId="1" odxf="1" dxf="1" numFmtId="4">
    <nc r="P88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72" sId="1" odxf="1" dxf="1" numFmtId="4">
    <nc r="Q889">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73" sId="1" odxf="1" dxf="1" numFmtId="4">
    <nc r="L890">
      <v>0</v>
    </nc>
    <ndxf>
      <font>
        <b/>
        <sz val="11"/>
        <name val="Times New Roman"/>
        <scheme val="none"/>
      </font>
    </ndxf>
  </rcc>
  <rcc rId="21574" sId="1" odxf="1" dxf="1" numFmtId="4">
    <nc r="M89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75" sId="1" odxf="1" dxf="1" numFmtId="4">
    <nc r="N890">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76" sId="1" odxf="1" dxf="1" numFmtId="4">
    <nc r="O89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77" sId="1" odxf="1" dxf="1" numFmtId="4">
    <nc r="P89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78" sId="1" odxf="1" dxf="1" numFmtId="4">
    <nc r="Q890">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79" sId="1" odxf="1" dxf="1" numFmtId="4">
    <nc r="L891">
      <v>0</v>
    </nc>
    <ndxf>
      <font>
        <b/>
        <sz val="11"/>
        <name val="Times New Roman"/>
        <scheme val="none"/>
      </font>
    </ndxf>
  </rcc>
  <rcc rId="21580" sId="1" odxf="1" dxf="1" numFmtId="4">
    <nc r="M89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81" sId="1" odxf="1" dxf="1" numFmtId="4">
    <nc r="N891">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82" sId="1" odxf="1" dxf="1" numFmtId="4">
    <nc r="O89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83" sId="1" odxf="1" dxf="1" numFmtId="4">
    <nc r="P89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84" sId="1" odxf="1" dxf="1" numFmtId="4">
    <nc r="Q891">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85" sId="1" odxf="1" dxf="1" numFmtId="4">
    <nc r="L892">
      <v>0</v>
    </nc>
    <ndxf>
      <font>
        <b/>
        <sz val="11"/>
        <name val="Times New Roman"/>
        <scheme val="none"/>
      </font>
    </ndxf>
  </rcc>
  <rcc rId="21586" sId="1" odxf="1" dxf="1" numFmtId="4">
    <nc r="M89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87" sId="1" odxf="1" dxf="1" numFmtId="4">
    <nc r="N892">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88" sId="1" odxf="1" dxf="1" numFmtId="4">
    <nc r="O89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89" sId="1" odxf="1" dxf="1" numFmtId="4">
    <nc r="P89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0" sId="1" odxf="1" dxf="1" numFmtId="4">
    <nc r="Q892">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1" sId="1" odxf="1" dxf="1" numFmtId="4">
    <nc r="L89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2" sId="1" odxf="1" dxf="1" numFmtId="4">
    <nc r="M89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3" sId="1" odxf="1" dxf="1" numFmtId="4">
    <nc r="N893">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4" sId="1" odxf="1" dxf="1" numFmtId="4">
    <nc r="O89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5" sId="1" odxf="1" dxf="1" numFmtId="4">
    <nc r="P89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6" sId="1" odxf="1" dxf="1" numFmtId="4">
    <nc r="Q893">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7" sId="1" odxf="1" dxf="1" numFmtId="4">
    <nc r="L89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8" sId="1" odxf="1" dxf="1" numFmtId="4">
    <nc r="M89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599" sId="1" odxf="1" dxf="1" numFmtId="4">
    <nc r="N894">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0" sId="1" odxf="1" dxf="1" numFmtId="4">
    <nc r="O89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1" sId="1" odxf="1" dxf="1" numFmtId="4">
    <nc r="P89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2" sId="1" odxf="1" dxf="1" numFmtId="4">
    <nc r="Q894">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3" sId="1" odxf="1" dxf="1" numFmtId="4">
    <nc r="L89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4" sId="1" odxf="1" dxf="1" numFmtId="4">
    <nc r="M89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5" sId="1" odxf="1" dxf="1" numFmtId="4">
    <nc r="N895">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6" sId="1" odxf="1" dxf="1" numFmtId="4">
    <nc r="O89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7" sId="1" odxf="1" dxf="1" numFmtId="4">
    <nc r="P89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8" sId="1" odxf="1" dxf="1" numFmtId="4">
    <nc r="Q895">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09" sId="1" odxf="1" dxf="1" numFmtId="4">
    <nc r="L89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0" sId="1" odxf="1" dxf="1" numFmtId="4">
    <nc r="M89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1" sId="1" odxf="1" dxf="1" numFmtId="4">
    <nc r="N896">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2" sId="1" odxf="1" dxf="1" numFmtId="4">
    <nc r="O89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3" sId="1" odxf="1" dxf="1" numFmtId="4">
    <nc r="P89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4" sId="1" odxf="1" dxf="1" numFmtId="4">
    <nc r="Q896">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5" sId="1" odxf="1" dxf="1" numFmtId="4">
    <nc r="L89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6" sId="1" odxf="1" dxf="1" numFmtId="4">
    <nc r="M89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7" sId="1" odxf="1" dxf="1" numFmtId="4">
    <nc r="N897">
      <v>0</v>
    </nc>
    <odxf>
      <font>
        <b val="0"/>
        <sz val="14"/>
        <name val="Times New Roman"/>
        <scheme val="none"/>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8" sId="1" odxf="1" dxf="1" numFmtId="4">
    <nc r="O89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19" sId="1" odxf="1" dxf="1" numFmtId="4">
    <nc r="P89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cc rId="21620" sId="1" odxf="1" dxf="1" numFmtId="4">
    <nc r="Q897">
      <v>0</v>
    </nc>
    <odxf>
      <font>
        <b val="0"/>
        <sz val="14"/>
      </font>
      <numFmt numFmtId="4" formatCode="#,##0.00"/>
      <fill>
        <patternFill patternType="solid">
          <bgColor theme="0"/>
        </patternFill>
      </fill>
      <alignment horizontal="general" vertical="bottom" wrapText="0" readingOrder="0"/>
    </odxf>
    <ndxf>
      <font>
        <b/>
        <sz val="11"/>
        <name val="Times New Roman"/>
        <scheme val="none"/>
      </font>
      <numFmt numFmtId="2" formatCode="0.00"/>
      <fill>
        <patternFill patternType="none">
          <bgColor indexed="65"/>
        </patternFill>
      </fill>
      <alignment horizontal="center" vertical="center" wrapText="1" readingOrder="0"/>
    </ndxf>
  </rcc>
  <rrc rId="21621" sId="1" ref="A893:XFD893" action="deleteRow">
    <rfmt sheetId="1" xfDxf="1" sqref="A893:XFD893" start="0" length="0">
      <dxf>
        <fill>
          <patternFill patternType="solid">
            <bgColor theme="0"/>
          </patternFill>
        </fill>
      </dxf>
    </rfmt>
    <rcc rId="0" sId="1" dxf="1" numFmtId="4">
      <nc r="A893">
        <v>109</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893" t="inlineStr">
        <is>
          <t>г. Рубцовск, ул. Красная, д. 85</t>
        </is>
      </nc>
      <n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ndxf>
    </rcc>
    <rcc rId="0" sId="1" s="1" dxf="1" numFmtId="4">
      <nc r="C893">
        <v>2735737</v>
      </nc>
      <ndxf>
        <font>
          <sz val="14"/>
          <color auto="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ndxf>
    </rcc>
    <rfmt sheetId="1" sqref="D893" start="0" length="0">
      <dxf>
        <font>
          <sz val="14"/>
          <color indexed="55"/>
          <name val="Times New Roman"/>
          <scheme val="none"/>
        </font>
        <numFmt numFmtId="4" formatCode="#,##0.00"/>
        <border outline="0">
          <left style="thin">
            <color indexed="64"/>
          </left>
          <right style="thin">
            <color indexed="64"/>
          </right>
          <top style="thin">
            <color indexed="64"/>
          </top>
          <bottom style="thin">
            <color indexed="64"/>
          </bottom>
        </border>
      </dxf>
    </rfmt>
    <rfmt sheetId="1" sqref="E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fmt sheetId="1" sqref="F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cc rId="0" sId="1" dxf="1" numFmtId="4">
      <nc r="G893">
        <v>899</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H893">
        <v>2735737</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I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J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fmt sheetId="1" sqref="K89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cc rId="0" sId="1" dxf="1" numFmtId="4">
      <nc r="L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rc>
  <rrc rId="21622" sId="1" ref="A893:XFD893" action="deleteRow">
    <rfmt sheetId="1" xfDxf="1" sqref="A893:XFD893" start="0" length="0">
      <dxf>
        <fill>
          <patternFill patternType="solid">
            <bgColor theme="0"/>
          </patternFill>
        </fill>
      </dxf>
    </rfmt>
    <rcc rId="0" sId="1" dxf="1" numFmtId="4">
      <nc r="A893">
        <v>110</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893" t="inlineStr">
        <is>
          <t>г. Рубцовск, ул. Красная, д. 87</t>
        </is>
      </nc>
      <n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ndxf>
    </rcc>
    <rcc rId="0" sId="1" s="1" dxf="1" numFmtId="4">
      <nc r="C893">
        <v>2729651</v>
      </nc>
      <ndxf>
        <font>
          <sz val="14"/>
          <color auto="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ndxf>
    </rcc>
    <rfmt sheetId="1" sqref="D893" start="0" length="0">
      <dxf>
        <font>
          <sz val="14"/>
          <color indexed="55"/>
          <name val="Times New Roman"/>
          <scheme val="none"/>
        </font>
        <numFmt numFmtId="4" formatCode="#,##0.00"/>
        <border outline="0">
          <left style="thin">
            <color indexed="64"/>
          </left>
          <right style="thin">
            <color indexed="64"/>
          </right>
          <top style="thin">
            <color indexed="64"/>
          </top>
          <bottom style="thin">
            <color indexed="64"/>
          </bottom>
        </border>
      </dxf>
    </rfmt>
    <rfmt sheetId="1" sqref="E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fmt sheetId="1" sqref="F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cc rId="0" sId="1" dxf="1" numFmtId="4">
      <nc r="G893">
        <v>897</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H893">
        <v>2729651</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I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J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fmt sheetId="1" sqref="K89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cc rId="0" sId="1" dxf="1" numFmtId="4">
      <nc r="L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rc>
  <rrc rId="21623" sId="1" ref="A893:XFD893" action="deleteRow">
    <rfmt sheetId="1" xfDxf="1" sqref="A893:XFD893" start="0" length="0">
      <dxf>
        <fill>
          <patternFill patternType="solid">
            <bgColor theme="0"/>
          </patternFill>
        </fill>
      </dxf>
    </rfmt>
    <rcc rId="0" sId="1" dxf="1" numFmtId="4">
      <nc r="A893">
        <v>111</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893" t="inlineStr">
        <is>
          <t>г. Рубцовск, ул. Октябрьская, д. 33</t>
        </is>
      </nc>
      <n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ndxf>
    </rcc>
    <rcc rId="0" sId="1" s="1" dxf="1" numFmtId="4">
      <nc r="C893">
        <v>3096756</v>
      </nc>
      <ndxf>
        <font>
          <sz val="14"/>
          <color auto="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ndxf>
    </rcc>
    <rfmt sheetId="1" sqref="D893" start="0" length="0">
      <dxf>
        <font>
          <sz val="14"/>
          <color indexed="55"/>
          <name val="Times New Roman"/>
          <scheme val="none"/>
        </font>
        <numFmt numFmtId="4" formatCode="#,##0.00"/>
        <border outline="0">
          <left style="thin">
            <color indexed="64"/>
          </left>
          <right style="thin">
            <color indexed="64"/>
          </right>
          <top style="thin">
            <color indexed="64"/>
          </top>
          <bottom style="thin">
            <color indexed="64"/>
          </bottom>
        </border>
      </dxf>
    </rfmt>
    <rfmt sheetId="1" sqref="E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fmt sheetId="1" sqref="F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cc rId="0" sId="1" dxf="1" numFmtId="4">
      <nc r="G893">
        <v>1200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H893">
        <v>3096756</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I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J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fmt sheetId="1" sqref="K89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cc rId="0" sId="1" dxf="1" numFmtId="4">
      <nc r="L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rc>
  <rrc rId="21624" sId="1" ref="A893:XFD893" action="deleteRow">
    <rfmt sheetId="1" xfDxf="1" sqref="A893:XFD893" start="0" length="0">
      <dxf>
        <fill>
          <patternFill patternType="solid">
            <bgColor theme="0"/>
          </patternFill>
        </fill>
      </dxf>
    </rfmt>
    <rcc rId="0" sId="1" dxf="1" numFmtId="4">
      <nc r="A893">
        <v>112</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893" t="inlineStr">
        <is>
          <t>г. Рубцовск, ул. Октябрьская, д. 159</t>
        </is>
      </nc>
      <n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ndxf>
    </rcc>
    <rcc rId="0" sId="1" s="1" dxf="1" numFmtId="4">
      <nc r="C893">
        <v>1841069</v>
      </nc>
      <ndxf>
        <font>
          <sz val="14"/>
          <color auto="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ndxf>
    </rcc>
    <rfmt sheetId="1" sqref="D893" start="0" length="0">
      <dxf>
        <font>
          <sz val="14"/>
          <color indexed="55"/>
          <name val="Times New Roman"/>
          <scheme val="none"/>
        </font>
        <numFmt numFmtId="4" formatCode="#,##0.00"/>
        <border outline="0">
          <left style="thin">
            <color indexed="64"/>
          </left>
          <right style="thin">
            <color indexed="64"/>
          </right>
          <top style="thin">
            <color indexed="64"/>
          </top>
          <bottom style="thin">
            <color indexed="64"/>
          </bottom>
        </border>
      </dxf>
    </rfmt>
    <rfmt sheetId="1" sqref="E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fmt sheetId="1" sqref="F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cc rId="0" sId="1" dxf="1" numFmtId="4">
      <nc r="G893">
        <v>605</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H893">
        <v>1841069</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I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J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fmt sheetId="1" sqref="K89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cc rId="0" sId="1" dxf="1" numFmtId="4">
      <nc r="L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rc>
  <rrc rId="21625" sId="1" ref="A893:XFD893" action="deleteRow">
    <rfmt sheetId="1" xfDxf="1" sqref="A893:XFD893" start="0" length="0">
      <dxf>
        <fill>
          <patternFill patternType="solid">
            <bgColor theme="0"/>
          </patternFill>
        </fill>
      </dxf>
    </rfmt>
    <rcc rId="0" sId="1" dxf="1" numFmtId="4">
      <nc r="A893">
        <v>113</v>
      </nc>
      <ndxf>
        <font>
          <sz val="14"/>
          <color indexed="8"/>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B893" t="inlineStr">
        <is>
          <t>г. Рубцовск, ул. Улежникова, д. 3</t>
        </is>
      </nc>
      <n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ndxf>
    </rcc>
    <rcc rId="0" sId="1" s="1" dxf="1" numFmtId="4">
      <nc r="C893">
        <v>3401270</v>
      </nc>
      <ndxf>
        <font>
          <sz val="14"/>
          <color auto="1"/>
          <name val="Times New Roman"/>
          <scheme val="none"/>
        </font>
        <numFmt numFmtId="4" formatCode="#,##0.00"/>
        <alignment vertical="center" readingOrder="0"/>
        <border outline="0">
          <left style="thin">
            <color indexed="64"/>
          </left>
          <right style="thin">
            <color indexed="64"/>
          </right>
          <top style="thin">
            <color indexed="64"/>
          </top>
          <bottom style="thin">
            <color indexed="64"/>
          </bottom>
        </border>
      </ndxf>
    </rcc>
    <rfmt sheetId="1" sqref="D893" start="0" length="0">
      <dxf>
        <font>
          <sz val="14"/>
          <color indexed="55"/>
          <name val="Times New Roman"/>
          <scheme val="none"/>
        </font>
        <numFmt numFmtId="4" formatCode="#,##0.00"/>
        <border outline="0">
          <left style="thin">
            <color indexed="64"/>
          </left>
          <right style="thin">
            <color indexed="64"/>
          </right>
          <top style="thin">
            <color indexed="64"/>
          </top>
          <bottom style="thin">
            <color indexed="64"/>
          </bottom>
        </border>
      </dxf>
    </rfmt>
    <rfmt sheetId="1" sqref="E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fmt sheetId="1" sqref="F893"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cc rId="0" sId="1" dxf="1" numFmtId="4">
      <nc r="G893">
        <v>1318</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H893">
        <v>3401270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I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J893">
        <v>0</v>
      </nc>
      <ndxf>
        <font>
          <sz val="14"/>
          <color auto="1"/>
          <name val="Times New Roman"/>
          <scheme val="none"/>
        </font>
        <numFmt numFmtId="4" formatCode="#,##0.00"/>
        <border outline="0">
          <left style="thin">
            <color indexed="64"/>
          </left>
          <right style="thin">
            <color indexed="64"/>
          </right>
          <top style="thin">
            <color indexed="64"/>
          </top>
          <bottom style="thin">
            <color indexed="64"/>
          </bottom>
        </border>
      </ndxf>
    </rcc>
    <rfmt sheetId="1" sqref="K893" start="0" length="0">
      <dxf>
        <font>
          <sz val="14"/>
          <color auto="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cc rId="0" sId="1" dxf="1" numFmtId="4">
      <nc r="L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93">
        <v>0</v>
      </nc>
      <ndxf>
        <font>
          <b/>
          <sz val="11"/>
          <color auto="1"/>
          <name val="Times New Roman"/>
          <scheme val="none"/>
        </font>
        <numFmt numFmtId="2" formatCode="0.0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rc>
  <rfmt sheetId="1" sqref="A610:Q892" start="0" length="2147483647">
    <dxf>
      <font>
        <sz val="14"/>
      </font>
    </dxf>
  </rfmt>
  <rfmt sheetId="1" sqref="C610:Q892" start="0" length="2147483647">
    <dxf>
      <font>
        <name val="Times New Roman"/>
        <scheme val="none"/>
      </font>
    </dxf>
  </rfmt>
  <rfmt sheetId="1" sqref="C610:Q892" start="0" length="2147483647">
    <dxf>
      <font>
        <color auto="1"/>
      </font>
    </dxf>
  </rfmt>
  <rfmt sheetId="1" sqref="C610:Q892">
    <dxf>
      <numFmt numFmtId="3" formatCode="#,##0"/>
    </dxf>
  </rfmt>
  <rfmt sheetId="1" sqref="C610:Q892">
    <dxf>
      <numFmt numFmtId="164" formatCode="#,##0.0"/>
    </dxf>
  </rfmt>
  <rfmt sheetId="1" sqref="C610:Q892">
    <dxf>
      <numFmt numFmtId="4" formatCode="#,##0.00"/>
    </dxf>
  </rfmt>
  <rcc rId="21626" sId="1">
    <oc r="B616" t="inlineStr">
      <is>
        <t>г. Рубцовск, пер. Гражданский, д. 47</t>
      </is>
    </oc>
    <nc r="B616" t="inlineStr">
      <is>
        <t>г. Рубцовск, пр-кт Ленина, д. 21</t>
      </is>
    </nc>
  </rcc>
  <rcc rId="21627" sId="1">
    <oc r="B617" t="inlineStr">
      <is>
        <t>г. Рубцовск, пр-кт Ленина, д. 139</t>
      </is>
    </oc>
    <nc r="B617" t="inlineStr">
      <is>
        <t>г. Рубцовск, пр-кт Ленина, д. 54</t>
      </is>
    </nc>
  </rcc>
  <rcc rId="21628" sId="1">
    <oc r="B662" t="inlineStr">
      <is>
        <t>г. Рубцовск, ул. Октябрьская, д. 109</t>
      </is>
    </oc>
    <nc r="B662" t="inlineStr">
      <is>
        <t>г. Рубцовск, пр-кт Ленина, д. 178</t>
      </is>
    </nc>
  </rcc>
  <rcc rId="21629" sId="1">
    <oc r="B663" t="inlineStr">
      <is>
        <t>г. Рубцовск, ул. Октябрьская, д. 11</t>
      </is>
    </oc>
    <nc r="B663" t="inlineStr">
      <is>
        <t>г. Рубцовск, пр-кт Ленина, д. 179</t>
      </is>
    </nc>
  </rcc>
  <rcc rId="21630" sId="1">
    <oc r="B665" t="inlineStr">
      <is>
        <t>г. Рубцовск, ул. Октябрьская, д. 149</t>
      </is>
    </oc>
    <nc r="B665" t="inlineStr">
      <is>
        <t>г. Рубцовск, пр-кт Ленина, д. 183</t>
      </is>
    </nc>
  </rcc>
  <rcc rId="21631" sId="1">
    <oc r="B666" t="inlineStr">
      <is>
        <t>г. Рубцовск, ул. Пролетарская, д. 401</t>
      </is>
    </oc>
    <nc r="B666" t="inlineStr">
      <is>
        <t>г. Рубцовск, пр-кт Ленина, д. 189</t>
      </is>
    </nc>
  </rcc>
  <rcc rId="21632" sId="1">
    <oc r="B667" t="inlineStr">
      <is>
        <t>г. Рубцовск, ул. Пролетарская, д. 416</t>
      </is>
    </oc>
    <nc r="B667" t="inlineStr">
      <is>
        <t>г. Рубцовск, пр-кт Ленина, д. 191</t>
      </is>
    </nc>
  </rcc>
  <rcc rId="21633" sId="1">
    <oc r="B668" t="inlineStr">
      <is>
        <t>г. Рубцовск, ул. Светлова, д. 19</t>
      </is>
    </oc>
    <nc r="B668" t="inlineStr">
      <is>
        <t>г. Рубцовск, пр-кт Ленина, д. 192</t>
      </is>
    </nc>
  </rcc>
  <rcc rId="21634" sId="1">
    <oc r="B669" t="inlineStr">
      <is>
        <t>г. Рубцовск, ул. Светлова, д. 21</t>
      </is>
    </oc>
    <nc r="B669" t="inlineStr">
      <is>
        <t>г. Рубцовск, пр-кт Ленина, д. 193</t>
      </is>
    </nc>
  </rcc>
  <rcc rId="21635" sId="1">
    <oc r="B670" t="inlineStr">
      <is>
        <t>г. Рубцовск, ул. Светлова, д. 25</t>
      </is>
    </oc>
    <nc r="B670" t="inlineStr">
      <is>
        <t>г. Рубцовск, пр-кт Ленина, д. 194</t>
      </is>
    </nc>
  </rcc>
  <rcc rId="21636" sId="1">
    <oc r="B671" t="inlineStr">
      <is>
        <t>г. Рубцовск, ул. Светлова, д. 27</t>
      </is>
    </oc>
    <nc r="B671" t="inlineStr">
      <is>
        <t>г. Рубцовск, пр-кт Ленина, д. 195</t>
      </is>
    </nc>
  </rcc>
  <rcc rId="21637" sId="1">
    <oc r="B672" t="inlineStr">
      <is>
        <t>г. Рубцовск, ул. Светлова, д. 64</t>
      </is>
    </oc>
    <nc r="B672" t="inlineStr">
      <is>
        <t>г. Рубцовск, пр-кт Ленина, д. 26</t>
      </is>
    </nc>
  </rcc>
  <rcc rId="21638" sId="1">
    <oc r="B673" t="inlineStr">
      <is>
        <t>г. Рубцовск, ул. Светлова, д. 76</t>
      </is>
    </oc>
    <nc r="B673" t="inlineStr">
      <is>
        <t>г. Рубцовск, пр-кт Ленина, д. 23</t>
      </is>
    </nc>
  </rcc>
  <rcc rId="21639" sId="1">
    <oc r="B674" t="inlineStr">
      <is>
        <t>г. Рубцовск, ул. Светлова, д. 82</t>
      </is>
    </oc>
    <nc r="B674" t="inlineStr">
      <is>
        <t>г. Рубцовск, пр-кт Ленина, д. 40</t>
      </is>
    </nc>
  </rcc>
  <rcc rId="21640" sId="1">
    <oc r="B675" t="inlineStr">
      <is>
        <t>г. Рубцовск, ул. Светлова, д. 88</t>
      </is>
    </oc>
    <nc r="B675" t="inlineStr">
      <is>
        <t>г. Рубцовск, пр-кт Ленина, д. 46</t>
      </is>
    </nc>
  </rcc>
  <rcc rId="21641" sId="1">
    <oc r="B676" t="inlineStr">
      <is>
        <t>г. Рубцовск, ул. Светлова, д. 92</t>
      </is>
    </oc>
    <nc r="B676" t="inlineStr">
      <is>
        <t>г. Рубцовск, пр-кт Ленина, д. 53</t>
      </is>
    </nc>
  </rcc>
  <rcc rId="21642" sId="1">
    <oc r="B677" t="inlineStr">
      <is>
        <t>г. Рубцовск, ул. Северная, д. 12</t>
      </is>
    </oc>
    <nc r="B677" t="inlineStr">
      <is>
        <t>г. Рубцовск, пр-кт Рубцовский, д. 17</t>
      </is>
    </nc>
  </rcc>
  <rcc rId="21643" sId="1">
    <oc r="B678" t="inlineStr">
      <is>
        <t>г. Рубцовск, ул. Северная, д. 14</t>
      </is>
    </oc>
    <nc r="B678" t="inlineStr">
      <is>
        <t>г. Рубцовск, пр-кт Рубцовский, д. 30</t>
      </is>
    </nc>
  </rcc>
  <rcc rId="21644" sId="1">
    <oc r="B679" t="inlineStr">
      <is>
        <t>г. Рубцовск, ул. Северная, д. 21</t>
      </is>
    </oc>
    <nc r="B679" t="inlineStr">
      <is>
        <t>г. Рубцовск, пр-кт Рубцовский, д. 33</t>
      </is>
    </nc>
  </rcc>
  <rcc rId="21645" sId="1">
    <oc r="B680" t="inlineStr">
      <is>
        <t>г. Рубцовск, ул. Северная, д. 28</t>
      </is>
    </oc>
    <nc r="B680" t="inlineStr">
      <is>
        <t>г. Рубцовск, пр-кт Рубцовский, д. 38</t>
      </is>
    </nc>
  </rcc>
  <rcc rId="21646" sId="1">
    <oc r="B681" t="inlineStr">
      <is>
        <t>г. Рубцовск, ул. Северная, д. 29</t>
      </is>
    </oc>
    <nc r="B681" t="inlineStr">
      <is>
        <t>г. Рубцовск, пр-кт Рубцовский, д. 51</t>
      </is>
    </nc>
  </rcc>
  <rcc rId="21647" sId="1">
    <oc r="B682" t="inlineStr">
      <is>
        <t>г. Рубцовск, ул. Северная, д. 30</t>
      </is>
    </oc>
    <nc r="B682" t="inlineStr">
      <is>
        <t>г. Рубцовск, пр-кт Рубцовский, д. 53</t>
      </is>
    </nc>
  </rcc>
  <rcc rId="21648" sId="1">
    <oc r="B683" t="inlineStr">
      <is>
        <t>г. Рубцовск, ул. Сельмашская, д. 19</t>
      </is>
    </oc>
    <nc r="B683" t="inlineStr">
      <is>
        <t>г. Рубцовск, пр-кт Рубцовский, д. 7</t>
      </is>
    </nc>
  </rcc>
  <rcc rId="21649" sId="1">
    <oc r="B752" t="inlineStr">
      <is>
        <t>г. Рубцовск, ул. Комсомольская, д. 210</t>
      </is>
    </oc>
    <nc r="B752" t="inlineStr">
      <is>
        <t>г. Рубцовск, пр-кт Ленина, д. 139</t>
      </is>
    </nc>
  </rcc>
  <rcc rId="21650" sId="1">
    <oc r="B753" t="inlineStr">
      <is>
        <t>г. Рубцовск, ул. Комсомольская, д. 212</t>
      </is>
    </oc>
    <nc r="B753" t="inlineStr">
      <is>
        <t>г. Рубцовск, пр-кт Ленина, д. 16</t>
      </is>
    </nc>
  </rcc>
  <rcc rId="21651" sId="1">
    <oc r="B754" t="inlineStr">
      <is>
        <t>г. Рубцовск, ул. Комсомольская, д. 71</t>
      </is>
    </oc>
    <nc r="B754" t="inlineStr">
      <is>
        <t>г. Рубцовск, пр-кт Ленина, д. 19</t>
      </is>
    </nc>
  </rcc>
  <rcc rId="21652" sId="1">
    <oc r="B755" t="inlineStr">
      <is>
        <t>г. Рубцовск, ул. Комсомольская, д. 72</t>
      </is>
    </oc>
    <nc r="B755" t="inlineStr">
      <is>
        <t>г. Рубцовск, пр-кт Ленина, д. 22</t>
      </is>
    </nc>
  </rcc>
  <rcc rId="21653" sId="1">
    <oc r="B756" t="inlineStr">
      <is>
        <t>г. Рубцовск, ул. Комсомольская, д. 82</t>
      </is>
    </oc>
    <nc r="B756" t="inlineStr">
      <is>
        <t>г. Рубцовск, пр-кт Ленина, д. 24</t>
      </is>
    </nc>
  </rcc>
  <rcc rId="21654" sId="1">
    <oc r="B757" t="inlineStr">
      <is>
        <t>г. Рубцовск, ул. Комсомольская, д. 84</t>
      </is>
    </oc>
    <nc r="B757" t="inlineStr">
      <is>
        <t>г. Рубцовск, пр-кт Ленина, д. 35</t>
      </is>
    </nc>
  </rcc>
  <rcc rId="21655" sId="1">
    <oc r="B758" t="inlineStr">
      <is>
        <t>г. Рубцовск, ул. Комсомольская, д. 94</t>
      </is>
    </oc>
    <nc r="B758" t="inlineStr">
      <is>
        <t>г. Рубцовск, пр-кт Ленина, д. 38</t>
      </is>
    </nc>
  </rcc>
  <rcc rId="21656" sId="1">
    <oc r="B759" t="inlineStr">
      <is>
        <t>г. Рубцовск, ул. Комсомольская, д. 96</t>
      </is>
    </oc>
    <nc r="B759" t="inlineStr">
      <is>
        <t>г. Рубцовск, пр-кт Ленина, д. 50</t>
      </is>
    </nc>
  </rcc>
  <rcc rId="21657" sId="1">
    <oc r="B760" t="inlineStr">
      <is>
        <t>г. Рубцовск, ул. Комсомольская, д. 98</t>
      </is>
    </oc>
    <nc r="B760" t="inlineStr">
      <is>
        <t>г. Рубцовск, пр-кт Ленина, д. 52</t>
      </is>
    </nc>
  </rcc>
  <rcc rId="21658" sId="1">
    <oc r="B761" t="inlineStr">
      <is>
        <t>г. Рубцовск, ул. Короленко, д. 140</t>
      </is>
    </oc>
    <nc r="B761" t="inlineStr">
      <is>
        <t>г. Рубцовск, пр-кт Ленина, д. 57</t>
      </is>
    </nc>
  </rcc>
  <rcc rId="21659" sId="1">
    <oc r="B762" t="inlineStr">
      <is>
        <t>г. Рубцовск, ул. Красная, д. 66</t>
      </is>
    </oc>
    <nc r="B762" t="inlineStr">
      <is>
        <t>г. Рубцовск, пр-кт Ленина, д. 59</t>
      </is>
    </nc>
  </rcc>
  <rcc rId="21660" sId="1">
    <oc r="B763" t="inlineStr">
      <is>
        <t>г. Рубцовск, ул. Краснознаменская, д. 114</t>
      </is>
    </oc>
    <nc r="B763" t="inlineStr">
      <is>
        <t>г. Рубцовск, пр-кт Рубцовский, д. 31</t>
      </is>
    </nc>
  </rcc>
  <rcc rId="21661" sId="1">
    <oc r="B654" t="inlineStr">
      <is>
        <t>г. Рубцовск, ул. Комсомольская, д. 127</t>
      </is>
    </oc>
    <nc r="B654" t="inlineStr">
      <is>
        <t>Итого по г. Рубцовску 2018 год</t>
      </is>
    </nc>
  </rcc>
  <rcc rId="21662" sId="1">
    <oc r="B664" t="inlineStr">
      <is>
        <t>г. Рубцовск, ул. Октябрьская, д. 113</t>
      </is>
    </oc>
    <nc r="B664" t="inlineStr">
      <is>
        <t xml:space="preserve"> </t>
      </is>
    </nc>
  </rcc>
  <rfmt sheetId="1" sqref="A544:A609">
    <dxf>
      <alignment horizontal="center" readingOrder="0"/>
    </dxf>
  </rfmt>
  <rfmt sheetId="1" sqref="A516:A542">
    <dxf>
      <alignment horizontal="center" readingOrder="0"/>
    </dxf>
  </rfmt>
  <rfmt sheetId="1" sqref="A497:A514">
    <dxf>
      <alignment horizontal="center" readingOrder="0"/>
    </dxf>
  </rfmt>
</revisions>
</file>

<file path=xl/revisions/revisionLog131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1'!$A$1:$R$1878</formula>
    <oldFormula>'Лист 1'!$A$1:$R$1878</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3111.xml><?xml version="1.0" encoding="utf-8"?>
<revisions xmlns="http://schemas.openxmlformats.org/spreadsheetml/2006/main" xmlns:r="http://schemas.openxmlformats.org/officeDocument/2006/relationships">
  <rcc rId="16761" sId="1">
    <nc r="H1787" t="inlineStr">
      <is>
        <t xml:space="preserve"> </t>
      </is>
    </nc>
  </rcc>
  <rcv guid="{52C56C69-E76E-46A4-93DC-3FEF3C34E98B}" action="delete"/>
  <rdn rId="0" localSheetId="1" customView="1" name="Z_52C56C69_E76E_46A4_93DC_3FEF3C34E98B_.wvu.PrintArea" hidden="1" oldHidden="1">
    <formula>'Лист 1'!$A$1:$R$1878</formula>
    <oldFormula>'Лист 1'!$A$1:$R$1878</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31111.xml><?xml version="1.0" encoding="utf-8"?>
<revisions xmlns="http://schemas.openxmlformats.org/spreadsheetml/2006/main" xmlns:r="http://schemas.openxmlformats.org/officeDocument/2006/relationships">
  <rfmt sheetId="1" sqref="A1105" start="0" length="0">
    <dxf>
      <font>
        <b val="0"/>
        <sz val="8"/>
        <color indexed="8"/>
        <name val="Times New Roman"/>
        <scheme val="none"/>
      </font>
      <alignment wrapText="1" readingOrder="0"/>
    </dxf>
  </rfmt>
  <rfmt sheetId="1" sqref="B1105" start="0" length="0">
    <dxf>
      <font>
        <b val="0"/>
        <sz val="8"/>
        <color indexed="8"/>
        <name val="Times New Roman"/>
        <scheme val="none"/>
      </font>
      <alignment wrapText="1" readingOrder="0"/>
    </dxf>
  </rfmt>
  <rfmt sheetId="1" sqref="C1105" start="0" length="0">
    <dxf>
      <font>
        <b val="0"/>
        <sz val="8"/>
        <color indexed="8"/>
        <name val="Times New Roman"/>
        <scheme val="none"/>
      </font>
    </dxf>
  </rfmt>
  <rfmt sheetId="1" sqref="D1105" start="0" length="0">
    <dxf>
      <font>
        <b val="0"/>
        <sz val="8"/>
        <color indexed="8"/>
        <name val="Times New Roman"/>
        <scheme val="none"/>
      </font>
      <numFmt numFmtId="3" formatCode="#,##0"/>
    </dxf>
  </rfmt>
  <rfmt sheetId="1" sqref="E1105" start="0" length="0">
    <dxf>
      <font>
        <b val="0"/>
        <sz val="8"/>
        <color indexed="8"/>
        <name val="Times New Roman"/>
        <scheme val="none"/>
      </font>
      <numFmt numFmtId="3" formatCode="#,##0"/>
    </dxf>
  </rfmt>
  <rfmt sheetId="1" sqref="F1105" start="0" length="0">
    <dxf>
      <font>
        <b val="0"/>
        <sz val="8"/>
        <color indexed="8"/>
        <name val="Times New Roman"/>
        <scheme val="none"/>
      </font>
      <numFmt numFmtId="3" formatCode="#,##0"/>
    </dxf>
  </rfmt>
  <rfmt sheetId="1" sqref="G1105" start="0" length="0">
    <dxf>
      <font>
        <b val="0"/>
        <sz val="8"/>
        <color indexed="8"/>
        <name val="Times New Roman"/>
        <scheme val="none"/>
      </font>
    </dxf>
  </rfmt>
  <rfmt sheetId="1" sqref="H1105" start="0" length="0">
    <dxf>
      <font>
        <b val="0"/>
        <sz val="8"/>
        <color indexed="8"/>
        <name val="Times New Roman"/>
        <scheme val="none"/>
      </font>
      <numFmt numFmtId="3" formatCode="#,##0"/>
    </dxf>
  </rfmt>
  <rfmt sheetId="1" sqref="I1105" start="0" length="0">
    <dxf>
      <font>
        <b val="0"/>
        <sz val="8"/>
        <color indexed="8"/>
        <name val="Times New Roman"/>
        <scheme val="none"/>
      </font>
    </dxf>
  </rfmt>
  <rfmt sheetId="1" sqref="J1105" start="0" length="0">
    <dxf>
      <font>
        <b val="0"/>
        <sz val="8"/>
        <color indexed="8"/>
        <name val="Times New Roman"/>
        <scheme val="none"/>
      </font>
      <numFmt numFmtId="3" formatCode="#,##0"/>
    </dxf>
  </rfmt>
  <rfmt sheetId="1" sqref="K1105" start="0" length="0">
    <dxf>
      <font>
        <b val="0"/>
        <sz val="8"/>
        <color indexed="8"/>
        <name val="Times New Roman"/>
        <scheme val="none"/>
      </font>
      <alignment horizontal="general" readingOrder="0"/>
    </dxf>
  </rfmt>
  <rfmt sheetId="1" sqref="L1105" start="0" length="0">
    <dxf>
      <font>
        <b val="0"/>
        <sz val="8"/>
        <color indexed="8"/>
        <name val="Times New Roman"/>
        <scheme val="none"/>
      </font>
      <numFmt numFmtId="3" formatCode="#,##0"/>
    </dxf>
  </rfmt>
  <rfmt sheetId="1" sqref="M1105" start="0" length="0">
    <dxf>
      <font>
        <b val="0"/>
        <sz val="8"/>
        <color indexed="8"/>
        <name val="Times New Roman"/>
        <scheme val="none"/>
      </font>
    </dxf>
  </rfmt>
  <rfmt sheetId="1" sqref="N1105" start="0" length="0">
    <dxf>
      <font>
        <b val="0"/>
        <sz val="8"/>
        <color indexed="8"/>
        <name val="Times New Roman"/>
        <scheme val="none"/>
      </font>
      <numFmt numFmtId="3" formatCode="#,##0"/>
    </dxf>
  </rfmt>
  <rfmt sheetId="1" sqref="O1105" start="0" length="0">
    <dxf>
      <font>
        <b val="0"/>
        <sz val="8"/>
        <color indexed="8"/>
        <name val="Times New Roman"/>
        <scheme val="none"/>
      </font>
    </dxf>
  </rfmt>
  <rfmt sheetId="1" sqref="P1105" start="0" length="0">
    <dxf>
      <font>
        <b val="0"/>
        <sz val="8"/>
        <color indexed="8"/>
        <name val="Times New Roman"/>
        <scheme val="none"/>
      </font>
      <numFmt numFmtId="3" formatCode="#,##0"/>
      <border outline="0">
        <right style="thin">
          <color indexed="64"/>
        </right>
      </border>
    </dxf>
  </rfmt>
  <rfmt sheetId="1" sqref="A1106" start="0" length="0">
    <dxf>
      <font>
        <sz val="8"/>
        <color indexed="8"/>
        <name val="Times New Roman"/>
        <scheme val="none"/>
      </font>
    </dxf>
  </rfmt>
  <rfmt sheetId="1" sqref="B1106" start="0" length="0">
    <dxf>
      <font>
        <sz val="8"/>
        <color indexed="8"/>
        <name val="Times New Roman"/>
        <scheme val="none"/>
      </font>
    </dxf>
  </rfmt>
  <rcc rId="16498" sId="1" odxf="1" dxf="1" numFmtId="4">
    <oc r="C1106">
      <v>4543195</v>
    </oc>
    <nc r="C1106">
      <v>4336466</v>
    </nc>
    <odxf>
      <font>
        <sz val="14"/>
        <color indexed="8"/>
        <name val="Times New Roman"/>
        <scheme val="none"/>
      </font>
    </odxf>
    <ndxf>
      <font>
        <sz val="8"/>
        <color indexed="8"/>
        <name val="Times New Roman"/>
        <scheme val="none"/>
      </font>
    </ndxf>
  </rcc>
  <rfmt sheetId="1" sqref="D1106" start="0" length="0">
    <dxf>
      <font>
        <sz val="8"/>
        <color indexed="8"/>
        <name val="Times New Roman"/>
        <scheme val="none"/>
      </font>
      <numFmt numFmtId="3" formatCode="#,##0"/>
    </dxf>
  </rfmt>
  <rfmt sheetId="1" sqref="E1106" start="0" length="0">
    <dxf>
      <font>
        <sz val="8"/>
        <color indexed="8"/>
        <name val="Times New Roman"/>
        <scheme val="none"/>
      </font>
      <numFmt numFmtId="3" formatCode="#,##0"/>
    </dxf>
  </rfmt>
  <rfmt sheetId="1" sqref="F1106" start="0" length="0">
    <dxf>
      <font>
        <sz val="8"/>
        <color indexed="8"/>
        <name val="Times New Roman"/>
        <scheme val="none"/>
      </font>
      <numFmt numFmtId="3" formatCode="#,##0"/>
    </dxf>
  </rfmt>
  <rfmt sheetId="1" sqref="G1106" start="0" length="0">
    <dxf>
      <font>
        <sz val="8"/>
        <color indexed="8"/>
        <name val="Times New Roman"/>
        <scheme val="none"/>
      </font>
    </dxf>
  </rfmt>
  <rfmt sheetId="1" sqref="H1106" start="0" length="0">
    <dxf>
      <font>
        <sz val="8"/>
        <color indexed="8"/>
        <name val="Times New Roman"/>
        <scheme val="none"/>
      </font>
      <numFmt numFmtId="3" formatCode="#,##0"/>
    </dxf>
  </rfmt>
  <rfmt sheetId="1" sqref="I1106" start="0" length="0">
    <dxf>
      <font>
        <sz val="8"/>
        <color indexed="8"/>
        <name val="Times New Roman"/>
        <scheme val="none"/>
      </font>
    </dxf>
  </rfmt>
  <rfmt sheetId="1" sqref="J1106" start="0" length="0">
    <dxf>
      <font>
        <sz val="8"/>
        <color indexed="8"/>
        <name val="Times New Roman"/>
        <scheme val="none"/>
      </font>
      <numFmt numFmtId="3" formatCode="#,##0"/>
    </dxf>
  </rfmt>
  <rfmt sheetId="1" sqref="K1106" start="0" length="0">
    <dxf>
      <font>
        <sz val="8"/>
        <color indexed="8"/>
        <name val="Times New Roman"/>
        <scheme val="none"/>
      </font>
      <alignment horizontal="general" readingOrder="0"/>
    </dxf>
  </rfmt>
  <rfmt sheetId="1" sqref="L1106" start="0" length="0">
    <dxf>
      <font>
        <sz val="8"/>
        <color indexed="8"/>
        <name val="Times New Roman"/>
        <scheme val="none"/>
      </font>
      <numFmt numFmtId="3" formatCode="#,##0"/>
      <border outline="0">
        <right style="thin">
          <color indexed="64"/>
        </right>
      </border>
    </dxf>
  </rfmt>
  <rfmt sheetId="1" sqref="M1106" start="0" length="0">
    <dxf>
      <font>
        <sz val="8"/>
        <color indexed="8"/>
        <name val="Times New Roman"/>
        <scheme val="none"/>
      </font>
    </dxf>
  </rfmt>
  <rfmt sheetId="1" sqref="N1106" start="0" length="0">
    <dxf>
      <font>
        <sz val="8"/>
        <color indexed="8"/>
        <name val="Times New Roman"/>
        <scheme val="none"/>
      </font>
      <numFmt numFmtId="3" formatCode="#,##0"/>
    </dxf>
  </rfmt>
  <rfmt sheetId="1" sqref="O1106" start="0" length="0">
    <dxf>
      <font>
        <sz val="8"/>
        <color indexed="8"/>
        <name val="Times New Roman"/>
        <scheme val="none"/>
      </font>
    </dxf>
  </rfmt>
  <rfmt sheetId="1" sqref="P1106" start="0" length="0">
    <dxf>
      <font>
        <sz val="8"/>
        <color indexed="8"/>
        <name val="Times New Roman"/>
        <scheme val="none"/>
      </font>
      <numFmt numFmtId="3" formatCode="#,##0"/>
      <border outline="0">
        <right style="thin">
          <color indexed="64"/>
        </right>
      </border>
    </dxf>
  </rfmt>
  <rfmt sheetId="1" sqref="A1107" start="0" length="0">
    <dxf>
      <font>
        <sz val="8"/>
        <color indexed="8"/>
        <name val="Times New Roman"/>
        <scheme val="none"/>
      </font>
    </dxf>
  </rfmt>
  <rfmt sheetId="1" sqref="B1107" start="0" length="0">
    <dxf>
      <font>
        <sz val="8"/>
        <color indexed="8"/>
        <name val="Times New Roman"/>
        <scheme val="none"/>
      </font>
    </dxf>
  </rfmt>
  <rcc rId="16499" sId="1" odxf="1" dxf="1" numFmtId="4">
    <oc r="C1107">
      <v>1584537</v>
    </oc>
    <nc r="C1107">
      <v>1422437</v>
    </nc>
    <odxf>
      <font>
        <sz val="14"/>
        <color indexed="8"/>
        <name val="Times New Roman"/>
        <scheme val="none"/>
      </font>
    </odxf>
    <ndxf>
      <font>
        <sz val="8"/>
        <color indexed="8"/>
        <name val="Times New Roman"/>
        <scheme val="none"/>
      </font>
    </ndxf>
  </rcc>
  <rfmt sheetId="1" sqref="D1107" start="0" length="0">
    <dxf>
      <font>
        <sz val="8"/>
        <color indexed="8"/>
        <name val="Times New Roman"/>
        <scheme val="none"/>
      </font>
      <numFmt numFmtId="3" formatCode="#,##0"/>
    </dxf>
  </rfmt>
  <rfmt sheetId="1" sqref="E1107" start="0" length="0">
    <dxf>
      <font>
        <sz val="8"/>
        <color indexed="8"/>
        <name val="Times New Roman"/>
        <scheme val="none"/>
      </font>
      <numFmt numFmtId="3" formatCode="#,##0"/>
    </dxf>
  </rfmt>
  <rfmt sheetId="1" sqref="F1107" start="0" length="0">
    <dxf>
      <font>
        <sz val="8"/>
        <color indexed="8"/>
        <name val="Times New Roman"/>
        <scheme val="none"/>
      </font>
      <numFmt numFmtId="3" formatCode="#,##0"/>
    </dxf>
  </rfmt>
  <rfmt sheetId="1" sqref="G1107" start="0" length="0">
    <dxf>
      <font>
        <sz val="8"/>
        <color indexed="8"/>
        <name val="Times New Roman"/>
        <scheme val="none"/>
      </font>
    </dxf>
  </rfmt>
  <rcc rId="16500" sId="1" odxf="1" dxf="1" numFmtId="4">
    <oc r="H1107">
      <v>1584537</v>
    </oc>
    <nc r="H1107">
      <v>1422437</v>
    </nc>
    <odxf>
      <font>
        <sz val="14"/>
        <color indexed="8"/>
        <name val="Times New Roman"/>
        <scheme val="none"/>
      </font>
      <numFmt numFmtId="4" formatCode="#,##0.00"/>
    </odxf>
    <ndxf>
      <font>
        <sz val="8"/>
        <color indexed="8"/>
        <name val="Times New Roman"/>
        <scheme val="none"/>
      </font>
      <numFmt numFmtId="3" formatCode="#,##0"/>
    </ndxf>
  </rcc>
  <rfmt sheetId="1" sqref="I1107" start="0" length="0">
    <dxf>
      <font>
        <sz val="8"/>
        <color indexed="8"/>
        <name val="Times New Roman"/>
        <scheme val="none"/>
      </font>
    </dxf>
  </rfmt>
  <rfmt sheetId="1" sqref="J1107" start="0" length="0">
    <dxf>
      <font>
        <sz val="8"/>
        <color indexed="8"/>
        <name val="Times New Roman"/>
        <scheme val="none"/>
      </font>
      <numFmt numFmtId="3" formatCode="#,##0"/>
    </dxf>
  </rfmt>
  <rfmt sheetId="1" sqref="K1107" start="0" length="0">
    <dxf>
      <font>
        <sz val="8"/>
        <color indexed="8"/>
        <name val="Times New Roman"/>
        <scheme val="none"/>
      </font>
      <alignment horizontal="general" readingOrder="0"/>
    </dxf>
  </rfmt>
  <rfmt sheetId="1" sqref="L1107" start="0" length="0">
    <dxf>
      <font>
        <sz val="8"/>
        <color indexed="8"/>
        <name val="Times New Roman"/>
        <scheme val="none"/>
      </font>
      <numFmt numFmtId="3" formatCode="#,##0"/>
      <border outline="0">
        <right style="thin">
          <color indexed="64"/>
        </right>
      </border>
    </dxf>
  </rfmt>
  <rfmt sheetId="1" sqref="M1107" start="0" length="0">
    <dxf>
      <font>
        <sz val="8"/>
        <color indexed="8"/>
        <name val="Times New Roman"/>
        <scheme val="none"/>
      </font>
    </dxf>
  </rfmt>
  <rfmt sheetId="1" sqref="N1107" start="0" length="0">
    <dxf>
      <font>
        <sz val="8"/>
        <color indexed="8"/>
        <name val="Times New Roman"/>
        <scheme val="none"/>
      </font>
      <numFmt numFmtId="3" formatCode="#,##0"/>
    </dxf>
  </rfmt>
  <rfmt sheetId="1" sqref="O1107" start="0" length="0">
    <dxf>
      <font>
        <sz val="8"/>
        <color indexed="8"/>
        <name val="Times New Roman"/>
        <scheme val="none"/>
      </font>
    </dxf>
  </rfmt>
  <rfmt sheetId="1" sqref="P1107" start="0" length="0">
    <dxf>
      <font>
        <sz val="8"/>
        <color indexed="8"/>
        <name val="Times New Roman"/>
        <scheme val="none"/>
      </font>
      <numFmt numFmtId="3" formatCode="#,##0"/>
      <border outline="0">
        <right style="thin">
          <color indexed="64"/>
        </right>
      </border>
    </dxf>
  </rfmt>
  <rfmt sheetId="1" sqref="A1108" start="0" length="0">
    <dxf>
      <font>
        <sz val="8"/>
        <color indexed="8"/>
        <name val="Times New Roman"/>
        <scheme val="none"/>
      </font>
    </dxf>
  </rfmt>
  <rfmt sheetId="1" sqref="B1108" start="0" length="0">
    <dxf>
      <font>
        <sz val="8"/>
        <color indexed="8"/>
        <name val="Times New Roman"/>
        <scheme val="none"/>
      </font>
    </dxf>
  </rfmt>
  <rcc rId="16501" sId="1" odxf="1" dxf="1" numFmtId="4">
    <oc r="C1108">
      <v>1618497</v>
    </oc>
    <nc r="C1108">
      <v>1457497</v>
    </nc>
    <odxf>
      <font>
        <sz val="14"/>
        <color indexed="8"/>
        <name val="Times New Roman"/>
        <scheme val="none"/>
      </font>
    </odxf>
    <ndxf>
      <font>
        <sz val="8"/>
        <color indexed="8"/>
        <name val="Times New Roman"/>
        <scheme val="none"/>
      </font>
    </ndxf>
  </rcc>
  <rfmt sheetId="1" sqref="D1108" start="0" length="0">
    <dxf>
      <font>
        <sz val="8"/>
        <color indexed="8"/>
        <name val="Times New Roman"/>
        <scheme val="none"/>
      </font>
      <numFmt numFmtId="3" formatCode="#,##0"/>
    </dxf>
  </rfmt>
  <rfmt sheetId="1" sqref="E1108" start="0" length="0">
    <dxf>
      <font>
        <sz val="8"/>
        <color indexed="8"/>
        <name val="Times New Roman"/>
        <scheme val="none"/>
      </font>
      <numFmt numFmtId="3" formatCode="#,##0"/>
    </dxf>
  </rfmt>
  <rfmt sheetId="1" sqref="F1108" start="0" length="0">
    <dxf>
      <font>
        <sz val="8"/>
        <color indexed="8"/>
        <name val="Times New Roman"/>
        <scheme val="none"/>
      </font>
      <numFmt numFmtId="3" formatCode="#,##0"/>
    </dxf>
  </rfmt>
  <rfmt sheetId="1" sqref="G1108" start="0" length="0">
    <dxf>
      <font>
        <sz val="8"/>
        <color indexed="8"/>
        <name val="Times New Roman"/>
        <scheme val="none"/>
      </font>
    </dxf>
  </rfmt>
  <rcc rId="16502" sId="1" odxf="1" dxf="1" numFmtId="4">
    <oc r="H1108">
      <v>1618497</v>
    </oc>
    <nc r="H1108">
      <v>1457497</v>
    </nc>
    <odxf>
      <font>
        <sz val="14"/>
        <color indexed="8"/>
        <name val="Times New Roman"/>
        <scheme val="none"/>
      </font>
      <numFmt numFmtId="4" formatCode="#,##0.00"/>
    </odxf>
    <ndxf>
      <font>
        <sz val="8"/>
        <color indexed="8"/>
        <name val="Times New Roman"/>
        <scheme val="none"/>
      </font>
      <numFmt numFmtId="3" formatCode="#,##0"/>
    </ndxf>
  </rcc>
  <rfmt sheetId="1" sqref="I1108" start="0" length="0">
    <dxf>
      <font>
        <sz val="8"/>
        <color indexed="8"/>
        <name val="Times New Roman"/>
        <scheme val="none"/>
      </font>
    </dxf>
  </rfmt>
  <rfmt sheetId="1" sqref="J1108" start="0" length="0">
    <dxf>
      <font>
        <sz val="8"/>
        <color indexed="8"/>
        <name val="Times New Roman"/>
        <scheme val="none"/>
      </font>
      <numFmt numFmtId="3" formatCode="#,##0"/>
    </dxf>
  </rfmt>
  <rfmt sheetId="1" sqref="K1108" start="0" length="0">
    <dxf>
      <font>
        <sz val="8"/>
        <color indexed="8"/>
        <name val="Times New Roman"/>
        <scheme val="none"/>
      </font>
      <alignment horizontal="general" readingOrder="0"/>
    </dxf>
  </rfmt>
  <rfmt sheetId="1" sqref="L1108" start="0" length="0">
    <dxf>
      <font>
        <sz val="8"/>
        <color indexed="8"/>
        <name val="Times New Roman"/>
        <scheme val="none"/>
      </font>
      <numFmt numFmtId="3" formatCode="#,##0"/>
      <border outline="0">
        <right style="thin">
          <color indexed="64"/>
        </right>
      </border>
    </dxf>
  </rfmt>
  <rfmt sheetId="1" sqref="M1108" start="0" length="0">
    <dxf>
      <font>
        <sz val="8"/>
        <color indexed="8"/>
        <name val="Times New Roman"/>
        <scheme val="none"/>
      </font>
    </dxf>
  </rfmt>
  <rfmt sheetId="1" sqref="N1108" start="0" length="0">
    <dxf>
      <font>
        <sz val="8"/>
        <color indexed="8"/>
        <name val="Times New Roman"/>
        <scheme val="none"/>
      </font>
      <numFmt numFmtId="3" formatCode="#,##0"/>
    </dxf>
  </rfmt>
  <rfmt sheetId="1" sqref="O1108" start="0" length="0">
    <dxf>
      <font>
        <sz val="8"/>
        <color indexed="8"/>
        <name val="Times New Roman"/>
        <scheme val="none"/>
      </font>
    </dxf>
  </rfmt>
  <rfmt sheetId="1" sqref="P1108" start="0" length="0">
    <dxf>
      <font>
        <sz val="8"/>
        <color indexed="8"/>
        <name val="Times New Roman"/>
        <scheme val="none"/>
      </font>
      <numFmt numFmtId="3" formatCode="#,##0"/>
      <border outline="0">
        <right style="thin">
          <color indexed="64"/>
        </right>
      </border>
    </dxf>
  </rfmt>
  <rfmt sheetId="1" sqref="A1109" start="0" length="0">
    <dxf>
      <font>
        <sz val="8"/>
        <color indexed="8"/>
        <name val="Times New Roman"/>
        <scheme val="none"/>
      </font>
      <alignment horizontal="left" readingOrder="0"/>
      <border outline="0">
        <right/>
      </border>
    </dxf>
  </rfmt>
  <rcc rId="16503" sId="1" odxf="1" dxf="1">
    <oc r="B1109" t="inlineStr">
      <is>
        <t xml:space="preserve">Благовещенский район, р.п. Благовещенка, ул. Кольцевая, д. 4 </t>
      </is>
    </oc>
    <nc r="B1109"/>
    <odxf>
      <font>
        <sz val="14"/>
        <color indexed="8"/>
        <name val="Times New Roman"/>
        <scheme val="none"/>
      </font>
      <border outline="0">
        <left style="thin">
          <color indexed="64"/>
        </left>
      </border>
    </odxf>
    <ndxf>
      <font>
        <sz val="8"/>
        <color indexed="8"/>
        <name val="Times New Roman"/>
        <scheme val="none"/>
      </font>
      <border outline="0">
        <left/>
      </border>
    </ndxf>
  </rcc>
  <rfmt sheetId="1" sqref="C1109" start="0" length="0">
    <dxf>
      <font>
        <sz val="8"/>
        <color indexed="8"/>
        <name val="Times New Roman"/>
        <scheme val="none"/>
      </font>
    </dxf>
  </rfmt>
  <rfmt sheetId="1" sqref="D1109" start="0" length="0">
    <dxf>
      <font>
        <sz val="8"/>
        <color indexed="8"/>
        <name val="Times New Roman"/>
        <scheme val="none"/>
      </font>
      <numFmt numFmtId="3" formatCode="#,##0"/>
    </dxf>
  </rfmt>
  <rfmt sheetId="1" sqref="E1109" start="0" length="0">
    <dxf>
      <font>
        <sz val="8"/>
        <color indexed="8"/>
        <name val="Times New Roman"/>
        <scheme val="none"/>
      </font>
      <numFmt numFmtId="3" formatCode="#,##0"/>
    </dxf>
  </rfmt>
  <rfmt sheetId="1" sqref="F1109" start="0" length="0">
    <dxf>
      <font>
        <sz val="8"/>
        <color indexed="8"/>
        <name val="Times New Roman"/>
        <scheme val="none"/>
      </font>
      <numFmt numFmtId="3" formatCode="#,##0"/>
    </dxf>
  </rfmt>
  <rfmt sheetId="1" sqref="G1109" start="0" length="0">
    <dxf>
      <font>
        <sz val="8"/>
        <color indexed="8"/>
        <name val="Times New Roman"/>
        <scheme val="none"/>
      </font>
    </dxf>
  </rfmt>
  <rfmt sheetId="1" sqref="H1109" start="0" length="0">
    <dxf>
      <font>
        <sz val="8"/>
        <color indexed="8"/>
        <name val="Times New Roman"/>
        <scheme val="none"/>
      </font>
      <numFmt numFmtId="3" formatCode="#,##0"/>
    </dxf>
  </rfmt>
  <rfmt sheetId="1" sqref="I1109" start="0" length="0">
    <dxf>
      <font>
        <sz val="8"/>
        <color indexed="8"/>
        <name val="Times New Roman"/>
        <scheme val="none"/>
      </font>
    </dxf>
  </rfmt>
  <rfmt sheetId="1" sqref="J1109" start="0" length="0">
    <dxf>
      <font>
        <sz val="8"/>
        <color indexed="8"/>
        <name val="Times New Roman"/>
        <scheme val="none"/>
      </font>
      <numFmt numFmtId="3" formatCode="#,##0"/>
    </dxf>
  </rfmt>
  <rfmt sheetId="1" sqref="K1109" start="0" length="0">
    <dxf>
      <font>
        <sz val="8"/>
        <color indexed="8"/>
        <name val="Times New Roman"/>
        <scheme val="none"/>
      </font>
      <alignment horizontal="general" readingOrder="0"/>
    </dxf>
  </rfmt>
  <rfmt sheetId="1" sqref="L1109" start="0" length="0">
    <dxf>
      <font>
        <sz val="8"/>
        <color indexed="8"/>
        <name val="Times New Roman"/>
        <scheme val="none"/>
      </font>
      <numFmt numFmtId="3" formatCode="#,##0"/>
      <border outline="0">
        <right style="thin">
          <color indexed="64"/>
        </right>
      </border>
    </dxf>
  </rfmt>
  <rfmt sheetId="1" sqref="M1109" start="0" length="0">
    <dxf>
      <font>
        <sz val="8"/>
        <color indexed="8"/>
        <name val="Times New Roman"/>
        <scheme val="none"/>
      </font>
    </dxf>
  </rfmt>
  <rfmt sheetId="1" sqref="N1109" start="0" length="0">
    <dxf>
      <font>
        <sz val="8"/>
        <color indexed="8"/>
        <name val="Times New Roman"/>
        <scheme val="none"/>
      </font>
      <numFmt numFmtId="3" formatCode="#,##0"/>
    </dxf>
  </rfmt>
  <rfmt sheetId="1" sqref="O1109" start="0" length="0">
    <dxf>
      <font>
        <sz val="8"/>
        <color indexed="8"/>
        <name val="Times New Roman"/>
        <scheme val="none"/>
      </font>
    </dxf>
  </rfmt>
  <rfmt sheetId="1" sqref="P1109" start="0" length="0">
    <dxf>
      <font>
        <sz val="8"/>
        <color indexed="8"/>
        <name val="Times New Roman"/>
        <scheme val="none"/>
      </font>
      <numFmt numFmtId="3" formatCode="#,##0"/>
      <border outline="0">
        <right style="thin">
          <color indexed="64"/>
        </right>
      </border>
    </dxf>
  </rfmt>
  <rcc rId="16504" sId="1" odxf="1" dxf="1">
    <oc r="A1110" t="inlineStr">
      <is>
        <t>Итого по Благовещенскому району 2018 год</t>
      </is>
    </oc>
    <nc r="A1110">
      <v>1</v>
    </nc>
    <odxf>
      <font>
        <b/>
        <sz val="14"/>
        <name val="Times New Roman"/>
        <scheme val="none"/>
      </font>
      <alignment horizontal="left" wrapText="0" readingOrder="0"/>
      <border outline="0">
        <right/>
      </border>
    </odxf>
    <ndxf>
      <font>
        <b val="0"/>
        <sz val="8"/>
        <color indexed="8"/>
        <name val="Times New Roman"/>
        <scheme val="none"/>
      </font>
      <alignment horizontal="center" wrapText="1" readingOrder="0"/>
      <border outline="0">
        <right style="thin">
          <color indexed="64"/>
        </right>
      </border>
    </ndxf>
  </rcc>
  <rfmt sheetId="1" sqref="B1110" start="0" length="0">
    <dxf>
      <font>
        <b val="0"/>
        <sz val="8"/>
        <color indexed="8"/>
        <name val="Times New Roman"/>
        <scheme val="none"/>
      </font>
      <alignment wrapText="1" readingOrder="0"/>
      <border outline="0">
        <left style="thin">
          <color indexed="64"/>
        </left>
      </border>
    </dxf>
  </rfmt>
  <rcc rId="16505" sId="1" odxf="1" dxf="1" numFmtId="4">
    <oc r="C1110">
      <f>SUM(C1111:C1114)</f>
    </oc>
    <nc r="C1110">
      <v>4925742</v>
    </nc>
    <odxf>
      <font>
        <b/>
        <sz val="14"/>
        <name val="Times New Roman"/>
        <scheme val="none"/>
      </font>
    </odxf>
    <ndxf>
      <font>
        <b val="0"/>
        <sz val="8"/>
        <color indexed="8"/>
        <name val="Times New Roman"/>
        <scheme val="none"/>
      </font>
    </ndxf>
  </rcc>
  <rcc rId="16506" sId="1" odxf="1" dxf="1">
    <oc r="D1110">
      <f>SUM(D1111:D1114)</f>
    </oc>
    <nc r="D1110"/>
    <odxf>
      <font>
        <b/>
        <sz val="14"/>
        <name val="Times New Roman"/>
        <scheme val="none"/>
      </font>
      <numFmt numFmtId="4" formatCode="#,##0.00"/>
    </odxf>
    <ndxf>
      <font>
        <b val="0"/>
        <sz val="8"/>
        <color indexed="8"/>
        <name val="Times New Roman"/>
        <scheme val="none"/>
      </font>
      <numFmt numFmtId="3" formatCode="#,##0"/>
    </ndxf>
  </rcc>
  <rcc rId="16507" sId="1" odxf="1" dxf="1">
    <oc r="E1110">
      <f>SUM(E1111:E1114)</f>
    </oc>
    <nc r="E1110"/>
    <odxf>
      <font>
        <b/>
        <sz val="14"/>
        <name val="Times New Roman"/>
        <scheme val="none"/>
      </font>
      <numFmt numFmtId="4" formatCode="#,##0.00"/>
    </odxf>
    <ndxf>
      <font>
        <b val="0"/>
        <sz val="8"/>
        <color indexed="8"/>
        <name val="Times New Roman"/>
        <scheme val="none"/>
      </font>
      <numFmt numFmtId="3" formatCode="#,##0"/>
    </ndxf>
  </rcc>
  <rcc rId="16508" sId="1" odxf="1" dxf="1">
    <oc r="F1110">
      <f>SUM(F1111:F1114)</f>
    </oc>
    <nc r="F1110"/>
    <odxf>
      <font>
        <b/>
        <sz val="14"/>
        <name val="Times New Roman"/>
        <scheme val="none"/>
      </font>
      <numFmt numFmtId="4" formatCode="#,##0.00"/>
    </odxf>
    <ndxf>
      <font>
        <b val="0"/>
        <sz val="8"/>
        <color indexed="8"/>
        <name val="Times New Roman"/>
        <scheme val="none"/>
      </font>
      <numFmt numFmtId="3" formatCode="#,##0"/>
    </ndxf>
  </rcc>
  <rcc rId="16509" sId="1" odxf="1" dxf="1">
    <oc r="G1110">
      <f>SUM(G1111:G1114)</f>
    </oc>
    <nc r="G1110"/>
    <odxf>
      <font>
        <b/>
        <sz val="14"/>
        <name val="Times New Roman"/>
        <scheme val="none"/>
      </font>
    </odxf>
    <ndxf>
      <font>
        <b val="0"/>
        <sz val="8"/>
        <color indexed="8"/>
        <name val="Times New Roman"/>
        <scheme val="none"/>
      </font>
    </ndxf>
  </rcc>
  <rcc rId="16510" sId="1" odxf="1" dxf="1">
    <oc r="H1110">
      <f>SUM(H1111:H1114)</f>
    </oc>
    <nc r="H1110"/>
    <odxf>
      <font>
        <b/>
        <sz val="14"/>
        <name val="Times New Roman"/>
        <scheme val="none"/>
      </font>
      <numFmt numFmtId="4" formatCode="#,##0.00"/>
    </odxf>
    <ndxf>
      <font>
        <b val="0"/>
        <sz val="8"/>
        <color indexed="8"/>
        <name val="Times New Roman"/>
        <scheme val="none"/>
      </font>
      <numFmt numFmtId="3" formatCode="#,##0"/>
    </ndxf>
  </rcc>
  <rcc rId="16511" sId="1" odxf="1" dxf="1">
    <oc r="I1110">
      <f>SUM(I1111:I1114)</f>
    </oc>
    <nc r="I1110"/>
    <odxf>
      <font>
        <b/>
        <sz val="14"/>
        <name val="Times New Roman"/>
        <scheme val="none"/>
      </font>
    </odxf>
    <ndxf>
      <font>
        <b val="0"/>
        <sz val="8"/>
        <color indexed="8"/>
        <name val="Times New Roman"/>
        <scheme val="none"/>
      </font>
    </ndxf>
  </rcc>
  <rcc rId="16512" sId="1" odxf="1" dxf="1">
    <oc r="J1110">
      <f>SUM(J1111:J1114)</f>
    </oc>
    <nc r="J1110"/>
    <odxf>
      <font>
        <b/>
        <sz val="14"/>
        <name val="Times New Roman"/>
        <scheme val="none"/>
      </font>
      <numFmt numFmtId="4" formatCode="#,##0.00"/>
    </odxf>
    <ndxf>
      <font>
        <b val="0"/>
        <sz val="8"/>
        <color indexed="8"/>
        <name val="Times New Roman"/>
        <scheme val="none"/>
      </font>
      <numFmt numFmtId="3" formatCode="#,##0"/>
    </ndxf>
  </rcc>
  <rcc rId="16513" sId="1" odxf="1" dxf="1">
    <oc r="K1110">
      <f>SUM(K1111:K1114)</f>
    </oc>
    <nc r="K1110"/>
    <odxf>
      <font>
        <b/>
        <sz val="14"/>
        <name val="Times New Roman"/>
        <scheme val="none"/>
      </font>
      <alignment horizontal="right" readingOrder="0"/>
    </odxf>
    <ndxf>
      <font>
        <b val="0"/>
        <sz val="8"/>
        <color indexed="8"/>
        <name val="Times New Roman"/>
        <scheme val="none"/>
      </font>
      <alignment horizontal="general" readingOrder="0"/>
    </ndxf>
  </rcc>
  <rcc rId="16514" sId="1" odxf="1" dxf="1">
    <oc r="L1110">
      <f>SUM(L1111:L1114)</f>
    </oc>
    <nc r="L1110"/>
    <odxf>
      <font>
        <b/>
        <sz val="14"/>
        <name val="Times New Roman"/>
        <scheme val="none"/>
      </font>
      <numFmt numFmtId="4" formatCode="#,##0.00"/>
    </odxf>
    <ndxf>
      <font>
        <b val="0"/>
        <sz val="8"/>
        <color indexed="8"/>
        <name val="Times New Roman"/>
        <scheme val="none"/>
      </font>
      <numFmt numFmtId="3" formatCode="#,##0"/>
    </ndxf>
  </rcc>
  <rcc rId="16515" sId="1" odxf="1" dxf="1">
    <oc r="M1110">
      <f>SUM(M1111:M1114)</f>
    </oc>
    <nc r="M1110"/>
    <odxf>
      <font>
        <b/>
        <sz val="14"/>
        <name val="Times New Roman"/>
        <scheme val="none"/>
      </font>
    </odxf>
    <ndxf>
      <font>
        <b val="0"/>
        <sz val="8"/>
        <color indexed="8"/>
        <name val="Times New Roman"/>
        <scheme val="none"/>
      </font>
    </ndxf>
  </rcc>
  <rcc rId="16516" sId="1" odxf="1" dxf="1">
    <oc r="N1110">
      <f>SUM(N1111:N1114)</f>
    </oc>
    <nc r="N1110"/>
    <odxf>
      <font>
        <b/>
        <sz val="14"/>
        <name val="Times New Roman"/>
        <scheme val="none"/>
      </font>
      <numFmt numFmtId="4" formatCode="#,##0.00"/>
    </odxf>
    <ndxf>
      <font>
        <b val="0"/>
        <sz val="8"/>
        <color indexed="8"/>
        <name val="Times New Roman"/>
        <scheme val="none"/>
      </font>
      <numFmt numFmtId="3" formatCode="#,##0"/>
    </ndxf>
  </rcc>
  <rcc rId="16517" sId="1" odxf="1" dxf="1">
    <oc r="O1110">
      <f>SUM(O1111:O1114)</f>
    </oc>
    <nc r="O1110"/>
    <odxf>
      <font>
        <b/>
        <sz val="14"/>
        <name val="Times New Roman"/>
        <scheme val="none"/>
      </font>
    </odxf>
    <ndxf>
      <font>
        <b val="0"/>
        <sz val="8"/>
        <color indexed="8"/>
        <name val="Times New Roman"/>
        <scheme val="none"/>
      </font>
    </ndxf>
  </rcc>
  <rcc rId="16518" sId="1" odxf="1" dxf="1">
    <oc r="P1110">
      <f>SUM(P1111:P1114)</f>
    </oc>
    <nc r="P1110"/>
    <odxf>
      <font>
        <b/>
        <sz val="14"/>
        <name val="Times New Roman"/>
        <scheme val="none"/>
      </font>
      <numFmt numFmtId="4" formatCode="#,##0.00"/>
      <border outline="0">
        <right/>
      </border>
    </odxf>
    <ndxf>
      <font>
        <b val="0"/>
        <sz val="8"/>
        <color indexed="8"/>
        <name val="Times New Roman"/>
        <scheme val="none"/>
      </font>
      <numFmt numFmtId="3" formatCode="#,##0"/>
      <border outline="0">
        <right style="thin">
          <color indexed="64"/>
        </right>
      </border>
    </ndxf>
  </rcc>
  <rcc rId="16519" sId="1" odxf="1" dxf="1">
    <oc r="A1111">
      <v>1</v>
    </oc>
    <nc r="A1111">
      <v>2</v>
    </nc>
    <odxf>
      <font>
        <sz val="14"/>
        <color indexed="8"/>
        <name val="Times New Roman"/>
        <scheme val="none"/>
      </font>
    </odxf>
    <ndxf>
      <font>
        <sz val="8"/>
        <color indexed="8"/>
        <name val="Times New Roman"/>
        <scheme val="none"/>
      </font>
    </ndxf>
  </rcc>
  <rfmt sheetId="1" sqref="B1111" start="0" length="0">
    <dxf>
      <font>
        <sz val="8"/>
        <color indexed="8"/>
        <name val="Times New Roman"/>
        <scheme val="none"/>
      </font>
    </dxf>
  </rfmt>
  <rcc rId="16520" sId="1" odxf="1" dxf="1" numFmtId="4">
    <oc r="C1111">
      <v>4925742</v>
    </oc>
    <nc r="C1111">
      <v>1060588</v>
    </nc>
    <odxf>
      <font>
        <sz val="14"/>
        <color indexed="8"/>
        <name val="Times New Roman"/>
        <scheme val="none"/>
      </font>
    </odxf>
    <ndxf>
      <font>
        <sz val="8"/>
        <color indexed="8"/>
        <name val="Times New Roman"/>
        <scheme val="none"/>
      </font>
    </ndxf>
  </rcc>
  <rfmt sheetId="1" sqref="D1111" start="0" length="0">
    <dxf>
      <font>
        <sz val="8"/>
        <color indexed="8"/>
        <name val="Times New Roman"/>
        <scheme val="none"/>
      </font>
      <numFmt numFmtId="3" formatCode="#,##0"/>
    </dxf>
  </rfmt>
  <rfmt sheetId="1" sqref="E1111" start="0" length="0">
    <dxf>
      <font>
        <sz val="8"/>
        <color indexed="8"/>
        <name val="Times New Roman"/>
        <scheme val="none"/>
      </font>
      <numFmt numFmtId="3" formatCode="#,##0"/>
    </dxf>
  </rfmt>
  <rfmt sheetId="1" sqref="F1111" start="0" length="0">
    <dxf>
      <font>
        <sz val="8"/>
        <color indexed="8"/>
        <name val="Times New Roman"/>
        <scheme val="none"/>
      </font>
      <numFmt numFmtId="3" formatCode="#,##0"/>
    </dxf>
  </rfmt>
  <rcc rId="16521" sId="1" odxf="1" dxf="1" numFmtId="4">
    <nc r="G1111">
      <v>594.5</v>
    </nc>
    <odxf>
      <font>
        <sz val="14"/>
        <color indexed="8"/>
        <name val="Times New Roman"/>
        <scheme val="none"/>
      </font>
    </odxf>
    <ndxf>
      <font>
        <sz val="8"/>
        <color indexed="8"/>
        <name val="Times New Roman"/>
        <scheme val="none"/>
      </font>
    </ndxf>
  </rcc>
  <rcc rId="16522" sId="1" odxf="1" dxf="1" numFmtId="4">
    <nc r="H1111">
      <v>1060588</v>
    </nc>
    <odxf>
      <font>
        <sz val="14"/>
        <color indexed="8"/>
        <name val="Times New Roman"/>
        <scheme val="none"/>
      </font>
      <numFmt numFmtId="4" formatCode="#,##0.00"/>
    </odxf>
    <ndxf>
      <font>
        <sz val="8"/>
        <color indexed="8"/>
        <name val="Times New Roman"/>
        <scheme val="none"/>
      </font>
      <numFmt numFmtId="3" formatCode="#,##0"/>
    </ndxf>
  </rcc>
  <rfmt sheetId="1" sqref="I1111" start="0" length="0">
    <dxf>
      <font>
        <sz val="8"/>
        <color indexed="8"/>
        <name val="Times New Roman"/>
        <scheme val="none"/>
      </font>
    </dxf>
  </rfmt>
  <rfmt sheetId="1" sqref="J1111" start="0" length="0">
    <dxf>
      <font>
        <sz val="8"/>
        <color indexed="8"/>
        <name val="Times New Roman"/>
        <scheme val="none"/>
      </font>
      <numFmt numFmtId="3" formatCode="#,##0"/>
    </dxf>
  </rfmt>
  <rfmt sheetId="1" sqref="K1111" start="0" length="0">
    <dxf>
      <font>
        <sz val="8"/>
        <color indexed="8"/>
        <name val="Times New Roman"/>
        <scheme val="none"/>
      </font>
      <alignment horizontal="general" readingOrder="0"/>
    </dxf>
  </rfmt>
  <rfmt sheetId="1" sqref="L1111" start="0" length="0">
    <dxf>
      <font>
        <sz val="8"/>
        <color indexed="8"/>
        <name val="Times New Roman"/>
        <scheme val="none"/>
      </font>
      <numFmt numFmtId="3" formatCode="#,##0"/>
      <border outline="0">
        <right style="thin">
          <color indexed="64"/>
        </right>
      </border>
    </dxf>
  </rfmt>
  <rfmt sheetId="1" sqref="M1111" start="0" length="0">
    <dxf>
      <font>
        <sz val="8"/>
        <color indexed="8"/>
        <name val="Times New Roman"/>
        <scheme val="none"/>
      </font>
    </dxf>
  </rfmt>
  <rfmt sheetId="1" sqref="N1111" start="0" length="0">
    <dxf>
      <font>
        <sz val="8"/>
        <color indexed="8"/>
        <name val="Times New Roman"/>
        <scheme val="none"/>
      </font>
      <numFmt numFmtId="3" formatCode="#,##0"/>
    </dxf>
  </rfmt>
  <rfmt sheetId="1" sqref="O1111" start="0" length="0">
    <dxf>
      <font>
        <sz val="8"/>
        <color indexed="8"/>
        <name val="Times New Roman"/>
        <scheme val="none"/>
      </font>
    </dxf>
  </rfmt>
  <rfmt sheetId="1" sqref="P1111" start="0" length="0">
    <dxf>
      <font>
        <sz val="8"/>
        <color indexed="8"/>
        <name val="Times New Roman"/>
        <scheme val="none"/>
      </font>
      <numFmt numFmtId="3" formatCode="#,##0"/>
      <border outline="0">
        <right style="thin">
          <color indexed="64"/>
        </right>
      </border>
    </dxf>
  </rfmt>
  <rcc rId="16523" sId="1" odxf="1" dxf="1">
    <oc r="A1112">
      <v>2</v>
    </oc>
    <nc r="A1112">
      <v>3</v>
    </nc>
    <odxf>
      <font>
        <sz val="14"/>
        <color indexed="8"/>
        <name val="Times New Roman"/>
        <scheme val="none"/>
      </font>
    </odxf>
    <ndxf>
      <font>
        <sz val="8"/>
        <color indexed="8"/>
        <name val="Times New Roman"/>
        <scheme val="none"/>
      </font>
    </ndxf>
  </rcc>
  <rfmt sheetId="1" sqref="B1112" start="0" length="0">
    <dxf>
      <font>
        <sz val="8"/>
        <color indexed="8"/>
        <name val="Times New Roman"/>
        <scheme val="none"/>
      </font>
    </dxf>
  </rfmt>
  <rcc rId="16524" sId="1" odxf="1" dxf="1" numFmtId="4">
    <oc r="C1112">
      <v>1217236</v>
    </oc>
    <nc r="C1112">
      <v>1548512</v>
    </nc>
    <odxf>
      <font>
        <sz val="14"/>
        <color indexed="8"/>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D1112" start="0" length="0">
    <dxf>
      <font>
        <sz val="8"/>
        <color indexed="8"/>
        <name val="Times New Roman"/>
        <scheme val="none"/>
      </font>
      <numFmt numFmtId="3" formatCode="#,##0"/>
      <fill>
        <patternFill patternType="none">
          <bgColor indexed="65"/>
        </patternFill>
      </fill>
    </dxf>
  </rfmt>
  <rfmt sheetId="1" sqref="E1112" start="0" length="0">
    <dxf>
      <font>
        <sz val="8"/>
        <color indexed="8"/>
        <name val="Times New Roman"/>
        <scheme val="none"/>
      </font>
      <numFmt numFmtId="3" formatCode="#,##0"/>
      <fill>
        <patternFill patternType="none">
          <bgColor indexed="65"/>
        </patternFill>
      </fill>
    </dxf>
  </rfmt>
  <rfmt sheetId="1" sqref="F1112" start="0" length="0">
    <dxf>
      <font>
        <sz val="8"/>
        <color indexed="8"/>
        <name val="Times New Roman"/>
        <scheme val="none"/>
      </font>
      <numFmt numFmtId="3" formatCode="#,##0"/>
      <fill>
        <patternFill patternType="none">
          <bgColor indexed="65"/>
        </patternFill>
      </fill>
    </dxf>
  </rfmt>
  <rcc rId="16525" sId="1" odxf="1" dxf="1" numFmtId="4">
    <oc r="G1112">
      <v>594.5</v>
    </oc>
    <nc r="G1112">
      <v>868</v>
    </nc>
    <odxf>
      <font>
        <sz val="14"/>
        <color indexed="8"/>
        <name val="Times New Roman"/>
        <scheme val="none"/>
      </font>
      <fill>
        <patternFill patternType="solid">
          <bgColor theme="0"/>
        </patternFill>
      </fill>
    </odxf>
    <ndxf>
      <font>
        <sz val="8"/>
        <color indexed="8"/>
        <name val="Times New Roman"/>
        <scheme val="none"/>
      </font>
      <fill>
        <patternFill patternType="none">
          <bgColor indexed="65"/>
        </patternFill>
      </fill>
    </ndxf>
  </rcc>
  <rcc rId="16526" sId="1" odxf="1" dxf="1" numFmtId="4">
    <oc r="H1112">
      <v>1217236</v>
    </oc>
    <nc r="H1112">
      <v>1548512</v>
    </nc>
    <odxf>
      <font>
        <sz val="14"/>
        <color indexed="8"/>
        <name val="Times New Roman"/>
        <scheme val="none"/>
      </font>
      <numFmt numFmtId="4" formatCode="#,##0.00"/>
      <fill>
        <patternFill patternType="solid">
          <bgColor theme="0"/>
        </patternFill>
      </fill>
    </odxf>
    <ndxf>
      <font>
        <sz val="8"/>
        <color indexed="8"/>
        <name val="Times New Roman"/>
        <scheme val="none"/>
      </font>
      <numFmt numFmtId="3" formatCode="#,##0"/>
      <fill>
        <patternFill patternType="none">
          <bgColor indexed="65"/>
        </patternFill>
      </fill>
    </ndxf>
  </rcc>
  <rfmt sheetId="1" sqref="I1112" start="0" length="0">
    <dxf>
      <font>
        <sz val="8"/>
        <color indexed="8"/>
        <name val="Times New Roman"/>
        <scheme val="none"/>
      </font>
      <fill>
        <patternFill patternType="none">
          <bgColor indexed="65"/>
        </patternFill>
      </fill>
    </dxf>
  </rfmt>
  <rfmt sheetId="1" sqref="J1112" start="0" length="0">
    <dxf>
      <font>
        <sz val="8"/>
        <color indexed="8"/>
        <name val="Times New Roman"/>
        <scheme val="none"/>
      </font>
      <numFmt numFmtId="3" formatCode="#,##0"/>
      <fill>
        <patternFill patternType="none">
          <bgColor indexed="65"/>
        </patternFill>
      </fill>
    </dxf>
  </rfmt>
  <rfmt sheetId="1" sqref="K1112" start="0" length="0">
    <dxf>
      <font>
        <sz val="8"/>
        <color indexed="8"/>
        <name val="Times New Roman"/>
        <scheme val="none"/>
      </font>
      <fill>
        <patternFill patternType="none">
          <bgColor indexed="65"/>
        </patternFill>
      </fill>
      <alignment horizontal="general" readingOrder="0"/>
    </dxf>
  </rfmt>
  <rfmt sheetId="1" sqref="L1112" start="0" length="0">
    <dxf>
      <font>
        <sz val="8"/>
        <color indexed="8"/>
        <name val="Times New Roman"/>
        <scheme val="none"/>
      </font>
      <numFmt numFmtId="3" formatCode="#,##0"/>
      <fill>
        <patternFill patternType="none">
          <bgColor indexed="65"/>
        </patternFill>
      </fill>
      <border outline="0">
        <right style="thin">
          <color indexed="64"/>
        </right>
      </border>
    </dxf>
  </rfmt>
  <rfmt sheetId="1" sqref="M1112" start="0" length="0">
    <dxf>
      <font>
        <sz val="8"/>
        <color indexed="8"/>
        <name val="Times New Roman"/>
        <scheme val="none"/>
      </font>
    </dxf>
  </rfmt>
  <rfmt sheetId="1" sqref="N1112" start="0" length="0">
    <dxf>
      <font>
        <sz val="8"/>
        <color indexed="8"/>
        <name val="Times New Roman"/>
        <scheme val="none"/>
      </font>
      <numFmt numFmtId="3" formatCode="#,##0"/>
    </dxf>
  </rfmt>
  <rfmt sheetId="1" sqref="O1112" start="0" length="0">
    <dxf>
      <font>
        <sz val="8"/>
        <color indexed="8"/>
        <name val="Times New Roman"/>
        <scheme val="none"/>
      </font>
    </dxf>
  </rfmt>
  <rfmt sheetId="1" sqref="P1112" start="0" length="0">
    <dxf>
      <font>
        <sz val="8"/>
        <color indexed="8"/>
        <name val="Times New Roman"/>
        <scheme val="none"/>
      </font>
      <numFmt numFmtId="3" formatCode="#,##0"/>
      <border outline="0">
        <right style="thin">
          <color indexed="64"/>
        </right>
      </border>
    </dxf>
  </rfmt>
  <rcc rId="16527" sId="1" odxf="1" dxf="1">
    <oc r="A1113">
      <v>3</v>
    </oc>
    <nc r="A1113">
      <v>4</v>
    </nc>
    <odxf>
      <font>
        <sz val="14"/>
        <color indexed="8"/>
        <name val="Times New Roman"/>
        <scheme val="none"/>
      </font>
    </odxf>
    <ndxf>
      <font>
        <sz val="8"/>
        <color indexed="8"/>
        <name val="Times New Roman"/>
        <scheme val="none"/>
      </font>
    </ndxf>
  </rcc>
  <rfmt sheetId="1" sqref="B1113" start="0" length="0">
    <dxf>
      <font>
        <sz val="8"/>
        <color indexed="8"/>
        <name val="Times New Roman"/>
        <scheme val="none"/>
      </font>
    </dxf>
  </rfmt>
  <rcc rId="16528" sId="1" odxf="1" dxf="1" numFmtId="4">
    <oc r="C1113">
      <v>1734226</v>
    </oc>
    <nc r="C1113">
      <v>1521752</v>
    </nc>
    <odxf>
      <font>
        <sz val="14"/>
        <color indexed="8"/>
        <name val="Times New Roman"/>
        <scheme val="none"/>
      </font>
    </odxf>
    <ndxf>
      <font>
        <sz val="8"/>
        <color indexed="8"/>
        <name val="Times New Roman"/>
        <scheme val="none"/>
      </font>
    </ndxf>
  </rcc>
  <rfmt sheetId="1" sqref="D1113" start="0" length="0">
    <dxf>
      <font>
        <sz val="8"/>
        <color indexed="8"/>
        <name val="Times New Roman"/>
        <scheme val="none"/>
      </font>
      <numFmt numFmtId="3" formatCode="#,##0"/>
    </dxf>
  </rfmt>
  <rfmt sheetId="1" sqref="E1113" start="0" length="0">
    <dxf>
      <font>
        <sz val="8"/>
        <color indexed="8"/>
        <name val="Times New Roman"/>
        <scheme val="none"/>
      </font>
      <numFmt numFmtId="3" formatCode="#,##0"/>
    </dxf>
  </rfmt>
  <rfmt sheetId="1" sqref="F1113" start="0" length="0">
    <dxf>
      <font>
        <sz val="8"/>
        <color indexed="8"/>
        <name val="Times New Roman"/>
        <scheme val="none"/>
      </font>
      <numFmt numFmtId="3" formatCode="#,##0"/>
    </dxf>
  </rfmt>
  <rcc rId="16529" sId="1" odxf="1" dxf="1" numFmtId="4">
    <oc r="G1113">
      <v>868</v>
    </oc>
    <nc r="G1113">
      <v>853</v>
    </nc>
    <odxf>
      <font>
        <sz val="14"/>
        <color indexed="8"/>
        <name val="Times New Roman"/>
        <scheme val="none"/>
      </font>
    </odxf>
    <ndxf>
      <font>
        <sz val="8"/>
        <color indexed="8"/>
        <name val="Times New Roman"/>
        <scheme val="none"/>
      </font>
    </ndxf>
  </rcc>
  <rcc rId="16530" sId="1" odxf="1" dxf="1" numFmtId="4">
    <oc r="H1113">
      <v>1734226</v>
    </oc>
    <nc r="H1113">
      <v>1521752</v>
    </nc>
    <odxf>
      <font>
        <sz val="14"/>
        <color indexed="8"/>
        <name val="Times New Roman"/>
        <scheme val="none"/>
      </font>
      <numFmt numFmtId="4" formatCode="#,##0.00"/>
    </odxf>
    <ndxf>
      <font>
        <sz val="8"/>
        <color indexed="8"/>
        <name val="Times New Roman"/>
        <scheme val="none"/>
      </font>
      <numFmt numFmtId="3" formatCode="#,##0"/>
    </ndxf>
  </rcc>
  <rfmt sheetId="1" sqref="I1113" start="0" length="0">
    <dxf>
      <font>
        <sz val="8"/>
        <color indexed="8"/>
        <name val="Times New Roman"/>
        <scheme val="none"/>
      </font>
    </dxf>
  </rfmt>
  <rfmt sheetId="1" sqref="J1113" start="0" length="0">
    <dxf>
      <font>
        <sz val="8"/>
        <color indexed="8"/>
        <name val="Times New Roman"/>
        <scheme val="none"/>
      </font>
      <numFmt numFmtId="3" formatCode="#,##0"/>
    </dxf>
  </rfmt>
  <rfmt sheetId="1" sqref="K1113" start="0" length="0">
    <dxf>
      <font>
        <sz val="8"/>
        <color indexed="8"/>
        <name val="Times New Roman"/>
        <scheme val="none"/>
      </font>
      <alignment horizontal="general" readingOrder="0"/>
    </dxf>
  </rfmt>
  <rfmt sheetId="1" sqref="L1113" start="0" length="0">
    <dxf>
      <font>
        <sz val="8"/>
        <color indexed="8"/>
        <name val="Times New Roman"/>
        <scheme val="none"/>
      </font>
      <numFmt numFmtId="3" formatCode="#,##0"/>
      <border outline="0">
        <right style="thin">
          <color indexed="64"/>
        </right>
      </border>
    </dxf>
  </rfmt>
  <rfmt sheetId="1" sqref="M1113" start="0" length="0">
    <dxf>
      <font>
        <sz val="8"/>
        <color indexed="8"/>
        <name val="Times New Roman"/>
        <scheme val="none"/>
      </font>
    </dxf>
  </rfmt>
  <rfmt sheetId="1" sqref="N1113" start="0" length="0">
    <dxf>
      <font>
        <sz val="8"/>
        <color indexed="8"/>
        <name val="Times New Roman"/>
        <scheme val="none"/>
      </font>
      <numFmt numFmtId="3" formatCode="#,##0"/>
    </dxf>
  </rfmt>
  <rfmt sheetId="1" sqref="O1113" start="0" length="0">
    <dxf>
      <font>
        <sz val="8"/>
        <color indexed="8"/>
        <name val="Times New Roman"/>
        <scheme val="none"/>
      </font>
    </dxf>
  </rfmt>
  <rfmt sheetId="1" sqref="P1113" start="0" length="0">
    <dxf>
      <font>
        <sz val="8"/>
        <color indexed="8"/>
        <name val="Times New Roman"/>
        <scheme val="none"/>
      </font>
      <numFmt numFmtId="3" formatCode="#,##0"/>
      <border outline="0">
        <right style="thin">
          <color indexed="64"/>
        </right>
      </border>
    </dxf>
  </rfmt>
  <rcc rId="16531" sId="1" odxf="1" dxf="1">
    <oc r="A1114">
      <v>4</v>
    </oc>
    <nc r="A1114">
      <v>5</v>
    </nc>
    <odxf>
      <font>
        <sz val="14"/>
        <color indexed="8"/>
        <name val="Times New Roman"/>
        <scheme val="none"/>
      </font>
    </odxf>
    <ndxf>
      <font>
        <sz val="8"/>
        <color indexed="8"/>
        <name val="Times New Roman"/>
        <scheme val="none"/>
      </font>
    </ndxf>
  </rcc>
  <rfmt sheetId="1" sqref="B1114" start="0" length="0">
    <dxf>
      <font>
        <sz val="8"/>
        <color indexed="8"/>
        <name val="Times New Roman"/>
        <scheme val="none"/>
      </font>
    </dxf>
  </rfmt>
  <rcc rId="16532" sId="1" odxf="1" dxf="1" numFmtId="4">
    <oc r="C1114">
      <v>1537673</v>
    </oc>
    <nc r="C1114">
      <v>1418633</v>
    </nc>
    <odxf>
      <font>
        <sz val="14"/>
        <color indexed="8"/>
        <name val="Times New Roman"/>
        <scheme val="none"/>
      </font>
    </odxf>
    <ndxf>
      <font>
        <sz val="8"/>
        <color indexed="8"/>
        <name val="Times New Roman"/>
        <scheme val="none"/>
      </font>
    </ndxf>
  </rcc>
  <rfmt sheetId="1" sqref="D1114" start="0" length="0">
    <dxf>
      <font>
        <sz val="8"/>
        <color indexed="8"/>
        <name val="Times New Roman"/>
        <scheme val="none"/>
      </font>
      <numFmt numFmtId="3" formatCode="#,##0"/>
    </dxf>
  </rfmt>
  <rfmt sheetId="1" sqref="E1114" start="0" length="0">
    <dxf>
      <font>
        <sz val="8"/>
        <color indexed="8"/>
        <name val="Times New Roman"/>
        <scheme val="none"/>
      </font>
      <numFmt numFmtId="3" formatCode="#,##0"/>
    </dxf>
  </rfmt>
  <rfmt sheetId="1" sqref="F1114" start="0" length="0">
    <dxf>
      <font>
        <sz val="8"/>
        <color indexed="8"/>
        <name val="Times New Roman"/>
        <scheme val="none"/>
      </font>
      <numFmt numFmtId="3" formatCode="#,##0"/>
    </dxf>
  </rfmt>
  <rcc rId="16533" sId="1" odxf="1" dxf="1" numFmtId="4">
    <oc r="G1114">
      <v>853</v>
    </oc>
    <nc r="G1114">
      <v>809.2</v>
    </nc>
    <odxf>
      <font>
        <sz val="14"/>
        <color indexed="8"/>
        <name val="Times New Roman"/>
        <scheme val="none"/>
      </font>
    </odxf>
    <ndxf>
      <font>
        <sz val="8"/>
        <color indexed="8"/>
        <name val="Times New Roman"/>
        <scheme val="none"/>
      </font>
    </ndxf>
  </rcc>
  <rcc rId="16534" sId="1" odxf="1" dxf="1" numFmtId="4">
    <oc r="H1114">
      <v>1537673</v>
    </oc>
    <nc r="H1114">
      <v>1418633</v>
    </nc>
    <odxf>
      <font>
        <sz val="14"/>
        <color indexed="8"/>
        <name val="Times New Roman"/>
        <scheme val="none"/>
      </font>
      <numFmt numFmtId="4" formatCode="#,##0.00"/>
    </odxf>
    <ndxf>
      <font>
        <sz val="8"/>
        <color indexed="8"/>
        <name val="Times New Roman"/>
        <scheme val="none"/>
      </font>
      <numFmt numFmtId="3" formatCode="#,##0"/>
    </ndxf>
  </rcc>
  <rfmt sheetId="1" sqref="I1114" start="0" length="0">
    <dxf>
      <font>
        <sz val="8"/>
        <color indexed="8"/>
        <name val="Times New Roman"/>
        <scheme val="none"/>
      </font>
    </dxf>
  </rfmt>
  <rfmt sheetId="1" sqref="J1114" start="0" length="0">
    <dxf>
      <font>
        <sz val="8"/>
        <color indexed="8"/>
        <name val="Times New Roman"/>
        <scheme val="none"/>
      </font>
      <numFmt numFmtId="3" formatCode="#,##0"/>
    </dxf>
  </rfmt>
  <rfmt sheetId="1" sqref="K1114" start="0" length="0">
    <dxf>
      <font>
        <sz val="8"/>
        <color indexed="8"/>
        <name val="Times New Roman"/>
        <scheme val="none"/>
      </font>
      <alignment horizontal="general" readingOrder="0"/>
    </dxf>
  </rfmt>
  <rfmt sheetId="1" sqref="L1114" start="0" length="0">
    <dxf>
      <font>
        <sz val="8"/>
        <color indexed="8"/>
        <name val="Times New Roman"/>
        <scheme val="none"/>
      </font>
      <numFmt numFmtId="3" formatCode="#,##0"/>
      <border outline="0">
        <right style="thin">
          <color indexed="64"/>
        </right>
      </border>
    </dxf>
  </rfmt>
  <rfmt sheetId="1" sqref="M1114" start="0" length="0">
    <dxf>
      <font>
        <sz val="8"/>
        <color indexed="8"/>
        <name val="Times New Roman"/>
        <scheme val="none"/>
      </font>
    </dxf>
  </rfmt>
  <rfmt sheetId="1" sqref="N1114" start="0" length="0">
    <dxf>
      <font>
        <sz val="8"/>
        <color indexed="8"/>
        <name val="Times New Roman"/>
        <scheme val="none"/>
      </font>
      <numFmt numFmtId="3" formatCode="#,##0"/>
    </dxf>
  </rfmt>
  <rfmt sheetId="1" sqref="O1114" start="0" length="0">
    <dxf>
      <font>
        <sz val="8"/>
        <color indexed="8"/>
        <name val="Times New Roman"/>
        <scheme val="none"/>
      </font>
    </dxf>
  </rfmt>
  <rfmt sheetId="1" sqref="P1114" start="0" length="0">
    <dxf>
      <font>
        <sz val="8"/>
        <color indexed="8"/>
        <name val="Times New Roman"/>
        <scheme val="none"/>
      </font>
      <numFmt numFmtId="3" formatCode="#,##0"/>
      <border outline="0">
        <right style="thin">
          <color indexed="64"/>
        </right>
      </border>
    </dxf>
  </rfmt>
  <rfmt sheetId="1" sqref="A1115" start="0" length="0">
    <dxf>
      <font>
        <b val="0"/>
        <sz val="8"/>
        <color indexed="8"/>
        <name val="Times New Roman"/>
        <scheme val="none"/>
      </font>
      <alignment horizontal="center" wrapText="1" readingOrder="0"/>
    </dxf>
  </rfmt>
  <rfmt sheetId="1" sqref="B1115" start="0" length="0">
    <dxf>
      <font>
        <b val="0"/>
        <sz val="8"/>
        <color indexed="8"/>
        <name val="Times New Roman"/>
        <scheme val="none"/>
      </font>
      <alignment horizontal="center" wrapText="1" readingOrder="0"/>
    </dxf>
  </rfmt>
  <rfmt sheetId="1" sqref="C1115" start="0" length="0">
    <dxf>
      <font>
        <b val="0"/>
        <sz val="8"/>
        <color indexed="8"/>
        <name val="Times New Roman"/>
        <scheme val="none"/>
      </font>
    </dxf>
  </rfmt>
  <rfmt sheetId="1" sqref="D1115" start="0" length="0">
    <dxf>
      <font>
        <b val="0"/>
        <sz val="8"/>
        <color indexed="8"/>
        <name val="Times New Roman"/>
        <scheme val="none"/>
      </font>
      <numFmt numFmtId="3" formatCode="#,##0"/>
    </dxf>
  </rfmt>
  <rfmt sheetId="1" sqref="E1115" start="0" length="0">
    <dxf>
      <font>
        <b val="0"/>
        <sz val="8"/>
        <color indexed="8"/>
        <name val="Times New Roman"/>
        <scheme val="none"/>
      </font>
      <numFmt numFmtId="3" formatCode="#,##0"/>
    </dxf>
  </rfmt>
  <rfmt sheetId="1" sqref="F1115" start="0" length="0">
    <dxf>
      <font>
        <b val="0"/>
        <sz val="8"/>
        <color indexed="8"/>
        <name val="Times New Roman"/>
        <scheme val="none"/>
      </font>
      <numFmt numFmtId="3" formatCode="#,##0"/>
    </dxf>
  </rfmt>
  <rfmt sheetId="1" sqref="G1115" start="0" length="0">
    <dxf>
      <font>
        <b val="0"/>
        <sz val="8"/>
        <color indexed="8"/>
        <name val="Times New Roman"/>
        <scheme val="none"/>
      </font>
    </dxf>
  </rfmt>
  <rfmt sheetId="1" sqref="H1115" start="0" length="0">
    <dxf>
      <font>
        <b val="0"/>
        <sz val="8"/>
        <color indexed="8"/>
        <name val="Times New Roman"/>
        <scheme val="none"/>
      </font>
      <numFmt numFmtId="3" formatCode="#,##0"/>
    </dxf>
  </rfmt>
  <rfmt sheetId="1" sqref="I1115" start="0" length="0">
    <dxf>
      <font>
        <b val="0"/>
        <sz val="8"/>
        <color indexed="8"/>
        <name val="Times New Roman"/>
        <scheme val="none"/>
      </font>
    </dxf>
  </rfmt>
  <rfmt sheetId="1" sqref="J1115" start="0" length="0">
    <dxf>
      <font>
        <b val="0"/>
        <sz val="8"/>
        <color indexed="8"/>
        <name val="Times New Roman"/>
        <scheme val="none"/>
      </font>
      <numFmt numFmtId="3" formatCode="#,##0"/>
    </dxf>
  </rfmt>
  <rfmt sheetId="1" sqref="K1115" start="0" length="0">
    <dxf>
      <font>
        <b val="0"/>
        <sz val="8"/>
        <color indexed="8"/>
        <name val="Times New Roman"/>
        <scheme val="none"/>
      </font>
      <alignment horizontal="general" readingOrder="0"/>
    </dxf>
  </rfmt>
  <rfmt sheetId="1" sqref="L1115" start="0" length="0">
    <dxf>
      <font>
        <b val="0"/>
        <sz val="8"/>
        <color indexed="8"/>
        <name val="Times New Roman"/>
        <scheme val="none"/>
      </font>
      <numFmt numFmtId="3" formatCode="#,##0"/>
    </dxf>
  </rfmt>
  <rfmt sheetId="1" sqref="M1115" start="0" length="0">
    <dxf>
      <font>
        <b val="0"/>
        <sz val="8"/>
        <color indexed="8"/>
        <name val="Times New Roman"/>
        <scheme val="none"/>
      </font>
    </dxf>
  </rfmt>
  <rfmt sheetId="1" sqref="N1115" start="0" length="0">
    <dxf>
      <font>
        <b val="0"/>
        <sz val="8"/>
        <color indexed="8"/>
        <name val="Times New Roman"/>
        <scheme val="none"/>
      </font>
      <numFmt numFmtId="3" formatCode="#,##0"/>
    </dxf>
  </rfmt>
  <rfmt sheetId="1" sqref="O1115" start="0" length="0">
    <dxf>
      <font>
        <b val="0"/>
        <sz val="8"/>
        <color indexed="8"/>
        <name val="Times New Roman"/>
        <scheme val="none"/>
      </font>
    </dxf>
  </rfmt>
  <rfmt sheetId="1" sqref="P1115" start="0" length="0">
    <dxf>
      <font>
        <b val="0"/>
        <sz val="8"/>
        <color indexed="8"/>
        <name val="Times New Roman"/>
        <scheme val="none"/>
      </font>
      <numFmt numFmtId="3" formatCode="#,##0"/>
      <border outline="0">
        <right style="thin">
          <color indexed="64"/>
        </right>
      </border>
    </dxf>
  </rfmt>
  <rfmt sheetId="1" sqref="A1116" start="0" length="0">
    <dxf>
      <font>
        <sz val="8"/>
        <color indexed="8"/>
        <name val="Times New Roman"/>
        <scheme val="none"/>
      </font>
    </dxf>
  </rfmt>
  <rfmt sheetId="1" sqref="B1116" start="0" length="0">
    <dxf>
      <font>
        <sz val="8"/>
        <color indexed="8"/>
        <name val="Times New Roman"/>
        <scheme val="none"/>
      </font>
    </dxf>
  </rfmt>
  <rcc rId="16535" sId="1" odxf="1" dxf="1" numFmtId="4">
    <oc r="C1116">
      <f>Q1116</f>
    </oc>
    <nc r="C1116">
      <v>3461509</v>
    </nc>
    <odxf>
      <font>
        <sz val="14"/>
        <color indexed="8"/>
        <name val="Times New Roman"/>
        <scheme val="none"/>
      </font>
    </odxf>
    <ndxf>
      <font>
        <sz val="8"/>
        <color indexed="8"/>
        <name val="Times New Roman"/>
        <scheme val="none"/>
      </font>
    </ndxf>
  </rcc>
  <rfmt sheetId="1" sqref="D1116" start="0" length="0">
    <dxf>
      <font>
        <sz val="8"/>
        <color indexed="8"/>
        <name val="Times New Roman"/>
        <scheme val="none"/>
      </font>
      <numFmt numFmtId="3" formatCode="#,##0"/>
    </dxf>
  </rfmt>
  <rfmt sheetId="1" sqref="E1116" start="0" length="0">
    <dxf>
      <font>
        <sz val="8"/>
        <color indexed="8"/>
        <name val="Times New Roman"/>
        <scheme val="none"/>
      </font>
      <numFmt numFmtId="3" formatCode="#,##0"/>
    </dxf>
  </rfmt>
  <rfmt sheetId="1" sqref="F1116" start="0" length="0">
    <dxf>
      <font>
        <sz val="8"/>
        <color indexed="8"/>
        <name val="Times New Roman"/>
        <scheme val="none"/>
      </font>
      <numFmt numFmtId="3" formatCode="#,##0"/>
    </dxf>
  </rfmt>
  <rfmt sheetId="1" sqref="G1116" start="0" length="0">
    <dxf>
      <font>
        <sz val="8"/>
        <color indexed="8"/>
        <name val="Times New Roman"/>
        <scheme val="none"/>
      </font>
    </dxf>
  </rfmt>
  <rfmt sheetId="1" sqref="H1116" start="0" length="0">
    <dxf>
      <font>
        <sz val="8"/>
        <color indexed="8"/>
        <name val="Times New Roman"/>
        <scheme val="none"/>
      </font>
      <numFmt numFmtId="3" formatCode="#,##0"/>
    </dxf>
  </rfmt>
  <rfmt sheetId="1" sqref="I1116" start="0" length="0">
    <dxf>
      <font>
        <sz val="8"/>
        <color indexed="8"/>
        <name val="Times New Roman"/>
        <scheme val="none"/>
      </font>
    </dxf>
  </rfmt>
  <rfmt sheetId="1" sqref="J1116" start="0" length="0">
    <dxf>
      <font>
        <sz val="8"/>
        <color indexed="8"/>
        <name val="Times New Roman"/>
        <scheme val="none"/>
      </font>
      <numFmt numFmtId="3" formatCode="#,##0"/>
    </dxf>
  </rfmt>
  <rfmt sheetId="1" sqref="K1116" start="0" length="0">
    <dxf>
      <font>
        <sz val="8"/>
        <color indexed="8"/>
        <name val="Times New Roman"/>
        <scheme val="none"/>
      </font>
      <alignment horizontal="general" readingOrder="0"/>
    </dxf>
  </rfmt>
  <rfmt sheetId="1" sqref="L1116" start="0" length="0">
    <dxf>
      <font>
        <sz val="8"/>
        <color indexed="8"/>
        <name val="Times New Roman"/>
        <scheme val="none"/>
      </font>
      <numFmt numFmtId="3" formatCode="#,##0"/>
    </dxf>
  </rfmt>
  <rfmt sheetId="1" sqref="M1116" start="0" length="0">
    <dxf>
      <font>
        <sz val="8"/>
        <color indexed="8"/>
        <name val="Times New Roman"/>
        <scheme val="none"/>
      </font>
    </dxf>
  </rfmt>
  <rfmt sheetId="1" sqref="N1116" start="0" length="0">
    <dxf>
      <font>
        <sz val="8"/>
        <color indexed="8"/>
        <name val="Times New Roman"/>
        <scheme val="none"/>
      </font>
      <numFmt numFmtId="3" formatCode="#,##0"/>
    </dxf>
  </rfmt>
  <rfmt sheetId="1" sqref="O1116" start="0" length="0">
    <dxf>
      <font>
        <sz val="8"/>
        <color indexed="8"/>
        <name val="Times New Roman"/>
        <scheme val="none"/>
      </font>
    </dxf>
  </rfmt>
  <rfmt sheetId="1" sqref="P1116" start="0" length="0">
    <dxf>
      <font>
        <sz val="8"/>
        <color indexed="8"/>
        <name val="Times New Roman"/>
        <scheme val="none"/>
      </font>
      <numFmt numFmtId="3" formatCode="#,##0"/>
      <border outline="0">
        <right style="thin">
          <color indexed="64"/>
        </right>
      </border>
    </dxf>
  </rfmt>
  <rfmt sheetId="1" sqref="A1117" start="0" length="0">
    <dxf>
      <font>
        <sz val="8"/>
        <color indexed="8"/>
        <name val="Times New Roman"/>
        <scheme val="none"/>
      </font>
    </dxf>
  </rfmt>
  <rfmt sheetId="1" sqref="B1117" start="0" length="0">
    <dxf>
      <font>
        <sz val="8"/>
        <color indexed="8"/>
        <name val="Times New Roman"/>
        <scheme val="none"/>
      </font>
    </dxf>
  </rfmt>
  <rfmt sheetId="1" sqref="C1117" start="0" length="0">
    <dxf>
      <font>
        <sz val="8"/>
        <color indexed="8"/>
        <name val="Times New Roman"/>
        <scheme val="none"/>
      </font>
      <fill>
        <patternFill patternType="none">
          <bgColor indexed="65"/>
        </patternFill>
      </fill>
    </dxf>
  </rfmt>
  <rfmt sheetId="1" sqref="D1117" start="0" length="0">
    <dxf>
      <font>
        <sz val="8"/>
        <color indexed="8"/>
        <name val="Times New Roman"/>
        <scheme val="none"/>
      </font>
      <numFmt numFmtId="3" formatCode="#,##0"/>
    </dxf>
  </rfmt>
  <rfmt sheetId="1" sqref="E1117" start="0" length="0">
    <dxf>
      <font>
        <sz val="8"/>
        <color indexed="8"/>
        <name val="Times New Roman"/>
        <scheme val="none"/>
      </font>
      <numFmt numFmtId="3" formatCode="#,##0"/>
    </dxf>
  </rfmt>
  <rfmt sheetId="1" sqref="F1117" start="0" length="0">
    <dxf>
      <font>
        <sz val="8"/>
        <color indexed="8"/>
        <name val="Times New Roman"/>
        <scheme val="none"/>
      </font>
      <numFmt numFmtId="3" formatCode="#,##0"/>
    </dxf>
  </rfmt>
  <rfmt sheetId="1" sqref="G1117" start="0" length="0">
    <dxf>
      <font>
        <sz val="8"/>
        <color indexed="8"/>
        <name val="Times New Roman"/>
        <scheme val="none"/>
      </font>
    </dxf>
  </rfmt>
  <rfmt sheetId="1" sqref="H1117" start="0" length="0">
    <dxf>
      <font>
        <sz val="8"/>
        <color indexed="8"/>
        <name val="Times New Roman"/>
        <scheme val="none"/>
      </font>
      <numFmt numFmtId="3" formatCode="#,##0"/>
    </dxf>
  </rfmt>
  <rfmt sheetId="1" sqref="I1117" start="0" length="0">
    <dxf>
      <font>
        <sz val="8"/>
        <color indexed="8"/>
        <name val="Times New Roman"/>
        <scheme val="none"/>
      </font>
    </dxf>
  </rfmt>
  <rfmt sheetId="1" sqref="J1117" start="0" length="0">
    <dxf>
      <font>
        <sz val="8"/>
        <color indexed="8"/>
        <name val="Times New Roman"/>
        <scheme val="none"/>
      </font>
      <numFmt numFmtId="3" formatCode="#,##0"/>
    </dxf>
  </rfmt>
  <rcc rId="16536" sId="1" odxf="1" dxf="1" numFmtId="4">
    <nc r="K1117">
      <v>100</v>
    </nc>
    <odxf>
      <font>
        <sz val="14"/>
        <color indexed="8"/>
        <name val="Times New Roman"/>
        <scheme val="none"/>
      </font>
      <fill>
        <patternFill patternType="solid">
          <bgColor rgb="FFFF0000"/>
        </patternFill>
      </fill>
      <alignment horizontal="right" readingOrder="0"/>
    </odxf>
    <ndxf>
      <font>
        <sz val="8"/>
        <color indexed="8"/>
        <name val="Times New Roman"/>
        <scheme val="none"/>
      </font>
      <fill>
        <patternFill patternType="none">
          <bgColor indexed="65"/>
        </patternFill>
      </fill>
      <alignment horizontal="general" readingOrder="0"/>
    </ndxf>
  </rcc>
  <rcc rId="16537" sId="1" odxf="1" dxf="1" numFmtId="4">
    <nc r="L1117">
      <v>98400</v>
    </nc>
    <odxf>
      <font>
        <sz val="14"/>
        <color indexed="8"/>
        <name val="Times New Roman"/>
        <scheme val="none"/>
      </font>
      <numFmt numFmtId="4" formatCode="#,##0.00"/>
      <fill>
        <patternFill patternType="solid">
          <bgColor rgb="FFFF0000"/>
        </patternFill>
      </fill>
    </odxf>
    <ndxf>
      <font>
        <sz val="8"/>
        <color indexed="8"/>
        <name val="Times New Roman"/>
        <scheme val="none"/>
      </font>
      <numFmt numFmtId="3" formatCode="#,##0"/>
      <fill>
        <patternFill patternType="none">
          <bgColor indexed="65"/>
        </patternFill>
      </fill>
    </ndxf>
  </rcc>
  <rfmt sheetId="1" sqref="M1117" start="0" length="0">
    <dxf>
      <font>
        <sz val="8"/>
        <color indexed="8"/>
        <name val="Times New Roman"/>
        <scheme val="none"/>
      </font>
    </dxf>
  </rfmt>
  <rfmt sheetId="1" sqref="N1117" start="0" length="0">
    <dxf>
      <font>
        <sz val="8"/>
        <color indexed="8"/>
        <name val="Times New Roman"/>
        <scheme val="none"/>
      </font>
      <numFmt numFmtId="3" formatCode="#,##0"/>
    </dxf>
  </rfmt>
  <rfmt sheetId="1" sqref="O1117" start="0" length="0">
    <dxf>
      <font>
        <sz val="8"/>
        <color indexed="8"/>
        <name val="Times New Roman"/>
        <scheme val="none"/>
      </font>
    </dxf>
  </rfmt>
  <rcc rId="16538" sId="1" odxf="1" dxf="1" numFmtId="4">
    <oc r="P1117">
      <v>1463711</v>
    </oc>
    <nc r="P1117">
      <v>1371311</v>
    </nc>
    <odxf>
      <font>
        <sz val="14"/>
        <color indexed="8"/>
        <name val="Times New Roman"/>
        <scheme val="none"/>
      </font>
      <numFmt numFmtId="4" formatCode="#,##0.00"/>
      <border outline="0">
        <right/>
      </border>
    </odxf>
    <ndxf>
      <font>
        <sz val="8"/>
        <color indexed="8"/>
        <name val="Times New Roman"/>
        <scheme val="none"/>
      </font>
      <numFmt numFmtId="3" formatCode="#,##0"/>
      <border outline="0">
        <right style="thin">
          <color indexed="64"/>
        </right>
      </border>
    </ndxf>
  </rcc>
  <rfmt sheetId="1" sqref="A1118" start="0" length="0">
    <dxf>
      <font>
        <sz val="8"/>
        <color indexed="8"/>
        <name val="Times New Roman"/>
        <scheme val="none"/>
      </font>
    </dxf>
  </rfmt>
  <rfmt sheetId="1" sqref="B1118" start="0" length="0">
    <dxf>
      <font>
        <sz val="8"/>
        <color indexed="8"/>
        <name val="Times New Roman"/>
        <scheme val="none"/>
      </font>
    </dxf>
  </rfmt>
  <rcc rId="16539" sId="1" odxf="1" dxf="1" numFmtId="4">
    <oc r="C1118">
      <v>1902249.8</v>
    </oc>
    <nc r="C1118">
      <v>1902249</v>
    </nc>
    <odxf>
      <font>
        <sz val="14"/>
        <color indexed="8"/>
        <name val="Times New Roman"/>
        <scheme val="none"/>
      </font>
    </odxf>
    <ndxf>
      <font>
        <sz val="8"/>
        <color indexed="8"/>
        <name val="Times New Roman"/>
        <scheme val="none"/>
      </font>
    </ndxf>
  </rcc>
  <rfmt sheetId="1" sqref="D1118" start="0" length="0">
    <dxf>
      <font>
        <sz val="8"/>
        <color indexed="8"/>
        <name val="Times New Roman"/>
        <scheme val="none"/>
      </font>
      <numFmt numFmtId="3" formatCode="#,##0"/>
    </dxf>
  </rfmt>
  <rfmt sheetId="1" sqref="E1118" start="0" length="0">
    <dxf>
      <font>
        <sz val="8"/>
        <color indexed="8"/>
        <name val="Times New Roman"/>
        <scheme val="none"/>
      </font>
      <numFmt numFmtId="3" formatCode="#,##0"/>
    </dxf>
  </rfmt>
  <rfmt sheetId="1" sqref="F1118" start="0" length="0">
    <dxf>
      <font>
        <sz val="8"/>
        <color indexed="8"/>
        <name val="Times New Roman"/>
        <scheme val="none"/>
      </font>
      <numFmt numFmtId="3" formatCode="#,##0"/>
    </dxf>
  </rfmt>
  <rfmt sheetId="1" sqref="G1118" start="0" length="0">
    <dxf>
      <font>
        <sz val="8"/>
        <color indexed="8"/>
        <name val="Times New Roman"/>
        <scheme val="none"/>
      </font>
    </dxf>
  </rfmt>
  <rfmt sheetId="1" sqref="H1118" start="0" length="0">
    <dxf>
      <font>
        <sz val="8"/>
        <color indexed="8"/>
        <name val="Times New Roman"/>
        <scheme val="none"/>
      </font>
      <numFmt numFmtId="3" formatCode="#,##0"/>
    </dxf>
  </rfmt>
  <rfmt sheetId="1" sqref="I1118" start="0" length="0">
    <dxf>
      <font>
        <sz val="8"/>
        <color indexed="8"/>
        <name val="Times New Roman"/>
        <scheme val="none"/>
      </font>
    </dxf>
  </rfmt>
  <rfmt sheetId="1" sqref="J1118" start="0" length="0">
    <dxf>
      <font>
        <sz val="8"/>
        <color indexed="8"/>
        <name val="Times New Roman"/>
        <scheme val="none"/>
      </font>
      <numFmt numFmtId="3" formatCode="#,##0"/>
    </dxf>
  </rfmt>
  <rcc rId="16540" sId="1" odxf="1" dxf="1" numFmtId="4">
    <nc r="K1118">
      <v>120</v>
    </nc>
    <odxf>
      <font>
        <sz val="14"/>
        <color indexed="8"/>
        <name val="Times New Roman"/>
        <scheme val="none"/>
      </font>
      <alignment horizontal="right" readingOrder="0"/>
    </odxf>
    <ndxf>
      <font>
        <sz val="8"/>
        <color indexed="8"/>
        <name val="Times New Roman"/>
        <scheme val="none"/>
      </font>
      <alignment horizontal="general" readingOrder="0"/>
    </ndxf>
  </rcc>
  <rcc rId="16541" sId="1" odxf="1" dxf="1" numFmtId="4">
    <nc r="L1118">
      <v>118198</v>
    </nc>
    <odxf>
      <font>
        <sz val="14"/>
        <color indexed="8"/>
        <name val="Times New Roman"/>
        <scheme val="none"/>
      </font>
      <numFmt numFmtId="4" formatCode="#,##0.00"/>
    </odxf>
    <ndxf>
      <font>
        <sz val="8"/>
        <color indexed="8"/>
        <name val="Times New Roman"/>
        <scheme val="none"/>
      </font>
      <numFmt numFmtId="3" formatCode="#,##0"/>
    </ndxf>
  </rcc>
  <rcc rId="16542" sId="1" odxf="1" dxf="1" numFmtId="4">
    <oc r="M1118">
      <v>120</v>
    </oc>
    <nc r="M1118"/>
    <odxf>
      <font>
        <sz val="14"/>
        <color indexed="8"/>
        <name val="Times New Roman"/>
        <scheme val="none"/>
      </font>
    </odxf>
    <ndxf>
      <font>
        <sz val="8"/>
        <color indexed="8"/>
        <name val="Times New Roman"/>
        <scheme val="none"/>
      </font>
    </ndxf>
  </rcc>
  <rcc rId="16543" sId="1" odxf="1" dxf="1" numFmtId="4">
    <oc r="N1118">
      <v>118198</v>
    </oc>
    <nc r="N1118"/>
    <odxf>
      <font>
        <sz val="14"/>
        <color indexed="8"/>
        <name val="Times New Roman"/>
        <scheme val="none"/>
      </font>
      <numFmt numFmtId="4" formatCode="#,##0.00"/>
    </odxf>
    <ndxf>
      <font>
        <sz val="8"/>
        <color indexed="8"/>
        <name val="Times New Roman"/>
        <scheme val="none"/>
      </font>
      <numFmt numFmtId="3" formatCode="#,##0"/>
    </ndxf>
  </rcc>
  <rfmt sheetId="1" sqref="O1118" start="0" length="0">
    <dxf>
      <font>
        <sz val="8"/>
        <color indexed="8"/>
        <name val="Times New Roman"/>
        <scheme val="none"/>
      </font>
    </dxf>
  </rfmt>
  <rfmt sheetId="1" sqref="P1118" start="0" length="0">
    <dxf>
      <font>
        <sz val="8"/>
        <color indexed="8"/>
        <name val="Times New Roman"/>
        <scheme val="none"/>
      </font>
      <numFmt numFmtId="3" formatCode="#,##0"/>
      <border outline="0">
        <right style="thin">
          <color indexed="64"/>
        </right>
      </border>
    </dxf>
  </rfmt>
  <rfmt sheetId="1" sqref="A1119" start="0" length="0">
    <dxf>
      <font>
        <sz val="8"/>
        <color indexed="8"/>
        <name val="Times New Roman"/>
        <scheme val="none"/>
      </font>
    </dxf>
  </rfmt>
  <rfmt sheetId="1" sqref="B1119" start="0" length="0">
    <dxf>
      <font>
        <sz val="8"/>
        <color indexed="8"/>
        <name val="Times New Roman"/>
        <scheme val="none"/>
      </font>
    </dxf>
  </rfmt>
  <rcc rId="16544" sId="1" odxf="1" dxf="1" numFmtId="4">
    <oc r="C1119">
      <v>1579972</v>
    </oc>
    <nc r="C1119">
      <v>1449143</v>
    </nc>
    <odxf>
      <font>
        <sz val="14"/>
        <color indexed="8"/>
        <name val="Times New Roman"/>
        <scheme val="none"/>
      </font>
    </odxf>
    <ndxf>
      <font>
        <sz val="8"/>
        <color indexed="8"/>
        <name val="Times New Roman"/>
        <scheme val="none"/>
      </font>
    </ndxf>
  </rcc>
  <rfmt sheetId="1" sqref="D1119" start="0" length="0">
    <dxf>
      <font>
        <sz val="8"/>
        <color indexed="8"/>
        <name val="Times New Roman"/>
        <scheme val="none"/>
      </font>
      <numFmt numFmtId="3" formatCode="#,##0"/>
    </dxf>
  </rfmt>
  <rfmt sheetId="1" sqref="E1119" start="0" length="0">
    <dxf>
      <font>
        <sz val="8"/>
        <color indexed="8"/>
        <name val="Times New Roman"/>
        <scheme val="none"/>
      </font>
      <numFmt numFmtId="3" formatCode="#,##0"/>
    </dxf>
  </rfmt>
  <rfmt sheetId="1" sqref="F1119" start="0" length="0">
    <dxf>
      <font>
        <sz val="8"/>
        <color indexed="8"/>
        <name val="Times New Roman"/>
        <scheme val="none"/>
      </font>
      <numFmt numFmtId="3" formatCode="#,##0"/>
    </dxf>
  </rfmt>
  <rfmt sheetId="1" sqref="G1119" start="0" length="0">
    <dxf>
      <font>
        <sz val="8"/>
        <color indexed="8"/>
        <name val="Times New Roman"/>
        <scheme val="none"/>
      </font>
    </dxf>
  </rfmt>
  <rcc rId="16545" sId="1" odxf="1" dxf="1" numFmtId="4">
    <oc r="H1119">
      <v>1579972</v>
    </oc>
    <nc r="H1119">
      <v>1449143</v>
    </nc>
    <odxf>
      <font>
        <sz val="14"/>
        <color indexed="8"/>
        <name val="Times New Roman"/>
        <scheme val="none"/>
      </font>
      <numFmt numFmtId="4" formatCode="#,##0.00"/>
    </odxf>
    <ndxf>
      <font>
        <sz val="8"/>
        <color indexed="8"/>
        <name val="Times New Roman"/>
        <scheme val="none"/>
      </font>
      <numFmt numFmtId="3" formatCode="#,##0"/>
    </ndxf>
  </rcc>
  <rfmt sheetId="1" sqref="I1119" start="0" length="0">
    <dxf>
      <font>
        <sz val="8"/>
        <color indexed="8"/>
        <name val="Times New Roman"/>
        <scheme val="none"/>
      </font>
    </dxf>
  </rfmt>
  <rfmt sheetId="1" sqref="J1119" start="0" length="0">
    <dxf>
      <font>
        <sz val="8"/>
        <color indexed="8"/>
        <name val="Times New Roman"/>
        <scheme val="none"/>
      </font>
      <numFmt numFmtId="3" formatCode="#,##0"/>
    </dxf>
  </rfmt>
  <rfmt sheetId="1" sqref="K1119" start="0" length="0">
    <dxf>
      <font>
        <sz val="8"/>
        <color indexed="8"/>
        <name val="Times New Roman"/>
        <scheme val="none"/>
      </font>
      <alignment horizontal="general" readingOrder="0"/>
    </dxf>
  </rfmt>
  <rfmt sheetId="1" sqref="L1119" start="0" length="0">
    <dxf>
      <font>
        <sz val="8"/>
        <color indexed="8"/>
        <name val="Times New Roman"/>
        <scheme val="none"/>
      </font>
      <numFmt numFmtId="3" formatCode="#,##0"/>
    </dxf>
  </rfmt>
  <rfmt sheetId="1" sqref="M1119" start="0" length="0">
    <dxf>
      <font>
        <sz val="8"/>
        <color indexed="8"/>
        <name val="Times New Roman"/>
        <scheme val="none"/>
      </font>
    </dxf>
  </rfmt>
  <rfmt sheetId="1" sqref="N1119" start="0" length="0">
    <dxf>
      <font>
        <sz val="8"/>
        <color indexed="8"/>
        <name val="Times New Roman"/>
        <scheme val="none"/>
      </font>
      <numFmt numFmtId="3" formatCode="#,##0"/>
    </dxf>
  </rfmt>
  <rfmt sheetId="1" sqref="O1119" start="0" length="0">
    <dxf>
      <font>
        <sz val="8"/>
        <color indexed="8"/>
        <name val="Times New Roman"/>
        <scheme val="none"/>
      </font>
    </dxf>
  </rfmt>
  <rfmt sheetId="1" sqref="P1119" start="0" length="0">
    <dxf>
      <font>
        <sz val="8"/>
        <color indexed="8"/>
        <name val="Times New Roman"/>
        <scheme val="none"/>
      </font>
      <numFmt numFmtId="3" formatCode="#,##0"/>
      <border outline="0">
        <right style="thin">
          <color indexed="64"/>
        </right>
      </border>
    </dxf>
  </rfmt>
  <rfmt sheetId="1" sqref="A1120" start="0" length="0">
    <dxf>
      <font>
        <sz val="8"/>
        <color indexed="8"/>
        <name val="Times New Roman"/>
        <scheme val="none"/>
      </font>
    </dxf>
  </rfmt>
  <rfmt sheetId="1" sqref="B1120" start="0" length="0">
    <dxf>
      <font>
        <sz val="8"/>
        <color indexed="8"/>
        <name val="Times New Roman"/>
        <scheme val="none"/>
      </font>
    </dxf>
  </rfmt>
  <rfmt sheetId="1" sqref="C1120" start="0" length="0">
    <dxf>
      <font>
        <sz val="8"/>
        <color indexed="8"/>
        <name val="Times New Roman"/>
        <scheme val="none"/>
      </font>
    </dxf>
  </rfmt>
  <rfmt sheetId="1" sqref="D1120" start="0" length="0">
    <dxf>
      <font>
        <sz val="8"/>
        <color indexed="8"/>
        <name val="Times New Roman"/>
        <scheme val="none"/>
      </font>
      <numFmt numFmtId="3" formatCode="#,##0"/>
    </dxf>
  </rfmt>
  <rfmt sheetId="1" sqref="E1120" start="0" length="0">
    <dxf>
      <font>
        <sz val="8"/>
        <color indexed="8"/>
        <name val="Times New Roman"/>
        <scheme val="none"/>
      </font>
      <numFmt numFmtId="3" formatCode="#,##0"/>
    </dxf>
  </rfmt>
  <rfmt sheetId="1" sqref="F1120" start="0" length="0">
    <dxf>
      <font>
        <sz val="8"/>
        <color indexed="8"/>
        <name val="Times New Roman"/>
        <scheme val="none"/>
      </font>
      <numFmt numFmtId="3" formatCode="#,##0"/>
    </dxf>
  </rfmt>
  <rfmt sheetId="1" sqref="G1120" start="0" length="0">
    <dxf>
      <font>
        <sz val="8"/>
        <color indexed="8"/>
        <name val="Times New Roman"/>
        <scheme val="none"/>
      </font>
    </dxf>
  </rfmt>
  <rfmt sheetId="1" sqref="H1120" start="0" length="0">
    <dxf>
      <font>
        <sz val="8"/>
        <color indexed="8"/>
        <name val="Times New Roman"/>
        <scheme val="none"/>
      </font>
      <numFmt numFmtId="3" formatCode="#,##0"/>
    </dxf>
  </rfmt>
  <rfmt sheetId="1" sqref="I1120" start="0" length="0">
    <dxf>
      <font>
        <sz val="8"/>
        <color indexed="8"/>
        <name val="Times New Roman"/>
        <scheme val="none"/>
      </font>
    </dxf>
  </rfmt>
  <rfmt sheetId="1" sqref="J1120" start="0" length="0">
    <dxf>
      <font>
        <sz val="8"/>
        <color indexed="8"/>
        <name val="Times New Roman"/>
        <scheme val="none"/>
      </font>
      <numFmt numFmtId="3" formatCode="#,##0"/>
    </dxf>
  </rfmt>
  <rfmt sheetId="1" sqref="K1120" start="0" length="0">
    <dxf>
      <font>
        <sz val="8"/>
        <color indexed="8"/>
        <name val="Times New Roman"/>
        <scheme val="none"/>
      </font>
      <alignment horizontal="general" readingOrder="0"/>
    </dxf>
  </rfmt>
  <rfmt sheetId="1" sqref="L1120" start="0" length="0">
    <dxf>
      <font>
        <sz val="8"/>
        <color indexed="8"/>
        <name val="Times New Roman"/>
        <scheme val="none"/>
      </font>
      <numFmt numFmtId="3" formatCode="#,##0"/>
    </dxf>
  </rfmt>
  <rfmt sheetId="1" sqref="M1120" start="0" length="0">
    <dxf>
      <font>
        <sz val="8"/>
        <color indexed="8"/>
        <name val="Times New Roman"/>
        <scheme val="none"/>
      </font>
    </dxf>
  </rfmt>
  <rfmt sheetId="1" sqref="N1120" start="0" length="0">
    <dxf>
      <font>
        <sz val="8"/>
        <color indexed="8"/>
        <name val="Times New Roman"/>
        <scheme val="none"/>
      </font>
      <numFmt numFmtId="3" formatCode="#,##0"/>
    </dxf>
  </rfmt>
  <rfmt sheetId="1" sqref="O1120" start="0" length="0">
    <dxf>
      <font>
        <sz val="8"/>
        <color indexed="8"/>
        <name val="Times New Roman"/>
        <scheme val="none"/>
      </font>
    </dxf>
  </rfmt>
  <rfmt sheetId="1" sqref="P1120" start="0" length="0">
    <dxf>
      <font>
        <sz val="8"/>
        <color indexed="8"/>
        <name val="Times New Roman"/>
        <scheme val="none"/>
      </font>
      <numFmt numFmtId="3" formatCode="#,##0"/>
      <border outline="0">
        <right style="thin">
          <color indexed="64"/>
        </right>
      </border>
    </dxf>
  </rfmt>
  <rfmt sheetId="1" sqref="A1105:P1120" start="0" length="2147483647">
    <dxf>
      <font>
        <sz val="14"/>
      </font>
    </dxf>
  </rfmt>
  <rfmt sheetId="1" sqref="A1105">
    <dxf>
      <alignment wrapText="0" readingOrder="0"/>
    </dxf>
  </rfmt>
  <rfmt sheetId="1" sqref="A1109">
    <dxf>
      <alignment wrapText="0" readingOrder="0"/>
    </dxf>
  </rfmt>
  <rfmt sheetId="1" sqref="A1115">
    <dxf>
      <alignment wrapText="0" readingOrder="0"/>
    </dxf>
  </rfmt>
  <rfmt sheetId="1" xfDxf="1" sqref="A1105" start="0" length="0">
    <dxf>
      <font>
        <sz val="14"/>
        <color indexed="8"/>
        <name val="Times New Roman"/>
        <scheme val="none"/>
      </font>
      <alignment horizontal="left" vertical="top" readingOrder="0"/>
      <border outline="0">
        <left style="thin">
          <color indexed="64"/>
        </left>
        <top style="thin">
          <color indexed="64"/>
        </top>
        <bottom style="thin">
          <color indexed="64"/>
        </bottom>
      </border>
    </dxf>
  </rfmt>
  <rfmt sheetId="1" sqref="A1105" start="0" length="2147483647">
    <dxf>
      <font>
        <b/>
      </font>
    </dxf>
  </rfmt>
  <rfmt sheetId="1" sqref="A1109" start="0" length="0">
    <dxf>
      <font>
        <b/>
        <sz val="14"/>
        <color indexed="8"/>
        <name val="Times New Roman"/>
        <scheme val="none"/>
      </font>
    </dxf>
  </rfmt>
  <rfmt sheetId="1" sqref="A1115" start="0" length="0">
    <dxf>
      <font>
        <b/>
        <sz val="14"/>
        <color indexed="8"/>
        <name val="Times New Roman"/>
        <scheme val="none"/>
      </font>
      <alignment horizontal="left" readingOrder="0"/>
    </dxf>
  </rfmt>
  <rcc rId="16546" sId="1">
    <oc r="A1109">
      <v>4</v>
    </oc>
    <nc r="A1109" t="inlineStr">
      <is>
        <t>Итого по Благовещенскому району 2018 год</t>
      </is>
    </nc>
  </rcc>
  <rfmt sheetId="1" sqref="A1115">
    <dxf>
      <alignment vertical="bottom" readingOrder="0"/>
    </dxf>
  </rfmt>
  <rfmt sheetId="1" sqref="A1109">
    <dxf>
      <alignment vertical="bottom" readingOrder="0"/>
    </dxf>
  </rfmt>
  <rfmt sheetId="1" sqref="A1105">
    <dxf>
      <alignment vertical="bottom" readingOrder="0"/>
    </dxf>
  </rfmt>
  <rfmt sheetId="1" sqref="A1115:XFD1115" start="0" length="2147483647">
    <dxf>
      <font>
        <b val="0"/>
      </font>
    </dxf>
  </rfmt>
  <rfmt sheetId="1" sqref="A1115:XFD1115" start="0" length="2147483647">
    <dxf>
      <font>
        <b/>
      </font>
    </dxf>
  </rfmt>
  <rcc rId="16547" sId="1">
    <oc r="B1106" t="inlineStr">
      <is>
        <t xml:space="preserve">Благовещенский район, р.п. Степное Озеро, ул. Рихарда Зорге, д. 12 </t>
      </is>
    </oc>
    <nc r="B1106" t="inlineStr">
      <is>
        <t xml:space="preserve">Благовещенский район, р.п. Степное Озеро, ул. Р.Зорге, д. 12 </t>
      </is>
    </nc>
  </rcc>
  <rcc rId="16548" sId="1">
    <nc r="B1110" t="inlineStr">
      <is>
        <t>Благовещенский район, р.п. Степное Озеро, 
ул. Пролетарская, д. 4</t>
      </is>
    </nc>
  </rcc>
  <rcc rId="16549" sId="1">
    <oc r="B1111" t="inlineStr">
      <is>
        <t>Благовещенский район, р.п. Степное Озеро, 
ул. Пролетарская, д. 4</t>
      </is>
    </oc>
    <nc r="B1111" t="inlineStr">
      <is>
        <t xml:space="preserve">Благовещенский район, р.п. Благовещекна, 
пер. Чапаевский, д. 80 </t>
      </is>
    </nc>
  </rcc>
  <rcc rId="16550" sId="1">
    <oc r="B1112" t="inlineStr">
      <is>
        <t xml:space="preserve">Благовещенский район, р.п. Благовещенка, 
пер. Чапаевский, д. 80 </t>
      </is>
    </oc>
    <nc r="B1112" t="inlineStr">
      <is>
        <t>Благовещенский район, р.п. Благовещенка, 
пер. Чапаевский, д. 46</t>
      </is>
    </nc>
  </rcc>
  <rcc rId="16551" sId="1">
    <oc r="B1113" t="inlineStr">
      <is>
        <t>Благовещенский район, р.п. Благовещенка, 
пер. Чапаевский, д. 46</t>
      </is>
    </oc>
    <nc r="B1113" t="inlineStr">
      <is>
        <t>Благовещенский район, р.п. Благовещенка, ул. Победы, д. 46Б</t>
      </is>
    </nc>
  </rcc>
  <rcc rId="16552" sId="1">
    <oc r="B1114" t="inlineStr">
      <is>
        <t>Благовещенский район, р.п. Благовещенка, ул. Победы, д. 46Б</t>
      </is>
    </oc>
    <nc r="B1114" t="inlineStr">
      <is>
        <t>Благовещенский район, р.п Благовещенка, ул. Кольцевая, д. 4</t>
      </is>
    </nc>
  </rcc>
  <rcc rId="16553" sId="1">
    <oc r="B1118" t="inlineStr">
      <is>
        <t xml:space="preserve">Благовещенский район, р.п. Благовещенка, 
ул. Социалистическая, д. 7 </t>
      </is>
    </oc>
    <nc r="B1118" t="inlineStr">
      <is>
        <t xml:space="preserve">Благовещенский район, р.п. Благовещенка,
ул. Социалистическая, д. 7 </t>
      </is>
    </nc>
  </rcc>
  <rfmt sheetId="1" sqref="Q1105" start="0" length="0">
    <dxf>
      <font>
        <b val="0"/>
        <sz val="8"/>
        <color indexed="8"/>
        <name val="Times New Roman"/>
        <scheme val="none"/>
      </font>
      <numFmt numFmtId="3" formatCode="#,##0"/>
      <alignment horizontal="right" readingOrder="0"/>
    </dxf>
  </rfmt>
  <rcc rId="16554" sId="1" odxf="1" dxf="1" numFmtId="4">
    <oc r="Q1106">
      <v>4543195</v>
    </oc>
    <nc r="Q1106">
      <v>4336466</v>
    </nc>
    <odxf>
      <font>
        <sz val="14"/>
        <color indexed="8"/>
        <name val="Times New Roman"/>
        <scheme val="none"/>
      </font>
      <numFmt numFmtId="4" formatCode="#,##0.00"/>
    </odxf>
    <ndxf>
      <font>
        <sz val="8"/>
        <color indexed="8"/>
        <name val="Times New Roman"/>
        <scheme val="none"/>
      </font>
      <numFmt numFmtId="3" formatCode="#,##0"/>
    </ndxf>
  </rcc>
  <rfmt sheetId="1" sqref="Q1107" start="0" length="0">
    <dxf>
      <font>
        <sz val="8"/>
        <color indexed="8"/>
        <name val="Times New Roman"/>
        <scheme val="none"/>
      </font>
      <numFmt numFmtId="3" formatCode="#,##0"/>
      <alignment horizontal="right" readingOrder="0"/>
    </dxf>
  </rfmt>
  <rfmt sheetId="1" sqref="Q1108" start="0" length="0">
    <dxf>
      <font>
        <sz val="8"/>
        <color indexed="8"/>
        <name val="Times New Roman"/>
        <scheme val="none"/>
      </font>
      <numFmt numFmtId="3" formatCode="#,##0"/>
      <alignment horizontal="right" readingOrder="0"/>
    </dxf>
  </rfmt>
  <rfmt sheetId="1" sqref="Q1109" start="0" length="0">
    <dxf>
      <font>
        <sz val="8"/>
        <color indexed="8"/>
        <name val="Times New Roman"/>
        <scheme val="none"/>
      </font>
      <numFmt numFmtId="3" formatCode="#,##0"/>
      <alignment horizontal="right" readingOrder="0"/>
    </dxf>
  </rfmt>
  <rcc rId="16555" sId="1" odxf="1" dxf="1" numFmtId="4">
    <oc r="Q1110">
      <f>SUM(Q1111:Q1114)</f>
    </oc>
    <nc r="Q1110">
      <v>4925742</v>
    </nc>
    <odxf>
      <font>
        <b/>
        <sz val="14"/>
        <name val="Times New Roman"/>
        <scheme val="none"/>
      </font>
      <numFmt numFmtId="4" formatCode="#,##0.00"/>
      <alignment horizontal="general" readingOrder="0"/>
    </odxf>
    <ndxf>
      <font>
        <b val="0"/>
        <sz val="8"/>
        <color indexed="8"/>
        <name val="Times New Roman"/>
        <scheme val="none"/>
      </font>
      <numFmt numFmtId="3" formatCode="#,##0"/>
      <alignment horizontal="right" readingOrder="0"/>
    </ndxf>
  </rcc>
  <rcc rId="16556" sId="1" odxf="1" dxf="1" numFmtId="4">
    <oc r="Q1111">
      <v>4925742</v>
    </oc>
    <nc r="Q1111"/>
    <odxf>
      <font>
        <sz val="14"/>
        <color indexed="8"/>
        <name val="Times New Roman"/>
        <scheme val="none"/>
      </font>
      <numFmt numFmtId="4" formatCode="#,##0.00"/>
    </odxf>
    <ndxf>
      <font>
        <sz val="8"/>
        <color indexed="8"/>
        <name val="Times New Roman"/>
        <scheme val="none"/>
      </font>
      <numFmt numFmtId="3" formatCode="#,##0"/>
    </ndxf>
  </rcc>
  <rfmt sheetId="1" sqref="Q1112" start="0" length="0">
    <dxf>
      <font>
        <sz val="8"/>
        <color indexed="8"/>
        <name val="Times New Roman"/>
        <scheme val="none"/>
      </font>
      <numFmt numFmtId="3" formatCode="#,##0"/>
      <alignment horizontal="right" readingOrder="0"/>
    </dxf>
  </rfmt>
  <rfmt sheetId="1" sqref="Q1113" start="0" length="0">
    <dxf>
      <font>
        <sz val="8"/>
        <color indexed="8"/>
        <name val="Times New Roman"/>
        <scheme val="none"/>
      </font>
      <numFmt numFmtId="3" formatCode="#,##0"/>
      <alignment horizontal="right" readingOrder="0"/>
    </dxf>
  </rfmt>
  <rfmt sheetId="1" sqref="Q1114" start="0" length="0">
    <dxf>
      <font>
        <sz val="8"/>
        <color indexed="8"/>
        <name val="Times New Roman"/>
        <scheme val="none"/>
      </font>
      <numFmt numFmtId="3" formatCode="#,##0"/>
      <alignment horizontal="right" readingOrder="0"/>
    </dxf>
  </rfmt>
  <rfmt sheetId="1" sqref="Q1115" start="0" length="0">
    <dxf>
      <font>
        <b val="0"/>
        <sz val="8"/>
        <color indexed="8"/>
        <name val="Times New Roman"/>
        <scheme val="none"/>
      </font>
      <numFmt numFmtId="3" formatCode="#,##0"/>
      <alignment horizontal="right" readingOrder="0"/>
    </dxf>
  </rfmt>
  <rfmt sheetId="1" sqref="Q1116" start="0" length="0">
    <dxf>
      <font>
        <sz val="8"/>
        <color indexed="8"/>
        <name val="Times New Roman"/>
        <scheme val="none"/>
      </font>
      <numFmt numFmtId="3" formatCode="#,##0"/>
    </dxf>
  </rfmt>
  <rfmt sheetId="1" sqref="Q1117" start="0" length="0">
    <dxf>
      <font>
        <sz val="8"/>
        <color indexed="8"/>
        <name val="Times New Roman"/>
        <scheme val="none"/>
      </font>
      <numFmt numFmtId="3" formatCode="#,##0"/>
      <alignment horizontal="right" readingOrder="0"/>
    </dxf>
  </rfmt>
  <rfmt sheetId="1" sqref="Q1118" start="0" length="0">
    <dxf>
      <font>
        <sz val="8"/>
        <color indexed="8"/>
        <name val="Times New Roman"/>
        <scheme val="none"/>
      </font>
      <numFmt numFmtId="3" formatCode="#,##0"/>
      <alignment horizontal="right" readingOrder="0"/>
    </dxf>
  </rfmt>
  <rfmt sheetId="1" sqref="Q1119" start="0" length="0">
    <dxf>
      <font>
        <sz val="8"/>
        <color indexed="8"/>
        <name val="Times New Roman"/>
        <scheme val="none"/>
      </font>
      <numFmt numFmtId="3" formatCode="#,##0"/>
      <alignment horizontal="right" readingOrder="0"/>
    </dxf>
  </rfmt>
  <rfmt sheetId="1" sqref="Q1120" start="0" length="0">
    <dxf>
      <font>
        <sz val="8"/>
        <color indexed="8"/>
        <name val="Times New Roman"/>
        <scheme val="none"/>
      </font>
      <numFmt numFmtId="3" formatCode="#,##0"/>
      <alignment horizontal="right" readingOrder="0"/>
    </dxf>
  </rfmt>
  <rfmt sheetId="1" sqref="Q1105:Q1120" start="0" length="2147483647">
    <dxf>
      <font>
        <sz val="14"/>
      </font>
    </dxf>
  </rfmt>
  <rcc rId="16557" sId="1" numFmtId="4">
    <oc r="C1105">
      <f>SUM(C1106:C1109)</f>
    </oc>
    <nc r="C1105">
      <f>SUM(C1106:C1108)</f>
    </nc>
  </rcc>
  <rcc rId="16558" sId="1" odxf="1" dxf="1">
    <oc r="D1105">
      <f>SUM(D1106:D1109)</f>
    </oc>
    <nc r="D1105">
      <f>SUM(D1106:D1108)</f>
    </nc>
    <ndxf>
      <numFmt numFmtId="4" formatCode="#,##0.00"/>
    </ndxf>
  </rcc>
  <rcc rId="16559" sId="1" odxf="1" dxf="1">
    <oc r="E1105">
      <f>SUM(E1106:E1109)</f>
    </oc>
    <nc r="E1105">
      <f>SUM(E1106:E1108)</f>
    </nc>
    <ndxf>
      <numFmt numFmtId="4" formatCode="#,##0.00"/>
    </ndxf>
  </rcc>
  <rcc rId="16560" sId="1" odxf="1" dxf="1">
    <oc r="F1105">
      <f>SUM(F1106:F1109)</f>
    </oc>
    <nc r="F1105">
      <f>SUM(F1106:F1108)</f>
    </nc>
    <ndxf>
      <numFmt numFmtId="4" formatCode="#,##0.00"/>
    </ndxf>
  </rcc>
  <rcc rId="16561" sId="1">
    <oc r="G1105">
      <f>SUM(G1106:G1109)</f>
    </oc>
    <nc r="G1105">
      <f>SUM(G1106:G1108)</f>
    </nc>
  </rcc>
  <rcc rId="16562" sId="1" odxf="1" dxf="1">
    <oc r="H1105">
      <f>SUM(H1106:H1109)</f>
    </oc>
    <nc r="H1105">
      <f>SUM(H1106:H1108)</f>
    </nc>
    <ndxf>
      <numFmt numFmtId="4" formatCode="#,##0.00"/>
    </ndxf>
  </rcc>
  <rcc rId="16563" sId="1">
    <oc r="I1105">
      <f>SUM(I1106:I1109)</f>
    </oc>
    <nc r="I1105">
      <f>SUM(I1106:I1108)</f>
    </nc>
  </rcc>
  <rcc rId="16564" sId="1" odxf="1" dxf="1">
    <oc r="J1105">
      <f>SUM(J1106:J1109)</f>
    </oc>
    <nc r="J1105">
      <f>SUM(J1106:J1108)</f>
    </nc>
    <ndxf>
      <numFmt numFmtId="4" formatCode="#,##0.00"/>
    </ndxf>
  </rcc>
  <rcc rId="16565" sId="1">
    <oc r="K1105">
      <f>SUM(K1106:K1109)</f>
    </oc>
    <nc r="K1105">
      <f>SUM(K1106:K1108)</f>
    </nc>
  </rcc>
  <rcc rId="16566" sId="1" odxf="1" dxf="1">
    <oc r="L1105">
      <f>SUM(L1106:L1109)</f>
    </oc>
    <nc r="L1105">
      <f>SUM(L1106:L1108)</f>
    </nc>
    <ndxf>
      <numFmt numFmtId="4" formatCode="#,##0.00"/>
    </ndxf>
  </rcc>
  <rcc rId="16567" sId="1">
    <oc r="M1105">
      <f>SUM(M1106:M1109)</f>
    </oc>
    <nc r="M1105">
      <f>SUM(M1106:M1108)</f>
    </nc>
  </rcc>
  <rcc rId="16568" sId="1" odxf="1" dxf="1">
    <oc r="N1105">
      <f>SUM(N1106:N1109)</f>
    </oc>
    <nc r="N1105">
      <f>SUM(N1106:N1108)</f>
    </nc>
    <ndxf>
      <numFmt numFmtId="4" formatCode="#,##0.00"/>
    </ndxf>
  </rcc>
  <rcc rId="16569" sId="1">
    <oc r="O1105">
      <f>SUM(O1106:O1109)</f>
    </oc>
    <nc r="O1105">
      <f>SUM(O1106:O1108)</f>
    </nc>
  </rcc>
  <rcc rId="16570" sId="1" odxf="1" dxf="1">
    <oc r="P1105">
      <f>SUM(P1106:P1109)</f>
    </oc>
    <nc r="P1105">
      <f>SUM(P1106:P1108)</f>
    </nc>
    <ndxf>
      <numFmt numFmtId="4" formatCode="#,##0.00"/>
    </ndxf>
  </rcc>
  <rcc rId="16571" sId="1" odxf="1" dxf="1">
    <oc r="Q1105">
      <f>SUM(Q1106:Q1109)</f>
    </oc>
    <nc r="Q1105">
      <f>SUM(Q1106:Q1108)</f>
    </nc>
    <ndxf>
      <numFmt numFmtId="4" formatCode="#,##0.00"/>
      <alignment horizontal="general" readingOrder="0"/>
    </ndxf>
  </rcc>
  <rfmt sheetId="1" sqref="D1109" start="0" length="0">
    <dxf>
      <numFmt numFmtId="4" formatCode="#,##0.00"/>
    </dxf>
  </rfmt>
  <rfmt sheetId="1" sqref="E1109" start="0" length="0">
    <dxf>
      <numFmt numFmtId="4" formatCode="#,##0.00"/>
    </dxf>
  </rfmt>
  <rfmt sheetId="1" sqref="F1109" start="0" length="0">
    <dxf>
      <numFmt numFmtId="4" formatCode="#,##0.00"/>
    </dxf>
  </rfmt>
  <rfmt sheetId="1" sqref="H1109" start="0" length="0">
    <dxf>
      <numFmt numFmtId="4" formatCode="#,##0.00"/>
    </dxf>
  </rfmt>
  <rfmt sheetId="1" sqref="J1109" start="0" length="0">
    <dxf>
      <numFmt numFmtId="4" formatCode="#,##0.00"/>
    </dxf>
  </rfmt>
  <rfmt sheetId="1" sqref="L1109" start="0" length="0">
    <dxf>
      <numFmt numFmtId="4" formatCode="#,##0.00"/>
    </dxf>
  </rfmt>
  <rfmt sheetId="1" sqref="N1109" start="0" length="0">
    <dxf>
      <numFmt numFmtId="4" formatCode="#,##0.00"/>
    </dxf>
  </rfmt>
  <rfmt sheetId="1" sqref="P1109" start="0" length="0">
    <dxf>
      <numFmt numFmtId="4" formatCode="#,##0.00"/>
    </dxf>
  </rfmt>
  <rfmt sheetId="1" sqref="Q1109" start="0" length="0">
    <dxf>
      <numFmt numFmtId="4" formatCode="#,##0.00"/>
      <alignment horizontal="general" readingOrder="0"/>
    </dxf>
  </rfmt>
  <rfmt sheetId="1" sqref="C1109:Q1109" start="0" length="2147483647">
    <dxf>
      <font>
        <b/>
      </font>
    </dxf>
  </rfmt>
  <rcc rId="16572" sId="1" numFmtId="4">
    <oc r="C1115">
      <f>SUM(C1116:C1120)</f>
    </oc>
    <nc r="C1115">
      <f>SUM(C1116:C1120)</f>
    </nc>
  </rcc>
  <rfmt sheetId="1" sqref="D1115" start="0" length="0">
    <dxf>
      <numFmt numFmtId="4" formatCode="#,##0.00"/>
    </dxf>
  </rfmt>
  <rfmt sheetId="1" sqref="E1115" start="0" length="0">
    <dxf>
      <numFmt numFmtId="4" formatCode="#,##0.00"/>
    </dxf>
  </rfmt>
  <rfmt sheetId="1" sqref="F1115" start="0" length="0">
    <dxf>
      <numFmt numFmtId="4" formatCode="#,##0.00"/>
    </dxf>
  </rfmt>
  <rfmt sheetId="1" sqref="H1115" start="0" length="0">
    <dxf>
      <numFmt numFmtId="4" formatCode="#,##0.00"/>
    </dxf>
  </rfmt>
  <rfmt sheetId="1" sqref="J1115" start="0" length="0">
    <dxf>
      <numFmt numFmtId="4" formatCode="#,##0.00"/>
    </dxf>
  </rfmt>
  <rfmt sheetId="1" sqref="L1115" start="0" length="0">
    <dxf>
      <numFmt numFmtId="4" formatCode="#,##0.00"/>
    </dxf>
  </rfmt>
  <rfmt sheetId="1" sqref="N1115" start="0" length="0">
    <dxf>
      <numFmt numFmtId="4" formatCode="#,##0.00"/>
    </dxf>
  </rfmt>
  <rfmt sheetId="1" sqref="P1115" start="0" length="0">
    <dxf>
      <numFmt numFmtId="4" formatCode="#,##0.00"/>
    </dxf>
  </rfmt>
  <rfmt sheetId="1" sqref="Q1115" start="0" length="0">
    <dxf>
      <font>
        <b/>
        <sz val="14"/>
        <color indexed="8"/>
        <name val="Times New Roman"/>
        <scheme val="none"/>
      </font>
      <numFmt numFmtId="4" formatCode="#,##0.00"/>
      <alignment horizontal="general" readingOrder="0"/>
    </dxf>
  </rfmt>
  <rfmt sheetId="1" sqref="C1105:Q1105" start="0" length="2147483647">
    <dxf>
      <font>
        <b/>
      </font>
    </dxf>
  </rfmt>
  <rcc rId="16573" sId="1">
    <oc r="D1104">
      <f>D1105+D1110+D1115</f>
    </oc>
    <nc r="D1104">
      <f>D1105+D1109+D1115</f>
    </nc>
  </rcc>
  <rcc rId="16574" sId="1">
    <oc r="E1104">
      <f>E1105+E1110+E1115</f>
    </oc>
    <nc r="E1104">
      <f>E1105+E1109+E1115</f>
    </nc>
  </rcc>
  <rcc rId="16575" sId="1">
    <oc r="F1104">
      <f>F1105+F1110+F1115</f>
    </oc>
    <nc r="F1104">
      <f>F1105+F1109+F1115</f>
    </nc>
  </rcc>
  <rcc rId="16576" sId="1">
    <oc r="G1104">
      <f>G1105+G1110+G1115</f>
    </oc>
    <nc r="G1104">
      <f>G1105+G1109+G1115</f>
    </nc>
  </rcc>
  <rcc rId="16577" sId="1">
    <oc r="H1104">
      <f>H1105+H1110+H1115</f>
    </oc>
    <nc r="H1104">
      <f>H1105+H1109+H1115</f>
    </nc>
  </rcc>
  <rcc rId="16578" sId="1">
    <oc r="I1104">
      <f>I1105+I1110+I1115</f>
    </oc>
    <nc r="I1104">
      <f>I1105+I1109+I1115</f>
    </nc>
  </rcc>
  <rcc rId="16579" sId="1">
    <oc r="J1104">
      <f>J1105+J1110+J1115</f>
    </oc>
    <nc r="J1104">
      <f>J1105+J1109+J1115</f>
    </nc>
  </rcc>
  <rcc rId="16580" sId="1" odxf="1" dxf="1">
    <oc r="K1104">
      <f>K1105+K1110+K1115</f>
    </oc>
    <nc r="K1104">
      <f>K1105+K1109+K1115</f>
    </nc>
    <odxf>
      <alignment horizontal="right" readingOrder="0"/>
    </odxf>
    <ndxf>
      <alignment horizontal="general" readingOrder="0"/>
    </ndxf>
  </rcc>
  <rcc rId="16581" sId="1">
    <oc r="L1104">
      <f>L1105+L1110+L1115</f>
    </oc>
    <nc r="L1104">
      <f>L1105+L1109+L1115</f>
    </nc>
  </rcc>
  <rcc rId="16582" sId="1">
    <oc r="M1104">
      <f>M1105+M1110+M1115</f>
    </oc>
    <nc r="M1104">
      <f>M1105+M1109+M1115</f>
    </nc>
  </rcc>
  <rcc rId="16583" sId="1">
    <oc r="N1104">
      <f>N1105+N1110+N1115</f>
    </oc>
    <nc r="N1104">
      <f>N1105+N1109+N1115</f>
    </nc>
  </rcc>
  <rcc rId="16584" sId="1">
    <oc r="O1104">
      <f>O1105+O1110+O1115</f>
    </oc>
    <nc r="O1104">
      <f>O1105+O1109+O1115</f>
    </nc>
  </rcc>
  <rcc rId="16585" sId="1" odxf="1" dxf="1">
    <oc r="P1104">
      <f>P1105+P1110+P1115</f>
    </oc>
    <nc r="P1104">
      <f>P1105+P1109+P1115</f>
    </nc>
    <odxf>
      <border outline="0">
        <right/>
      </border>
    </odxf>
    <ndxf>
      <border outline="0">
        <right style="thin">
          <color indexed="64"/>
        </right>
      </border>
    </ndxf>
  </rcc>
  <rcc rId="16586" sId="1">
    <oc r="Q1104">
      <f>Q1105+Q1110+Q1115</f>
    </oc>
    <nc r="Q1104">
      <f>Q1105+Q1109+Q1115</f>
    </nc>
  </rcc>
  <rcc rId="16587" sId="1">
    <oc r="C1109">
      <v>1578633</v>
    </oc>
    <nc r="C1109">
      <f>SUM(C1110:C1114)</f>
    </nc>
  </rcc>
  <rcc rId="16588" sId="1">
    <nc r="D1109">
      <f>SUM(D1110:D1114)</f>
    </nc>
  </rcc>
  <rcc rId="16589" sId="1">
    <nc r="E1109">
      <f>SUM(E1110:E1114)</f>
    </nc>
  </rcc>
  <rcc rId="16590" sId="1">
    <nc r="F1109">
      <f>SUM(F1110:F1114)</f>
    </nc>
  </rcc>
  <rcc rId="16591" sId="1">
    <oc r="G1109">
      <v>809.2</v>
    </oc>
    <nc r="G1109">
      <f>SUM(G1110:G1114)</f>
    </nc>
  </rcc>
  <rcc rId="16592" sId="1">
    <oc r="H1109">
      <v>1578633</v>
    </oc>
    <nc r="H1109">
      <f>SUM(H1110:H1114)</f>
    </nc>
  </rcc>
  <rcc rId="16593" sId="1">
    <nc r="I1109">
      <f>SUM(I1110:I1114)</f>
    </nc>
  </rcc>
  <rcc rId="16594" sId="1">
    <nc r="J1109">
      <f>SUM(J1110:J1114)</f>
    </nc>
  </rcc>
  <rcc rId="16595" sId="1">
    <nc r="K1109">
      <f>SUM(K1110:K1114)</f>
    </nc>
  </rcc>
  <rcc rId="16596" sId="1">
    <nc r="L1109">
      <f>SUM(L1110:L1114)</f>
    </nc>
  </rcc>
  <rcc rId="16597" sId="1">
    <nc r="M1109">
      <f>SUM(M1110:M1114)</f>
    </nc>
  </rcc>
  <rcc rId="16598" sId="1">
    <nc r="N1109">
      <f>SUM(N1110:N1114)</f>
    </nc>
  </rcc>
  <rcc rId="16599" sId="1">
    <nc r="O1109">
      <f>SUM(O1110:O1114)</f>
    </nc>
  </rcc>
  <rcc rId="16600" sId="1">
    <nc r="P1109">
      <f>SUM(P1110:P1114)</f>
    </nc>
  </rcc>
  <rcc rId="16601" sId="1">
    <nc r="Q1109">
      <f>SUM(Q1110:Q1114)</f>
    </nc>
  </rcc>
  <rcc rId="16602" sId="1">
    <oc r="D1115">
      <f>SUM(D1116:D1120)</f>
    </oc>
    <nc r="D1115">
      <f>SUM(D1116:D1120)</f>
    </nc>
  </rcc>
  <rcc rId="16603" sId="1">
    <oc r="E1115">
      <f>SUM(E1116:E1120)</f>
    </oc>
    <nc r="E1115">
      <f>SUM(E1116:E1120)</f>
    </nc>
  </rcc>
  <rcc rId="16604" sId="1">
    <oc r="F1115">
      <f>SUM(F1116:F1120)</f>
    </oc>
    <nc r="F1115">
      <f>SUM(F1116:F1120)</f>
    </nc>
  </rcc>
  <rcc rId="16605" sId="1">
    <oc r="G1115">
      <f>SUM(G1116:G1120)</f>
    </oc>
    <nc r="G1115">
      <f>SUM(G1116:G1120)</f>
    </nc>
  </rcc>
  <rcc rId="16606" sId="1">
    <oc r="H1115">
      <f>SUM(H1116:H1120)</f>
    </oc>
    <nc r="H1115">
      <f>SUM(H1116:H1120)</f>
    </nc>
  </rcc>
  <rcc rId="16607" sId="1">
    <oc r="I1115">
      <f>SUM(I1116:I1120)</f>
    </oc>
    <nc r="I1115">
      <f>SUM(I1116:I1120)</f>
    </nc>
  </rcc>
  <rcc rId="16608" sId="1">
    <oc r="J1115">
      <f>SUM(J1116:J1120)</f>
    </oc>
    <nc r="J1115">
      <f>SUM(J1116:J1120)</f>
    </nc>
  </rcc>
  <rcc rId="16609" sId="1">
    <oc r="K1115">
      <f>SUM(K1116:K1120)</f>
    </oc>
    <nc r="K1115">
      <f>SUM(K1116:K1120)</f>
    </nc>
  </rcc>
  <rcc rId="16610" sId="1">
    <oc r="L1115">
      <f>SUM(L1116:L1120)</f>
    </oc>
    <nc r="L1115">
      <f>SUM(L1116:L1120)</f>
    </nc>
  </rcc>
  <rcc rId="16611" sId="1">
    <oc r="M1115">
      <f>SUM(M1116:M1120)</f>
    </oc>
    <nc r="M1115">
      <f>SUM(M1116:M1120)</f>
    </nc>
  </rcc>
  <rcc rId="16612" sId="1">
    <oc r="N1115">
      <f>SUM(N1116:N1120)</f>
    </oc>
    <nc r="N1115">
      <f>SUM(N1116:N1120)</f>
    </nc>
  </rcc>
  <rcc rId="16613" sId="1">
    <oc r="O1115">
      <f>SUM(O1116:O1120)</f>
    </oc>
    <nc r="O1115">
      <f>SUM(O1116:O1120)</f>
    </nc>
  </rcc>
  <rcc rId="16614" sId="1">
    <oc r="P1115">
      <f>SUM(P1116:P1120)</f>
    </oc>
    <nc r="P1115">
      <f>SUM(P1116:P1120)</f>
    </nc>
  </rcc>
  <rcc rId="16615" sId="1">
    <oc r="Q1115">
      <f>SUM(Q1116:Q1120)</f>
    </oc>
    <nc r="Q1115">
      <f>SUM(Q1116:Q1120)</f>
    </nc>
  </rcc>
  <rcc rId="16616" sId="1">
    <oc r="B1117" t="inlineStr">
      <is>
        <t xml:space="preserve">Благовещенский район, р.п. Благовещенка, 
пер. Чапаевский, д. 80 </t>
      </is>
    </oc>
    <nc r="B1117" t="inlineStr">
      <is>
        <t xml:space="preserve">Благовещенский район, р.п. Благовещенка, пер. Чапаевский,
д. 80 </t>
      </is>
    </nc>
  </rcc>
  <rcc rId="16617" sId="1">
    <oc r="C1104">
      <f>C1105+C1110+C1115</f>
    </oc>
    <nc r="C1104">
      <f>C1105+C1109+C1115</f>
    </nc>
  </rcc>
  <rfmt sheetId="1" sqref="A1104:B1104">
    <dxf>
      <fill>
        <patternFill>
          <bgColor rgb="FF92D050"/>
        </patternFill>
      </fill>
    </dxf>
  </rfmt>
  <rrc rId="16618" sId="1" ref="A1122:XFD1124" action="insertRow"/>
  <rfmt sheetId="1" sqref="A1122:B1124">
    <dxf>
      <fill>
        <patternFill>
          <bgColor theme="0"/>
        </patternFill>
      </fill>
    </dxf>
  </rfmt>
  <rfmt sheetId="1" sqref="A1122" start="0" length="0">
    <dxf>
      <font>
        <b val="0"/>
        <sz val="8"/>
        <color indexed="8"/>
        <name val="Times New Roman"/>
        <scheme val="none"/>
      </font>
      <fill>
        <patternFill patternType="none">
          <bgColor indexed="65"/>
        </patternFill>
      </fill>
      <alignment horizontal="left" wrapText="1" readingOrder="0"/>
      <border outline="0">
        <right/>
      </border>
    </dxf>
  </rfmt>
  <rfmt sheetId="1" sqref="B1122" start="0" length="0">
    <dxf>
      <font>
        <b val="0"/>
        <sz val="8"/>
        <color indexed="8"/>
        <name val="Times New Roman"/>
        <scheme val="none"/>
      </font>
      <fill>
        <patternFill patternType="none">
          <bgColor indexed="65"/>
        </patternFill>
      </fill>
      <alignment horizontal="left" wrapText="1" readingOrder="0"/>
      <border outline="0">
        <left/>
        <right style="thin">
          <color indexed="64"/>
        </right>
      </border>
    </dxf>
  </rfmt>
  <rfmt sheetId="1" sqref="C1122" start="0" length="0">
    <dxf>
      <font>
        <sz val="8"/>
        <name val="Times New Roman"/>
        <scheme val="none"/>
      </font>
      <numFmt numFmtId="185" formatCode="#,##0.00_р_."/>
      <fill>
        <patternFill patternType="solid">
          <bgColor theme="0"/>
        </patternFill>
      </fill>
      <alignment horizontal="center" vertical="center" wrapText="1" readingOrder="0"/>
    </dxf>
  </rfmt>
  <rfmt sheetId="1" sqref="D1122" start="0" length="0">
    <dxf>
      <font>
        <sz val="8"/>
        <color indexed="8"/>
        <name val="Times New Roman"/>
        <scheme val="none"/>
      </font>
      <numFmt numFmtId="3" formatCode="#,##0"/>
      <fill>
        <patternFill patternType="solid">
          <bgColor theme="0"/>
        </patternFill>
      </fill>
      <alignment horizontal="center" vertical="center" readingOrder="0"/>
    </dxf>
  </rfmt>
  <rfmt sheetId="1" sqref="E1122" start="0" length="0">
    <dxf>
      <font>
        <sz val="8"/>
        <color indexed="8"/>
        <name val="Times New Roman"/>
        <scheme val="none"/>
      </font>
      <numFmt numFmtId="3" formatCode="#,##0"/>
      <fill>
        <patternFill patternType="solid">
          <bgColor theme="0"/>
        </patternFill>
      </fill>
      <alignment horizontal="center" vertical="center" readingOrder="0"/>
    </dxf>
  </rfmt>
  <rfmt sheetId="1" sqref="F1122" start="0" length="0">
    <dxf>
      <font>
        <sz val="8"/>
        <color indexed="8"/>
        <name val="Times New Roman"/>
        <scheme val="none"/>
      </font>
      <numFmt numFmtId="3" formatCode="#,##0"/>
      <fill>
        <patternFill patternType="solid">
          <bgColor theme="0"/>
        </patternFill>
      </fill>
      <alignment horizontal="center" vertical="center" readingOrder="0"/>
    </dxf>
  </rfmt>
  <rfmt sheetId="1" sqref="G1122" start="0" length="0">
    <dxf>
      <font>
        <sz val="8"/>
        <color indexed="8"/>
        <name val="Times New Roman"/>
        <scheme val="none"/>
      </font>
      <fill>
        <patternFill patternType="solid">
          <bgColor theme="0"/>
        </patternFill>
      </fill>
      <alignment horizontal="center" vertical="center" readingOrder="0"/>
    </dxf>
  </rfmt>
  <rfmt sheetId="1" sqref="H1122" start="0" length="0">
    <dxf>
      <font>
        <sz val="8"/>
        <name val="Times New Roman"/>
        <scheme val="none"/>
      </font>
      <numFmt numFmtId="0" formatCode="General"/>
      <fill>
        <patternFill patternType="solid">
          <bgColor theme="0"/>
        </patternFill>
      </fill>
      <alignment horizontal="center" vertical="center" readingOrder="0"/>
    </dxf>
  </rfmt>
  <rfmt sheetId="1" sqref="I1122" start="0" length="0">
    <dxf>
      <font>
        <sz val="8"/>
        <color indexed="8"/>
        <name val="Times New Roman"/>
        <scheme val="none"/>
      </font>
      <fill>
        <patternFill patternType="solid">
          <bgColor theme="0"/>
        </patternFill>
      </fill>
      <alignment horizontal="center" vertical="center" readingOrder="0"/>
    </dxf>
  </rfmt>
  <rfmt sheetId="1" sqref="J1122" start="0" length="0">
    <dxf>
      <font>
        <sz val="8"/>
        <color indexed="8"/>
        <name val="Times New Roman"/>
        <scheme val="none"/>
      </font>
      <numFmt numFmtId="3" formatCode="#,##0"/>
      <fill>
        <patternFill patternType="solid">
          <bgColor theme="0"/>
        </patternFill>
      </fill>
      <alignment horizontal="center" vertical="center" readingOrder="0"/>
    </dxf>
  </rfmt>
  <rfmt sheetId="1" sqref="K1122" start="0" length="0">
    <dxf>
      <font>
        <sz val="8"/>
        <color indexed="8"/>
        <name val="Times New Roman"/>
        <scheme val="none"/>
      </font>
      <fill>
        <patternFill patternType="solid">
          <bgColor theme="0"/>
        </patternFill>
      </fill>
      <alignment horizontal="center" vertical="center" readingOrder="0"/>
    </dxf>
  </rfmt>
  <rfmt sheetId="1" sqref="L1122" start="0" length="0">
    <dxf>
      <font>
        <sz val="8"/>
        <color indexed="8"/>
        <name val="Times New Roman"/>
        <scheme val="none"/>
      </font>
      <numFmt numFmtId="3" formatCode="#,##0"/>
      <fill>
        <patternFill patternType="solid">
          <bgColor theme="0"/>
        </patternFill>
      </fill>
      <alignment horizontal="center" vertical="center" readingOrder="0"/>
      <border outline="0">
        <right style="thin">
          <color indexed="64"/>
        </right>
      </border>
    </dxf>
  </rfmt>
  <rfmt sheetId="1" sqref="M1122" start="0" length="0">
    <dxf>
      <font>
        <sz val="8"/>
        <color indexed="8"/>
        <name val="Times New Roman"/>
        <scheme val="none"/>
      </font>
      <fill>
        <patternFill patternType="solid">
          <bgColor theme="0"/>
        </patternFill>
      </fill>
      <alignment horizontal="center" vertical="center" readingOrder="0"/>
    </dxf>
  </rfmt>
  <rfmt sheetId="1" sqref="N1122" start="0" length="0">
    <dxf>
      <font>
        <sz val="8"/>
        <color indexed="8"/>
        <name val="Times New Roman"/>
        <scheme val="none"/>
      </font>
      <numFmt numFmtId="3" formatCode="#,##0"/>
      <fill>
        <patternFill patternType="solid">
          <bgColor theme="0"/>
        </patternFill>
      </fill>
      <alignment horizontal="center" vertical="center" readingOrder="0"/>
    </dxf>
  </rfmt>
  <rfmt sheetId="1" sqref="O1122" start="0" length="0">
    <dxf>
      <font>
        <sz val="8"/>
        <color indexed="8"/>
        <name val="Times New Roman"/>
        <scheme val="none"/>
      </font>
      <fill>
        <patternFill patternType="solid">
          <bgColor theme="0"/>
        </patternFill>
      </fill>
      <alignment horizontal="center" vertical="center" readingOrder="0"/>
    </dxf>
  </rfmt>
  <rfmt sheetId="1" sqref="P1122" start="0" length="0">
    <dxf>
      <font>
        <sz val="8"/>
        <color indexed="8"/>
        <name val="Times New Roman"/>
        <scheme val="none"/>
      </font>
      <numFmt numFmtId="3" formatCode="#,##0"/>
      <fill>
        <patternFill patternType="solid">
          <bgColor theme="0"/>
        </patternFill>
      </fill>
      <alignment horizontal="center" vertical="center" readingOrder="0"/>
      <border outline="0">
        <right style="thin">
          <color indexed="64"/>
        </right>
      </border>
    </dxf>
  </rfmt>
  <rcc rId="16619" sId="1" odxf="1" dxf="1">
    <nc r="A1123">
      <v>1</v>
    </nc>
    <odxf>
      <font>
        <b/>
        <sz val="14"/>
        <name val="Times New Roman"/>
        <scheme val="none"/>
      </font>
      <fill>
        <patternFill patternType="solid">
          <bgColor theme="0"/>
        </patternFill>
      </fill>
      <alignment wrapText="0" readingOrder="0"/>
    </odxf>
    <ndxf>
      <font>
        <b val="0"/>
        <sz val="8"/>
        <color indexed="8"/>
        <name val="Times New Roman"/>
        <scheme val="none"/>
      </font>
      <fill>
        <patternFill patternType="none">
          <bgColor indexed="65"/>
        </patternFill>
      </fill>
      <alignment wrapText="1" readingOrder="0"/>
    </ndxf>
  </rcc>
  <rcc rId="16620" sId="1" odxf="1" dxf="1">
    <nc r="B1123" t="inlineStr">
      <is>
        <t>Бурлинский район, с. Бурла, ул. Советская, д. 34</t>
      </is>
    </nc>
    <odxf>
      <font>
        <b/>
        <sz val="14"/>
        <name val="Times New Roman"/>
        <scheme val="none"/>
      </font>
      <fill>
        <patternFill patternType="solid">
          <bgColor theme="0"/>
        </patternFill>
      </fill>
      <alignment horizontal="general" wrapText="0" readingOrder="0"/>
      <border outline="0">
        <right/>
      </border>
    </odxf>
    <ndxf>
      <font>
        <b val="0"/>
        <sz val="8"/>
        <color indexed="8"/>
        <name val="Times New Roman"/>
        <scheme val="none"/>
      </font>
      <fill>
        <patternFill patternType="none">
          <bgColor indexed="65"/>
        </patternFill>
      </fill>
      <alignment horizontal="left" wrapText="1" readingOrder="0"/>
      <border outline="0">
        <right style="thin">
          <color indexed="64"/>
        </right>
      </border>
    </ndxf>
  </rcc>
  <rcc rId="16621" sId="1" odxf="1" dxf="1">
    <nc r="C1123">
      <f>H1123</f>
    </nc>
    <odxf>
      <font>
        <sz val="14"/>
        <name val="Times New Roman"/>
        <scheme val="none"/>
      </font>
      <numFmt numFmtId="4" formatCode="#,##0.00"/>
      <fill>
        <patternFill patternType="none">
          <bgColor indexed="65"/>
        </patternFill>
      </fill>
      <alignment horizontal="general" vertical="top" wrapText="0" readingOrder="0"/>
    </odxf>
    <ndxf>
      <font>
        <sz val="8"/>
        <color indexed="8"/>
        <name val="Times New Roman"/>
        <scheme val="none"/>
      </font>
      <numFmt numFmtId="0" formatCode="General"/>
      <fill>
        <patternFill patternType="solid">
          <bgColor theme="0"/>
        </patternFill>
      </fill>
      <alignment horizontal="center" vertical="center" wrapText="1" readingOrder="0"/>
    </ndxf>
  </rcc>
  <rfmt sheetId="1" sqref="D1123" start="0" length="0">
    <dxf>
      <font>
        <b/>
        <sz val="8"/>
        <color indexed="55"/>
        <name val="Times New Roman"/>
        <scheme val="none"/>
      </font>
      <numFmt numFmtId="0" formatCode="General"/>
      <fill>
        <patternFill patternType="solid">
          <bgColor theme="0"/>
        </patternFill>
      </fill>
      <alignment horizontal="center" vertical="center" readingOrder="0"/>
    </dxf>
  </rfmt>
  <rfmt sheetId="1" sqref="E1123" start="0" length="0">
    <dxf>
      <font>
        <sz val="8"/>
        <name val="Times New Roman"/>
        <scheme val="none"/>
      </font>
      <numFmt numFmtId="0" formatCode="General"/>
      <fill>
        <patternFill patternType="solid">
          <bgColor theme="0"/>
        </patternFill>
      </fill>
      <alignment horizontal="center" vertical="center" readingOrder="0"/>
    </dxf>
  </rfmt>
  <rfmt sheetId="1" sqref="F1123" start="0" length="0">
    <dxf>
      <font>
        <sz val="8"/>
        <name val="Times New Roman"/>
        <scheme val="none"/>
      </font>
      <numFmt numFmtId="0" formatCode="General"/>
      <fill>
        <patternFill patternType="solid">
          <bgColor theme="0"/>
        </patternFill>
      </fill>
      <alignment horizontal="center" vertical="center" readingOrder="0"/>
    </dxf>
  </rfmt>
  <rcc rId="16622" sId="1" odxf="1" dxf="1">
    <nc r="G1123">
      <v>426</v>
    </nc>
    <odxf>
      <font>
        <sz val="14"/>
        <name val="Times New Roman"/>
        <scheme val="none"/>
      </font>
      <numFmt numFmtId="4" formatCode="#,##0.00"/>
      <fill>
        <patternFill patternType="none">
          <bgColor indexed="65"/>
        </patternFill>
      </fill>
      <alignment horizontal="general" vertical="top" readingOrder="0"/>
    </odxf>
    <ndxf>
      <font>
        <sz val="8"/>
        <name val="Times New Roman"/>
        <scheme val="none"/>
      </font>
      <numFmt numFmtId="0" formatCode="General"/>
      <fill>
        <patternFill patternType="solid">
          <bgColor theme="0"/>
        </patternFill>
      </fill>
      <alignment horizontal="center" vertical="center" readingOrder="0"/>
    </ndxf>
  </rcc>
  <rcc rId="16623" sId="1" odxf="1" dxf="1">
    <nc r="H1123">
      <v>490000</v>
    </nc>
    <odxf>
      <font>
        <sz val="14"/>
        <name val="Times New Roman"/>
        <scheme val="none"/>
      </font>
      <numFmt numFmtId="4" formatCode="#,##0.00"/>
      <fill>
        <patternFill patternType="none">
          <bgColor indexed="65"/>
        </patternFill>
      </fill>
      <alignment horizontal="general" vertical="top" readingOrder="0"/>
    </odxf>
    <ndxf>
      <font>
        <sz val="8"/>
        <name val="Times New Roman"/>
        <scheme val="none"/>
      </font>
      <numFmt numFmtId="0" formatCode="General"/>
      <fill>
        <patternFill patternType="solid">
          <bgColor theme="0"/>
        </patternFill>
      </fill>
      <alignment horizontal="center" vertical="center" readingOrder="0"/>
    </ndxf>
  </rcc>
  <rfmt sheetId="1" sqref="I1123" start="0" length="0">
    <dxf>
      <font>
        <sz val="8"/>
        <name val="Times New Roman"/>
        <scheme val="none"/>
      </font>
      <numFmt numFmtId="0" formatCode="General"/>
      <fill>
        <patternFill patternType="solid">
          <bgColor theme="0"/>
        </patternFill>
      </fill>
      <alignment horizontal="center" vertical="center" readingOrder="0"/>
    </dxf>
  </rfmt>
  <rfmt sheetId="1" sqref="J1123" start="0" length="0">
    <dxf>
      <font>
        <sz val="8"/>
        <name val="Times New Roman"/>
        <scheme val="none"/>
      </font>
      <numFmt numFmtId="0" formatCode="General"/>
      <fill>
        <patternFill patternType="solid">
          <bgColor theme="0"/>
        </patternFill>
      </fill>
      <alignment horizontal="center" vertical="center" readingOrder="0"/>
    </dxf>
  </rfmt>
  <rfmt sheetId="1" sqref="K1123" start="0" length="0">
    <dxf>
      <font>
        <sz val="8"/>
        <name val="Times New Roman"/>
        <scheme val="none"/>
      </font>
      <numFmt numFmtId="0" formatCode="General"/>
      <fill>
        <patternFill patternType="solid">
          <bgColor theme="0"/>
        </patternFill>
      </fill>
      <alignment horizontal="center" vertical="center" readingOrder="0"/>
    </dxf>
  </rfmt>
  <rfmt sheetId="1" sqref="L1123" start="0" length="0">
    <dxf>
      <font>
        <sz val="8"/>
        <name val="Times New Roman"/>
        <scheme val="none"/>
      </font>
      <numFmt numFmtId="0" formatCode="General"/>
      <fill>
        <patternFill patternType="solid">
          <bgColor theme="0"/>
        </patternFill>
      </fill>
      <alignment horizontal="center" vertical="center" readingOrder="0"/>
      <border outline="0">
        <right style="thin">
          <color indexed="64"/>
        </right>
      </border>
    </dxf>
  </rfmt>
  <rfmt sheetId="1" sqref="M1123" start="0" length="0">
    <dxf>
      <font>
        <sz val="8"/>
        <name val="Times New Roman"/>
        <scheme val="none"/>
      </font>
      <numFmt numFmtId="0" formatCode="General"/>
      <fill>
        <patternFill patternType="solid">
          <bgColor theme="0"/>
        </patternFill>
      </fill>
      <alignment horizontal="center" vertical="center" readingOrder="0"/>
    </dxf>
  </rfmt>
  <rfmt sheetId="1" sqref="N1123" start="0" length="0">
    <dxf>
      <font>
        <sz val="8"/>
        <name val="Times New Roman"/>
        <scheme val="none"/>
      </font>
      <numFmt numFmtId="0" formatCode="General"/>
      <fill>
        <patternFill patternType="solid">
          <bgColor theme="0"/>
        </patternFill>
      </fill>
      <alignment horizontal="center" vertical="center" readingOrder="0"/>
    </dxf>
  </rfmt>
  <rfmt sheetId="1" sqref="O1123" start="0" length="0">
    <dxf>
      <font>
        <sz val="8"/>
        <name val="Times New Roman"/>
        <scheme val="none"/>
      </font>
      <numFmt numFmtId="0" formatCode="General"/>
      <fill>
        <patternFill patternType="solid">
          <bgColor theme="0"/>
        </patternFill>
      </fill>
      <alignment horizontal="center" vertical="center" readingOrder="0"/>
    </dxf>
  </rfmt>
  <rfmt sheetId="1" sqref="P1123" start="0" length="0">
    <dxf>
      <font>
        <sz val="8"/>
        <name val="Times New Roman"/>
        <scheme val="none"/>
      </font>
      <numFmt numFmtId="0" formatCode="General"/>
      <fill>
        <patternFill patternType="solid">
          <bgColor theme="0"/>
        </patternFill>
      </fill>
      <alignment horizontal="center" vertical="center" readingOrder="0"/>
      <border outline="0">
        <right style="thin">
          <color indexed="64"/>
        </right>
      </border>
    </dxf>
  </rfmt>
  <rcc rId="16624" sId="1" odxf="1" dxf="1">
    <nc r="A1124">
      <v>2</v>
    </nc>
    <odxf>
      <font>
        <b/>
        <sz val="14"/>
        <name val="Times New Roman"/>
        <scheme val="none"/>
      </font>
      <fill>
        <patternFill patternType="solid">
          <bgColor theme="0"/>
        </patternFill>
      </fill>
      <alignment wrapText="0" readingOrder="0"/>
    </odxf>
    <ndxf>
      <font>
        <b val="0"/>
        <sz val="8"/>
        <color indexed="8"/>
        <name val="Times New Roman"/>
        <scheme val="none"/>
      </font>
      <fill>
        <patternFill patternType="none">
          <bgColor indexed="65"/>
        </patternFill>
      </fill>
      <alignment wrapText="1" readingOrder="0"/>
    </ndxf>
  </rcc>
  <rcc rId="16625" sId="1" odxf="1" dxf="1">
    <nc r="B1124" t="inlineStr">
      <is>
        <t>Бурлинский район, с. Бурла, ул. Почтовая, д. 19А</t>
      </is>
    </nc>
    <odxf>
      <font>
        <b/>
        <sz val="14"/>
        <name val="Times New Roman"/>
        <scheme val="none"/>
      </font>
      <fill>
        <patternFill patternType="solid">
          <bgColor theme="0"/>
        </patternFill>
      </fill>
      <alignment horizontal="general" wrapText="0" readingOrder="0"/>
      <border outline="0">
        <right/>
      </border>
    </odxf>
    <ndxf>
      <font>
        <b val="0"/>
        <sz val="8"/>
        <color indexed="8"/>
        <name val="Times New Roman"/>
        <scheme val="none"/>
      </font>
      <fill>
        <patternFill patternType="none">
          <bgColor indexed="65"/>
        </patternFill>
      </fill>
      <alignment horizontal="left" wrapText="1" readingOrder="0"/>
      <border outline="0">
        <right style="thin">
          <color indexed="64"/>
        </right>
      </border>
    </ndxf>
  </rcc>
  <rcc rId="16626" sId="1" odxf="1" s="1" dxf="1">
    <nc r="C1124">
      <f>D1124+J1124</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auto="1"/>
        <name val="Times New Roman"/>
        <scheme val="none"/>
      </font>
      <numFmt numFmtId="0" formatCode="General"/>
      <fill>
        <patternFill patternType="solid">
          <bgColor theme="0"/>
        </patternFill>
      </fill>
      <alignment horizontal="center" vertical="center" wrapText="1" readingOrder="0"/>
    </ndxf>
  </rcc>
  <rcc rId="16627" sId="1" odxf="1" dxf="1">
    <nc r="D1124">
      <v>75000</v>
    </nc>
    <odxf>
      <font>
        <b val="0"/>
        <sz val="14"/>
        <name val="Times New Roman"/>
        <scheme val="none"/>
      </font>
      <numFmt numFmtId="4" formatCode="#,##0.00"/>
      <fill>
        <patternFill patternType="none">
          <bgColor indexed="65"/>
        </patternFill>
      </fill>
      <alignment horizontal="general" vertical="top" readingOrder="0"/>
    </odxf>
    <ndxf>
      <font>
        <b/>
        <sz val="8"/>
        <color indexed="55"/>
        <name val="Times New Roman"/>
        <scheme val="none"/>
      </font>
      <numFmt numFmtId="0" formatCode="General"/>
      <fill>
        <patternFill patternType="solid">
          <bgColor theme="0"/>
        </patternFill>
      </fill>
      <alignment horizontal="center" vertical="center" readingOrder="0"/>
    </ndxf>
  </rcc>
  <rfmt sheetId="1" sqref="E1124" start="0" length="0">
    <dxf>
      <font>
        <sz val="8"/>
        <name val="Times New Roman"/>
        <scheme val="none"/>
      </font>
      <numFmt numFmtId="0" formatCode="General"/>
      <fill>
        <patternFill patternType="solid">
          <bgColor theme="0"/>
        </patternFill>
      </fill>
      <alignment horizontal="center" vertical="center" readingOrder="0"/>
    </dxf>
  </rfmt>
  <rfmt sheetId="1" sqref="F1124" start="0" length="0">
    <dxf>
      <font>
        <sz val="8"/>
        <name val="Times New Roman"/>
        <scheme val="none"/>
      </font>
      <numFmt numFmtId="0" formatCode="General"/>
      <fill>
        <patternFill patternType="solid">
          <bgColor theme="0"/>
        </patternFill>
      </fill>
      <alignment horizontal="center" vertical="center" readingOrder="0"/>
    </dxf>
  </rfmt>
  <rfmt sheetId="1" sqref="G1124" start="0" length="0">
    <dxf>
      <font>
        <sz val="8"/>
        <name val="Times New Roman"/>
        <scheme val="none"/>
      </font>
      <numFmt numFmtId="0" formatCode="General"/>
      <fill>
        <patternFill patternType="solid">
          <bgColor theme="0"/>
        </patternFill>
      </fill>
      <alignment horizontal="center" vertical="center" readingOrder="0"/>
    </dxf>
  </rfmt>
  <rfmt sheetId="1" sqref="H1124" start="0" length="0">
    <dxf>
      <font>
        <sz val="8"/>
        <name val="Times New Roman"/>
        <scheme val="none"/>
      </font>
      <numFmt numFmtId="0" formatCode="General"/>
      <fill>
        <patternFill patternType="solid">
          <bgColor theme="0"/>
        </patternFill>
      </fill>
      <alignment horizontal="center" vertical="center" readingOrder="0"/>
    </dxf>
  </rfmt>
  <rcc rId="16628" sId="1" odxf="1" dxf="1">
    <nc r="I1124">
      <v>270</v>
    </nc>
    <odxf>
      <font>
        <sz val="14"/>
        <name val="Times New Roman"/>
        <scheme val="none"/>
      </font>
      <numFmt numFmtId="4" formatCode="#,##0.00"/>
      <fill>
        <patternFill patternType="none">
          <bgColor indexed="65"/>
        </patternFill>
      </fill>
      <alignment horizontal="general" vertical="top" readingOrder="0"/>
    </odxf>
    <ndxf>
      <font>
        <sz val="8"/>
        <name val="Times New Roman"/>
        <scheme val="none"/>
      </font>
      <numFmt numFmtId="0" formatCode="General"/>
      <fill>
        <patternFill patternType="solid">
          <bgColor theme="0"/>
        </patternFill>
      </fill>
      <alignment horizontal="center" vertical="center" readingOrder="0"/>
    </ndxf>
  </rcc>
  <rcc rId="16629" sId="1" odxf="1" dxf="1">
    <nc r="J1124">
      <v>190000</v>
    </nc>
    <odxf>
      <font>
        <sz val="14"/>
        <name val="Times New Roman"/>
        <scheme val="none"/>
      </font>
      <numFmt numFmtId="4" formatCode="#,##0.00"/>
      <fill>
        <patternFill patternType="none">
          <bgColor indexed="65"/>
        </patternFill>
      </fill>
      <alignment horizontal="general" vertical="top" readingOrder="0"/>
    </odxf>
    <ndxf>
      <font>
        <sz val="8"/>
        <name val="Times New Roman"/>
        <scheme val="none"/>
      </font>
      <numFmt numFmtId="0" formatCode="General"/>
      <fill>
        <patternFill patternType="solid">
          <bgColor theme="0"/>
        </patternFill>
      </fill>
      <alignment horizontal="center" vertical="center" readingOrder="0"/>
    </ndxf>
  </rcc>
  <rfmt sheetId="1" sqref="K1124" start="0" length="0">
    <dxf>
      <font>
        <sz val="8"/>
        <color indexed="8"/>
        <name val="Times New Roman"/>
        <scheme val="none"/>
      </font>
      <fill>
        <patternFill patternType="solid">
          <bgColor theme="0"/>
        </patternFill>
      </fill>
      <alignment horizontal="center" vertical="center" readingOrder="0"/>
    </dxf>
  </rfmt>
  <rfmt sheetId="1" sqref="L1124" start="0" length="0">
    <dxf>
      <font>
        <sz val="8"/>
        <color indexed="8"/>
        <name val="Times New Roman"/>
        <scheme val="none"/>
      </font>
      <numFmt numFmtId="3" formatCode="#,##0"/>
      <fill>
        <patternFill patternType="solid">
          <bgColor theme="0"/>
        </patternFill>
      </fill>
      <alignment horizontal="center" vertical="center" readingOrder="0"/>
      <border outline="0">
        <right style="thin">
          <color indexed="64"/>
        </right>
      </border>
    </dxf>
  </rfmt>
  <rfmt sheetId="1" sqref="M1124" start="0" length="0">
    <dxf>
      <font>
        <sz val="8"/>
        <color indexed="8"/>
        <name val="Times New Roman"/>
        <scheme val="none"/>
      </font>
      <fill>
        <patternFill patternType="solid">
          <bgColor theme="0"/>
        </patternFill>
      </fill>
      <alignment horizontal="center" vertical="center" readingOrder="0"/>
    </dxf>
  </rfmt>
  <rfmt sheetId="1" sqref="N1124" start="0" length="0">
    <dxf>
      <font>
        <sz val="8"/>
        <color indexed="8"/>
        <name val="Times New Roman"/>
        <scheme val="none"/>
      </font>
      <numFmt numFmtId="3" formatCode="#,##0"/>
      <fill>
        <patternFill patternType="solid">
          <bgColor theme="0"/>
        </patternFill>
      </fill>
      <alignment horizontal="center" vertical="center" readingOrder="0"/>
    </dxf>
  </rfmt>
  <rfmt sheetId="1" sqref="O1124" start="0" length="0">
    <dxf>
      <font>
        <sz val="8"/>
        <color indexed="8"/>
        <name val="Times New Roman"/>
        <scheme val="none"/>
      </font>
      <fill>
        <patternFill patternType="solid">
          <bgColor theme="0"/>
        </patternFill>
      </fill>
      <alignment horizontal="center" vertical="center" readingOrder="0"/>
    </dxf>
  </rfmt>
  <rfmt sheetId="1" sqref="P1124" start="0" length="0">
    <dxf>
      <font>
        <sz val="8"/>
        <color indexed="8"/>
        <name val="Times New Roman"/>
        <scheme val="none"/>
      </font>
      <numFmt numFmtId="3" formatCode="#,##0"/>
      <fill>
        <patternFill patternType="solid">
          <bgColor theme="0"/>
        </patternFill>
      </fill>
      <alignment horizontal="center" vertical="center" readingOrder="0"/>
      <border outline="0">
        <right style="thin">
          <color indexed="64"/>
        </right>
      </border>
    </dxf>
  </rfmt>
  <rcc rId="16630" sId="1" odxf="1" s="1" dxf="1">
    <oc r="A1125">
      <v>1</v>
    </oc>
    <nc r="A1125">
      <v>3</v>
    </nc>
    <o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ndxf>
  </rcc>
  <rcc rId="16631" sId="1" odxf="1" dxf="1">
    <oc r="B1125" t="inlineStr">
      <is>
        <t>Бурлинский район, с. Михайловка, ул. Ленина, д. 28</t>
      </is>
    </oc>
    <nc r="B1125" t="inlineStr">
      <is>
        <t>Бурлинский район, с. Бурла, ул. Восточная, д.11</t>
      </is>
    </nc>
    <odxf>
      <font>
        <sz val="14"/>
        <color theme="1"/>
        <name val="Times New Roman"/>
        <scheme val="none"/>
      </font>
    </odxf>
    <ndxf>
      <font>
        <sz val="8"/>
        <color indexed="8"/>
        <name val="Times New Roman"/>
        <scheme val="none"/>
      </font>
    </ndxf>
  </rcc>
  <rcc rId="16632" sId="1" odxf="1" dxf="1">
    <oc r="C1125" t="inlineStr">
      <is>
        <t>Ремонт кровли, ремонт фасада,ремонт инженерных сетей</t>
      </is>
    </oc>
    <nc r="C1125">
      <f>D1125</f>
    </nc>
    <odxf>
      <font>
        <sz val="11"/>
        <color indexed="8"/>
        <name val="Times New Roman"/>
        <scheme val="none"/>
      </font>
      <numFmt numFmtId="4" formatCode="#,##0.00"/>
      <fill>
        <patternFill patternType="none">
          <bgColor indexed="65"/>
        </patternFill>
      </fill>
      <alignment horizontal="left" vertical="top" readingOrder="0"/>
    </odxf>
    <ndxf>
      <font>
        <sz val="8"/>
        <color indexed="8"/>
        <name val="Times New Roman"/>
        <scheme val="none"/>
      </font>
      <numFmt numFmtId="0" formatCode="General"/>
      <fill>
        <patternFill patternType="solid">
          <bgColor theme="0"/>
        </patternFill>
      </fill>
      <alignment horizontal="center" vertical="center" readingOrder="0"/>
    </ndxf>
  </rcc>
  <rcc rId="16633" sId="1" odxf="1" dxf="1">
    <nc r="D1125">
      <v>50000</v>
    </nc>
    <odxf>
      <font>
        <b val="0"/>
        <sz val="11"/>
        <color indexed="55"/>
        <name val="Calibri"/>
        <scheme val="none"/>
      </font>
      <numFmt numFmtId="4" formatCode="#,##0.00"/>
      <fill>
        <patternFill>
          <bgColor rgb="FFFFFF00"/>
        </patternFill>
      </fill>
      <alignment horizontal="general" vertical="top" readingOrder="0"/>
    </odxf>
    <ndxf>
      <font>
        <b/>
        <sz val="8"/>
        <color indexed="55"/>
        <name val="Times New Roman"/>
        <scheme val="none"/>
      </font>
      <numFmt numFmtId="0" formatCode="General"/>
      <fill>
        <patternFill>
          <bgColor theme="0"/>
        </patternFill>
      </fill>
      <alignment horizontal="center" vertical="center" readingOrder="0"/>
    </ndxf>
  </rcc>
  <rfmt sheetId="1" sqref="E1125" start="0" length="0">
    <dxf>
      <font>
        <sz val="8"/>
        <color indexed="8"/>
        <name val="Times New Roman"/>
        <scheme val="none"/>
      </font>
      <numFmt numFmtId="3" formatCode="#,##0"/>
      <fill>
        <patternFill patternType="solid">
          <bgColor theme="0"/>
        </patternFill>
      </fill>
      <alignment horizontal="center" vertical="center" readingOrder="0"/>
    </dxf>
  </rfmt>
  <rfmt sheetId="1" sqref="F1125" start="0" length="0">
    <dxf>
      <font>
        <sz val="8"/>
        <color indexed="8"/>
        <name val="Times New Roman"/>
        <scheme val="none"/>
      </font>
      <numFmt numFmtId="3" formatCode="#,##0"/>
      <fill>
        <patternFill patternType="solid">
          <bgColor theme="0"/>
        </patternFill>
      </fill>
      <alignment horizontal="center" vertical="center" readingOrder="0"/>
    </dxf>
  </rfmt>
  <rfmt sheetId="1" sqref="G1125" start="0" length="0">
    <dxf>
      <font>
        <sz val="8"/>
        <color indexed="8"/>
        <name val="Times New Roman"/>
        <scheme val="none"/>
      </font>
      <fill>
        <patternFill>
          <bgColor theme="0"/>
        </patternFill>
      </fill>
      <alignment horizontal="center" vertical="center" readingOrder="0"/>
    </dxf>
  </rfmt>
  <rfmt sheetId="1" sqref="H1125" start="0" length="0">
    <dxf>
      <font>
        <sz val="8"/>
        <color indexed="8"/>
        <name val="Times New Roman"/>
        <scheme val="none"/>
      </font>
      <numFmt numFmtId="3" formatCode="#,##0"/>
      <fill>
        <patternFill>
          <bgColor theme="0"/>
        </patternFill>
      </fill>
      <alignment horizontal="center" vertical="center" readingOrder="0"/>
    </dxf>
  </rfmt>
  <rfmt sheetId="1" sqref="I1125" start="0" length="0">
    <dxf>
      <font>
        <sz val="8"/>
        <color indexed="8"/>
        <name val="Times New Roman"/>
        <scheme val="none"/>
      </font>
      <fill>
        <patternFill patternType="solid">
          <bgColor theme="0"/>
        </patternFill>
      </fill>
      <alignment horizontal="center" vertical="center" readingOrder="0"/>
    </dxf>
  </rfmt>
  <rfmt sheetId="1" sqref="J1125" start="0" length="0">
    <dxf>
      <font>
        <sz val="8"/>
        <color indexed="8"/>
        <name val="Times New Roman"/>
        <scheme val="none"/>
      </font>
      <numFmt numFmtId="3" formatCode="#,##0"/>
      <fill>
        <patternFill patternType="solid">
          <bgColor theme="0"/>
        </patternFill>
      </fill>
      <alignment horizontal="center" vertical="center" readingOrder="0"/>
    </dxf>
  </rfmt>
  <rfmt sheetId="1" sqref="K1125" start="0" length="0">
    <dxf>
      <font>
        <sz val="8"/>
        <color indexed="8"/>
        <name val="Times New Roman"/>
        <scheme val="none"/>
      </font>
      <fill>
        <patternFill>
          <bgColor theme="0"/>
        </patternFill>
      </fill>
      <alignment horizontal="center" vertical="center" readingOrder="0"/>
    </dxf>
  </rfmt>
  <rfmt sheetId="1" sqref="L1125" start="0" length="0">
    <dxf>
      <font>
        <sz val="8"/>
        <color indexed="8"/>
        <name val="Times New Roman"/>
        <scheme val="none"/>
      </font>
      <numFmt numFmtId="3" formatCode="#,##0"/>
      <fill>
        <patternFill>
          <bgColor theme="0"/>
        </patternFill>
      </fill>
      <alignment horizontal="center" vertical="center" readingOrder="0"/>
    </dxf>
  </rfmt>
  <rfmt sheetId="1" sqref="M1125" start="0" length="0">
    <dxf>
      <font>
        <sz val="8"/>
        <color indexed="8"/>
        <name val="Times New Roman"/>
        <scheme val="none"/>
      </font>
      <fill>
        <patternFill patternType="solid">
          <bgColor theme="0"/>
        </patternFill>
      </fill>
      <alignment horizontal="center" vertical="center" readingOrder="0"/>
    </dxf>
  </rfmt>
  <rfmt sheetId="1" sqref="N1125" start="0" length="0">
    <dxf>
      <font>
        <sz val="8"/>
        <color indexed="8"/>
        <name val="Times New Roman"/>
        <scheme val="none"/>
      </font>
      <numFmt numFmtId="3" formatCode="#,##0"/>
      <fill>
        <patternFill patternType="solid">
          <bgColor theme="0"/>
        </patternFill>
      </fill>
      <alignment horizontal="center" vertical="center" readingOrder="0"/>
    </dxf>
  </rfmt>
  <rfmt sheetId="1" sqref="O1125" start="0" length="0">
    <dxf>
      <font>
        <sz val="8"/>
        <color indexed="8"/>
        <name val="Times New Roman"/>
        <scheme val="none"/>
      </font>
      <fill>
        <patternFill patternType="solid">
          <bgColor theme="0"/>
        </patternFill>
      </fill>
      <alignment horizontal="center" vertical="center" readingOrder="0"/>
    </dxf>
  </rfmt>
  <rfmt sheetId="1" sqref="P1125" start="0" length="0">
    <dxf>
      <font>
        <sz val="8"/>
        <color indexed="8"/>
        <name val="Times New Roman"/>
        <scheme val="none"/>
      </font>
      <numFmt numFmtId="3" formatCode="#,##0"/>
      <fill>
        <patternFill patternType="solid">
          <bgColor theme="0"/>
        </patternFill>
      </fill>
      <alignment horizontal="center" vertical="center" readingOrder="0"/>
      <border outline="0">
        <right style="thin">
          <color indexed="64"/>
        </right>
      </border>
    </dxf>
  </rfmt>
  <rfmt sheetId="1" s="1" sqref="A1126" start="0" length="0">
    <dxf>
      <font>
        <sz val="8"/>
        <color indexed="8"/>
        <name val="Times New Roman"/>
        <scheme val="none"/>
      </font>
      <alignment horizontal="left" readingOrder="0"/>
      <border outline="0">
        <right/>
      </border>
    </dxf>
  </rfmt>
  <rcc rId="16634" sId="1" odxf="1" dxf="1">
    <oc r="B1126" t="inlineStr">
      <is>
        <t>Бурлинский район, с. Бурла, ул. Восточная, д. 11</t>
      </is>
    </oc>
    <nc r="B1126"/>
    <odxf>
      <font>
        <sz val="14"/>
        <color theme="1"/>
        <name val="Times New Roman"/>
        <scheme val="none"/>
      </font>
      <border outline="0">
        <left style="thin">
          <color indexed="64"/>
        </left>
      </border>
    </odxf>
    <ndxf>
      <font>
        <sz val="8"/>
        <color indexed="8"/>
        <name val="Times New Roman"/>
        <scheme val="none"/>
      </font>
      <border outline="0">
        <left/>
      </border>
    </ndxf>
  </rcc>
  <rfmt sheetId="1" sqref="C1126" start="0" length="0">
    <dxf>
      <font>
        <sz val="8"/>
        <color indexed="8"/>
        <name val="Times New Roman"/>
        <scheme val="none"/>
      </font>
      <fill>
        <patternFill patternType="solid">
          <bgColor theme="0"/>
        </patternFill>
      </fill>
      <alignment horizontal="center" vertical="center" wrapText="0" readingOrder="0"/>
    </dxf>
  </rfmt>
  <rfmt sheetId="1" sqref="D1126" start="0" length="0">
    <dxf>
      <font>
        <b/>
        <sz val="8"/>
        <color indexed="55"/>
        <name val="Times New Roman"/>
        <scheme val="none"/>
      </font>
      <numFmt numFmtId="0" formatCode="General"/>
      <fill>
        <patternFill>
          <bgColor theme="0"/>
        </patternFill>
      </fill>
      <alignment horizontal="center" vertical="center" readingOrder="0"/>
    </dxf>
  </rfmt>
  <rfmt sheetId="1" sqref="E1126" start="0" length="0">
    <dxf>
      <font>
        <sz val="8"/>
        <color indexed="8"/>
        <name val="Times New Roman"/>
        <scheme val="none"/>
      </font>
      <numFmt numFmtId="3" formatCode="#,##0"/>
      <fill>
        <patternFill patternType="solid">
          <bgColor theme="0"/>
        </patternFill>
      </fill>
      <alignment horizontal="center" vertical="center" readingOrder="0"/>
    </dxf>
  </rfmt>
  <rfmt sheetId="1" sqref="F1126" start="0" length="0">
    <dxf>
      <font>
        <sz val="8"/>
        <color indexed="8"/>
        <name val="Times New Roman"/>
        <scheme val="none"/>
      </font>
      <numFmt numFmtId="3" formatCode="#,##0"/>
      <fill>
        <patternFill patternType="solid">
          <bgColor theme="0"/>
        </patternFill>
      </fill>
      <alignment horizontal="center" vertical="center" readingOrder="0"/>
    </dxf>
  </rfmt>
  <rfmt sheetId="1" sqref="G1126" start="0" length="0">
    <dxf>
      <font>
        <sz val="8"/>
        <color indexed="8"/>
        <name val="Times New Roman"/>
        <scheme val="none"/>
      </font>
      <fill>
        <patternFill patternType="solid">
          <bgColor theme="0"/>
        </patternFill>
      </fill>
      <alignment horizontal="center" vertical="center" readingOrder="0"/>
    </dxf>
  </rfmt>
  <rfmt sheetId="1" sqref="H1126" start="0" length="0">
    <dxf>
      <font>
        <sz val="8"/>
        <color auto="1"/>
        <name val="Times New Roman"/>
        <scheme val="none"/>
      </font>
      <numFmt numFmtId="0" formatCode="General"/>
      <fill>
        <patternFill patternType="solid">
          <bgColor theme="0"/>
        </patternFill>
      </fill>
      <alignment horizontal="center" vertical="center" readingOrder="0"/>
    </dxf>
  </rfmt>
  <rfmt sheetId="1" sqref="I1126" start="0" length="0">
    <dxf>
      <font>
        <sz val="8"/>
        <color indexed="8"/>
        <name val="Times New Roman"/>
        <scheme val="none"/>
      </font>
      <fill>
        <patternFill patternType="solid">
          <bgColor theme="0"/>
        </patternFill>
      </fill>
      <alignment horizontal="center" vertical="center" readingOrder="0"/>
    </dxf>
  </rfmt>
  <rfmt sheetId="1" sqref="J1126" start="0" length="0">
    <dxf>
      <font>
        <sz val="8"/>
        <color indexed="8"/>
        <name val="Times New Roman"/>
        <scheme val="none"/>
      </font>
      <numFmt numFmtId="3" formatCode="#,##0"/>
      <fill>
        <patternFill patternType="solid">
          <bgColor theme="0"/>
        </patternFill>
      </fill>
      <alignment horizontal="center" vertical="center" readingOrder="0"/>
    </dxf>
  </rfmt>
  <rfmt sheetId="1" sqref="K1126" start="0" length="0">
    <dxf>
      <font>
        <sz val="8"/>
        <color indexed="8"/>
        <name val="Times New Roman"/>
        <scheme val="none"/>
      </font>
      <fill>
        <patternFill patternType="solid">
          <bgColor theme="0"/>
        </patternFill>
      </fill>
      <alignment horizontal="center" vertical="center" readingOrder="0"/>
    </dxf>
  </rfmt>
  <rfmt sheetId="1" sqref="L1126" start="0" length="0">
    <dxf>
      <font>
        <sz val="8"/>
        <color indexed="8"/>
        <name val="Times New Roman"/>
        <scheme val="none"/>
      </font>
      <numFmt numFmtId="3" formatCode="#,##0"/>
      <fill>
        <patternFill patternType="solid">
          <bgColor theme="0"/>
        </patternFill>
      </fill>
      <alignment horizontal="center" vertical="center" readingOrder="0"/>
    </dxf>
  </rfmt>
  <rfmt sheetId="1" sqref="M1126" start="0" length="0">
    <dxf>
      <font>
        <sz val="8"/>
        <color indexed="8"/>
        <name val="Times New Roman"/>
        <scheme val="none"/>
      </font>
      <fill>
        <patternFill patternType="solid">
          <bgColor theme="0"/>
        </patternFill>
      </fill>
      <alignment horizontal="center" vertical="center" readingOrder="0"/>
    </dxf>
  </rfmt>
  <rfmt sheetId="1" sqref="N1126" start="0" length="0">
    <dxf>
      <font>
        <sz val="8"/>
        <color indexed="8"/>
        <name val="Times New Roman"/>
        <scheme val="none"/>
      </font>
      <numFmt numFmtId="3" formatCode="#,##0"/>
      <fill>
        <patternFill patternType="solid">
          <bgColor theme="0"/>
        </patternFill>
      </fill>
      <alignment horizontal="center" vertical="center" readingOrder="0"/>
    </dxf>
  </rfmt>
  <rfmt sheetId="1" sqref="O1126" start="0" length="0">
    <dxf>
      <font>
        <sz val="8"/>
        <color indexed="8"/>
        <name val="Times New Roman"/>
        <scheme val="none"/>
      </font>
      <fill>
        <patternFill patternType="solid">
          <bgColor theme="0"/>
        </patternFill>
      </fill>
      <alignment horizontal="center" vertical="center" readingOrder="0"/>
    </dxf>
  </rfmt>
  <rfmt sheetId="1" sqref="P1126" start="0" length="0">
    <dxf>
      <font>
        <sz val="8"/>
        <color indexed="8"/>
        <name val="Times New Roman"/>
        <scheme val="none"/>
      </font>
      <numFmt numFmtId="3" formatCode="#,##0"/>
      <fill>
        <patternFill patternType="solid">
          <bgColor theme="0"/>
        </patternFill>
      </fill>
      <alignment horizontal="center" vertical="center" readingOrder="0"/>
      <border outline="0">
        <right style="thin">
          <color indexed="64"/>
        </right>
      </border>
    </dxf>
  </rfmt>
  <rcc rId="16635" sId="1" odxf="1" s="1" dxf="1">
    <oc r="A1127">
      <v>3</v>
    </oc>
    <nc r="A1127">
      <v>1</v>
    </nc>
    <o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ndxf>
  </rcc>
  <rcc rId="16636" sId="1" odxf="1" dxf="1">
    <oc r="B1127" t="inlineStr">
      <is>
        <t>Бурлинский район, с. Бурла, ул. Ленина, д. 23</t>
      </is>
    </oc>
    <nc r="B1127" t="inlineStr">
      <is>
        <t>Бурлинский район, с. Бурла, ул. Советская, д. 36</t>
      </is>
    </nc>
    <odxf>
      <font>
        <sz val="14"/>
        <color theme="1"/>
        <name val="Times New Roman"/>
        <scheme val="none"/>
      </font>
    </odxf>
    <ndxf>
      <font>
        <sz val="8"/>
        <color indexed="8"/>
        <name val="Times New Roman"/>
        <scheme val="none"/>
      </font>
    </ndxf>
  </rcc>
  <rcc rId="16637" sId="1" odxf="1" dxf="1">
    <oc r="C1127" t="inlineStr">
      <is>
        <t>Ремонт  и утепление фасада</t>
      </is>
    </oc>
    <nc r="C1127">
      <f>D1127+L1127+P1127</f>
    </nc>
    <odxf>
      <font>
        <sz val="11"/>
        <color indexed="8"/>
        <name val="Times New Roman"/>
        <scheme val="none"/>
      </font>
      <numFmt numFmtId="4" formatCode="#,##0.00"/>
      <fill>
        <patternFill patternType="none">
          <bgColor indexed="65"/>
        </patternFill>
      </fill>
      <alignment horizontal="left" vertical="top" readingOrder="0"/>
    </odxf>
    <ndxf>
      <font>
        <sz val="8"/>
        <color indexed="8"/>
        <name val="Times New Roman"/>
        <scheme val="none"/>
      </font>
      <numFmt numFmtId="0" formatCode="General"/>
      <fill>
        <patternFill patternType="solid">
          <bgColor theme="0"/>
        </patternFill>
      </fill>
      <alignment horizontal="center" vertical="center" readingOrder="0"/>
    </ndxf>
  </rcc>
  <rcc rId="16638" sId="1" odxf="1" dxf="1">
    <nc r="D1127">
      <v>95000</v>
    </nc>
    <odxf>
      <font>
        <b val="0"/>
        <sz val="11"/>
        <color indexed="55"/>
        <name val="Calibri"/>
        <scheme val="none"/>
      </font>
      <numFmt numFmtId="4" formatCode="#,##0.00"/>
      <fill>
        <patternFill patternType="none">
          <bgColor indexed="65"/>
        </patternFill>
      </fill>
      <alignment horizontal="general" vertical="top" readingOrder="0"/>
    </odxf>
    <ndxf>
      <font>
        <b/>
        <sz val="8"/>
        <color indexed="55"/>
        <name val="Times New Roman"/>
        <scheme val="none"/>
      </font>
      <numFmt numFmtId="0" formatCode="General"/>
      <fill>
        <patternFill patternType="solid">
          <bgColor theme="0"/>
        </patternFill>
      </fill>
      <alignment horizontal="center" vertical="center" readingOrder="0"/>
    </ndxf>
  </rcc>
  <rfmt sheetId="1" sqref="E1127" start="0" length="0">
    <dxf>
      <font>
        <sz val="8"/>
        <color auto="1"/>
        <name val="Times New Roman"/>
        <scheme val="none"/>
      </font>
      <numFmt numFmtId="0" formatCode="General"/>
      <fill>
        <patternFill patternType="solid">
          <bgColor theme="0"/>
        </patternFill>
      </fill>
      <alignment horizontal="center" vertical="center" readingOrder="0"/>
    </dxf>
  </rfmt>
  <rfmt sheetId="1" sqref="F1127" start="0" length="0">
    <dxf>
      <font>
        <sz val="8"/>
        <color auto="1"/>
        <name val="Times New Roman"/>
        <scheme val="none"/>
      </font>
      <numFmt numFmtId="0" formatCode="General"/>
      <fill>
        <patternFill patternType="solid">
          <bgColor theme="0"/>
        </patternFill>
      </fill>
      <alignment horizontal="center" vertical="center" readingOrder="0"/>
    </dxf>
  </rfmt>
  <rfmt sheetId="1" sqref="G1127" start="0" length="0">
    <dxf>
      <font>
        <sz val="8"/>
        <color auto="1"/>
        <name val="Times New Roman"/>
        <scheme val="none"/>
      </font>
      <numFmt numFmtId="0" formatCode="General"/>
      <fill>
        <patternFill patternType="solid">
          <bgColor theme="0"/>
        </patternFill>
      </fill>
      <alignment horizontal="center" vertical="center" readingOrder="0"/>
    </dxf>
  </rfmt>
  <rfmt sheetId="1" sqref="H1127" start="0" length="0">
    <dxf>
      <font>
        <sz val="8"/>
        <color auto="1"/>
        <name val="Times New Roman"/>
        <scheme val="none"/>
      </font>
      <numFmt numFmtId="0" formatCode="General"/>
      <fill>
        <patternFill patternType="solid">
          <bgColor theme="0"/>
        </patternFill>
      </fill>
      <alignment horizontal="center" vertical="center" readingOrder="0"/>
      <border outline="0">
        <left/>
        <right/>
        <top/>
        <bottom/>
      </border>
    </dxf>
  </rfmt>
  <rfmt sheetId="1" sqref="I1127" start="0" length="0">
    <dxf>
      <font>
        <sz val="8"/>
        <color auto="1"/>
        <name val="Times New Roman"/>
        <scheme val="none"/>
      </font>
      <numFmt numFmtId="0" formatCode="General"/>
      <fill>
        <patternFill patternType="solid">
          <bgColor theme="0"/>
        </patternFill>
      </fill>
      <alignment horizontal="center" vertical="center" readingOrder="0"/>
    </dxf>
  </rfmt>
  <rfmt sheetId="1" sqref="J1127" start="0" length="0">
    <dxf>
      <font>
        <sz val="8"/>
        <color auto="1"/>
        <name val="Times New Roman"/>
        <scheme val="none"/>
      </font>
      <numFmt numFmtId="0" formatCode="General"/>
      <fill>
        <patternFill patternType="solid">
          <bgColor theme="0"/>
        </patternFill>
      </fill>
      <alignment horizontal="center" vertical="center" readingOrder="0"/>
    </dxf>
  </rfmt>
  <rcc rId="16639" sId="1" odxf="1" dxf="1">
    <nc r="K1127">
      <v>355.7</v>
    </nc>
    <odxf>
      <font>
        <sz val="10"/>
        <color auto="1"/>
        <name val="Arial"/>
        <scheme val="none"/>
      </font>
      <numFmt numFmtId="4" formatCode="#,##0.00"/>
      <fill>
        <patternFill>
          <bgColor rgb="FFFFFF00"/>
        </patternFill>
      </fill>
      <alignment horizontal="right" vertical="top" readingOrder="0"/>
    </odxf>
    <ndxf>
      <font>
        <sz val="8"/>
        <color auto="1"/>
        <name val="Times New Roman"/>
        <scheme val="none"/>
      </font>
      <numFmt numFmtId="0" formatCode="General"/>
      <fill>
        <patternFill>
          <bgColor theme="0"/>
        </patternFill>
      </fill>
      <alignment horizontal="center" vertical="center" readingOrder="0"/>
    </ndxf>
  </rcc>
  <rcc rId="16640" sId="1" odxf="1" dxf="1">
    <nc r="L1127">
      <v>289539</v>
    </nc>
    <odxf>
      <font>
        <sz val="10"/>
        <color auto="1"/>
        <name val="Arial"/>
        <scheme val="none"/>
      </font>
      <numFmt numFmtId="4" formatCode="#,##0.00"/>
      <fill>
        <patternFill>
          <bgColor rgb="FFFFFF00"/>
        </patternFill>
      </fill>
      <alignment horizontal="general" vertical="bottom" readingOrder="0"/>
    </odxf>
    <ndxf>
      <font>
        <sz val="8"/>
        <color auto="1"/>
        <name val="Times New Roman"/>
        <scheme val="none"/>
      </font>
      <numFmt numFmtId="0" formatCode="General"/>
      <fill>
        <patternFill>
          <bgColor theme="0"/>
        </patternFill>
      </fill>
      <alignment horizontal="center" vertical="center" readingOrder="0"/>
    </ndxf>
  </rcc>
  <rfmt sheetId="1" sqref="M1127" start="0" length="0">
    <dxf>
      <font>
        <sz val="8"/>
        <color auto="1"/>
        <name val="Times New Roman"/>
        <scheme val="none"/>
      </font>
      <numFmt numFmtId="0" formatCode="General"/>
      <fill>
        <patternFill patternType="solid">
          <bgColor theme="0"/>
        </patternFill>
      </fill>
      <alignment horizontal="center" vertical="center" readingOrder="0"/>
    </dxf>
  </rfmt>
  <rfmt sheetId="1" sqref="N1127" start="0" length="0">
    <dxf>
      <font>
        <sz val="8"/>
        <color auto="1"/>
        <name val="Times New Roman"/>
        <scheme val="none"/>
      </font>
      <numFmt numFmtId="0" formatCode="General"/>
      <fill>
        <patternFill patternType="solid">
          <bgColor theme="0"/>
        </patternFill>
      </fill>
      <alignment horizontal="center" vertical="center" readingOrder="0"/>
    </dxf>
  </rfmt>
  <rcc rId="16641" sId="1" odxf="1" dxf="1">
    <nc r="O1127">
      <v>355.7</v>
    </nc>
    <odxf>
      <font>
        <sz val="10"/>
        <color auto="1"/>
        <name val="Arial"/>
        <scheme val="none"/>
      </font>
      <numFmt numFmtId="4" formatCode="#,##0.00"/>
      <fill>
        <patternFill>
          <bgColor rgb="FFFFFF00"/>
        </patternFill>
      </fill>
      <alignment horizontal="general" vertical="bottom" readingOrder="0"/>
    </odxf>
    <ndxf>
      <font>
        <sz val="8"/>
        <color auto="1"/>
        <name val="Times New Roman"/>
        <scheme val="none"/>
      </font>
      <numFmt numFmtId="0" formatCode="General"/>
      <fill>
        <patternFill>
          <bgColor theme="0"/>
        </patternFill>
      </fill>
      <alignment horizontal="center" vertical="center" readingOrder="0"/>
    </ndxf>
  </rcc>
  <rcc rId="16642" sId="1" odxf="1" dxf="1">
    <nc r="P1127">
      <v>746970</v>
    </nc>
    <odxf>
      <font>
        <sz val="10"/>
        <color auto="1"/>
        <name val="Arial"/>
        <scheme val="none"/>
      </font>
      <numFmt numFmtId="4" formatCode="#,##0.00"/>
      <fill>
        <patternFill>
          <bgColor rgb="FFFFFF00"/>
        </patternFill>
      </fill>
      <alignment horizontal="general" vertical="bottom" readingOrder="0"/>
      <border outline="0">
        <right/>
      </border>
    </odxf>
    <ndxf>
      <font>
        <sz val="8"/>
        <color auto="1"/>
        <name val="Times New Roman"/>
        <scheme val="none"/>
      </font>
      <numFmt numFmtId="0" formatCode="General"/>
      <fill>
        <patternFill>
          <bgColor theme="0"/>
        </patternFill>
      </fill>
      <alignment horizontal="center" vertical="center" readingOrder="0"/>
      <border outline="0">
        <right style="thin">
          <color indexed="64"/>
        </right>
      </border>
    </ndxf>
  </rcc>
  <rcc rId="16643" sId="1" odxf="1" s="1" dxf="1">
    <oc r="A1128">
      <v>4</v>
    </oc>
    <nc r="A1128">
      <v>2</v>
    </nc>
    <o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ndxf>
  </rcc>
  <rcc rId="16644" sId="1" odxf="1" dxf="1">
    <oc r="B1128" t="inlineStr">
      <is>
        <t>Бурлинский район, с. Бурла, ул. Ленина, д. 25</t>
      </is>
    </oc>
    <nc r="B1128" t="inlineStr">
      <is>
        <t>Бурлинский район, с. Бурла, ул. Почтовая, д. 5</t>
      </is>
    </nc>
    <odxf>
      <font>
        <sz val="14"/>
        <color theme="1"/>
        <name val="Times New Roman"/>
        <scheme val="none"/>
      </font>
    </odxf>
    <ndxf>
      <font>
        <sz val="8"/>
        <color indexed="8"/>
        <name val="Times New Roman"/>
        <scheme val="none"/>
      </font>
    </ndxf>
  </rcc>
  <rcc rId="16645" sId="1" odxf="1" dxf="1">
    <oc r="C1128" t="inlineStr">
      <is>
        <t>Ремонт  и утепление фасада</t>
      </is>
    </oc>
    <nc r="C1128">
      <f>L1128+P1128</f>
    </nc>
    <odxf>
      <font>
        <sz val="11"/>
        <color indexed="8"/>
        <name val="Times New Roman"/>
        <scheme val="none"/>
      </font>
      <numFmt numFmtId="4" formatCode="#,##0.00"/>
      <fill>
        <patternFill patternType="none">
          <bgColor indexed="65"/>
        </patternFill>
      </fill>
      <alignment horizontal="left" vertical="top" readingOrder="0"/>
    </odxf>
    <ndxf>
      <font>
        <sz val="8"/>
        <color indexed="8"/>
        <name val="Times New Roman"/>
        <scheme val="none"/>
      </font>
      <numFmt numFmtId="0" formatCode="General"/>
      <fill>
        <patternFill patternType="solid">
          <bgColor theme="0"/>
        </patternFill>
      </fill>
      <alignment horizontal="center" vertical="center" readingOrder="0"/>
    </ndxf>
  </rcc>
  <rfmt sheetId="1" sqref="D1128" start="0" length="0">
    <dxf>
      <font>
        <b/>
        <sz val="8"/>
        <color indexed="55"/>
        <name val="Times New Roman"/>
        <scheme val="none"/>
      </font>
      <numFmt numFmtId="0" formatCode="General"/>
      <fill>
        <patternFill patternType="solid">
          <bgColor theme="0"/>
        </patternFill>
      </fill>
      <alignment horizontal="center" vertical="center" readingOrder="0"/>
    </dxf>
  </rfmt>
  <rfmt sheetId="1" sqref="E1128" start="0" length="0">
    <dxf>
      <font>
        <sz val="8"/>
        <color auto="1"/>
        <name val="Times New Roman"/>
        <scheme val="none"/>
      </font>
      <numFmt numFmtId="0" formatCode="General"/>
      <fill>
        <patternFill patternType="solid">
          <bgColor theme="0"/>
        </patternFill>
      </fill>
      <alignment horizontal="center" vertical="center" readingOrder="0"/>
    </dxf>
  </rfmt>
  <rfmt sheetId="1" sqref="F1128" start="0" length="0">
    <dxf>
      <font>
        <sz val="8"/>
        <color auto="1"/>
        <name val="Times New Roman"/>
        <scheme val="none"/>
      </font>
      <numFmt numFmtId="0" formatCode="General"/>
      <fill>
        <patternFill patternType="solid">
          <bgColor theme="0"/>
        </patternFill>
      </fill>
      <alignment horizontal="center" vertical="center" readingOrder="0"/>
    </dxf>
  </rfmt>
  <rfmt sheetId="1" sqref="G1128" start="0" length="0">
    <dxf>
      <font>
        <sz val="8"/>
        <color auto="1"/>
        <name val="Times New Roman"/>
        <scheme val="none"/>
      </font>
      <numFmt numFmtId="0" formatCode="General"/>
      <fill>
        <patternFill patternType="solid">
          <bgColor theme="0"/>
        </patternFill>
      </fill>
      <alignment horizontal="center" vertical="center" readingOrder="0"/>
    </dxf>
  </rfmt>
  <rfmt sheetId="1" sqref="H1128" start="0" length="0">
    <dxf>
      <font>
        <sz val="8"/>
        <color auto="1"/>
        <name val="Times New Roman"/>
        <scheme val="none"/>
      </font>
      <numFmt numFmtId="0" formatCode="General"/>
      <fill>
        <patternFill patternType="solid">
          <bgColor theme="0"/>
        </patternFill>
      </fill>
      <alignment horizontal="center" vertical="center" readingOrder="0"/>
    </dxf>
  </rfmt>
  <rfmt sheetId="1" sqref="I1128" start="0" length="0">
    <dxf>
      <font>
        <sz val="8"/>
        <color auto="1"/>
        <name val="Times New Roman"/>
        <scheme val="none"/>
      </font>
      <numFmt numFmtId="0" formatCode="General"/>
      <fill>
        <patternFill patternType="solid">
          <bgColor theme="0"/>
        </patternFill>
      </fill>
      <alignment horizontal="center" vertical="center" readingOrder="0"/>
    </dxf>
  </rfmt>
  <rfmt sheetId="1" sqref="J1128" start="0" length="0">
    <dxf>
      <font>
        <sz val="8"/>
        <color auto="1"/>
        <name val="Times New Roman"/>
        <scheme val="none"/>
      </font>
      <numFmt numFmtId="0" formatCode="General"/>
      <fill>
        <patternFill patternType="solid">
          <bgColor theme="0"/>
        </patternFill>
      </fill>
      <alignment horizontal="center" vertical="center" readingOrder="0"/>
    </dxf>
  </rfmt>
  <rcc rId="16646" sId="1" odxf="1" dxf="1">
    <nc r="K1128">
      <v>355.7</v>
    </nc>
    <odxf>
      <font>
        <sz val="10"/>
        <color auto="1"/>
        <name val="Arial"/>
        <scheme val="none"/>
      </font>
      <numFmt numFmtId="4" formatCode="#,##0.00"/>
      <fill>
        <patternFill>
          <bgColor rgb="FFFFFF00"/>
        </patternFill>
      </fill>
      <alignment horizontal="right" vertical="top" readingOrder="0"/>
    </odxf>
    <ndxf>
      <font>
        <sz val="8"/>
        <color auto="1"/>
        <name val="Times New Roman"/>
        <scheme val="none"/>
      </font>
      <numFmt numFmtId="0" formatCode="General"/>
      <fill>
        <patternFill>
          <bgColor theme="0"/>
        </patternFill>
      </fill>
      <alignment horizontal="center" vertical="center" readingOrder="0"/>
    </ndxf>
  </rcc>
  <rcc rId="16647" sId="1" odxf="1" dxf="1">
    <nc r="L1128">
      <v>289539</v>
    </nc>
    <odxf>
      <font>
        <sz val="10"/>
        <color auto="1"/>
        <name val="Arial"/>
        <scheme val="none"/>
      </font>
      <numFmt numFmtId="4" formatCode="#,##0.00"/>
      <fill>
        <patternFill>
          <bgColor rgb="FFFFFF00"/>
        </patternFill>
      </fill>
      <alignment horizontal="general" vertical="bottom" readingOrder="0"/>
    </odxf>
    <ndxf>
      <font>
        <sz val="8"/>
        <color auto="1"/>
        <name val="Times New Roman"/>
        <scheme val="none"/>
      </font>
      <numFmt numFmtId="0" formatCode="General"/>
      <fill>
        <patternFill>
          <bgColor theme="0"/>
        </patternFill>
      </fill>
      <alignment horizontal="center" vertical="center" readingOrder="0"/>
    </ndxf>
  </rcc>
  <rfmt sheetId="1" sqref="M1128" start="0" length="0">
    <dxf>
      <font>
        <sz val="8"/>
        <color auto="1"/>
        <name val="Times New Roman"/>
        <scheme val="none"/>
      </font>
      <numFmt numFmtId="0" formatCode="General"/>
      <fill>
        <patternFill patternType="solid">
          <bgColor theme="0"/>
        </patternFill>
      </fill>
      <alignment horizontal="center" vertical="center" readingOrder="0"/>
    </dxf>
  </rfmt>
  <rfmt sheetId="1" sqref="N1128" start="0" length="0">
    <dxf>
      <font>
        <sz val="8"/>
        <color auto="1"/>
        <name val="Times New Roman"/>
        <scheme val="none"/>
      </font>
      <numFmt numFmtId="0" formatCode="General"/>
      <fill>
        <patternFill patternType="solid">
          <bgColor theme="0"/>
        </patternFill>
      </fill>
      <alignment horizontal="center" vertical="center" readingOrder="0"/>
    </dxf>
  </rfmt>
  <rcc rId="16648" sId="1" odxf="1" dxf="1">
    <nc r="O1128">
      <v>355.7</v>
    </nc>
    <odxf>
      <font>
        <sz val="10"/>
        <color auto="1"/>
        <name val="Arial"/>
        <scheme val="none"/>
      </font>
      <numFmt numFmtId="4" formatCode="#,##0.00"/>
      <fill>
        <patternFill>
          <bgColor rgb="FFFFFF00"/>
        </patternFill>
      </fill>
      <alignment horizontal="general" vertical="bottom" readingOrder="0"/>
    </odxf>
    <ndxf>
      <font>
        <sz val="8"/>
        <color auto="1"/>
        <name val="Times New Roman"/>
        <scheme val="none"/>
      </font>
      <numFmt numFmtId="0" formatCode="General"/>
      <fill>
        <patternFill>
          <bgColor theme="0"/>
        </patternFill>
      </fill>
      <alignment horizontal="center" vertical="center" readingOrder="0"/>
    </ndxf>
  </rcc>
  <rcc rId="16649" sId="1" odxf="1" dxf="1">
    <nc r="P1128">
      <v>746970</v>
    </nc>
    <odxf>
      <font>
        <sz val="10"/>
        <color auto="1"/>
        <name val="Arial"/>
        <scheme val="none"/>
      </font>
      <numFmt numFmtId="4" formatCode="#,##0.00"/>
      <fill>
        <patternFill>
          <bgColor rgb="FFFFFF00"/>
        </patternFill>
      </fill>
      <alignment horizontal="general" vertical="bottom" readingOrder="0"/>
      <border outline="0">
        <right/>
      </border>
    </odxf>
    <ndxf>
      <font>
        <sz val="8"/>
        <color auto="1"/>
        <name val="Times New Roman"/>
        <scheme val="none"/>
      </font>
      <numFmt numFmtId="0" formatCode="General"/>
      <fill>
        <patternFill>
          <bgColor theme="0"/>
        </patternFill>
      </fill>
      <alignment horizontal="center" vertical="center" readingOrder="0"/>
      <border outline="0">
        <right style="thin">
          <color indexed="64"/>
        </right>
      </border>
    </ndxf>
  </rcc>
  <rcc rId="16650" sId="1" odxf="1" s="1" dxf="1">
    <oc r="A1129">
      <v>5</v>
    </oc>
    <nc r="A1129">
      <v>3</v>
    </nc>
    <o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ndxf>
  </rcc>
  <rcc rId="16651" sId="1" odxf="1" dxf="1">
    <oc r="B1129" t="inlineStr">
      <is>
        <t>Бурлинский район, с. Бурла, ул. Ленина, д. 27</t>
      </is>
    </oc>
    <nc r="B1129" t="inlineStr">
      <is>
        <t>Бурлинский район, с. Бурла, ул. Первомайская, д. 40</t>
      </is>
    </nc>
    <odxf>
      <font>
        <sz val="14"/>
        <color theme="1"/>
        <name val="Times New Roman"/>
        <scheme val="none"/>
      </font>
    </odxf>
    <ndxf>
      <font>
        <sz val="8"/>
        <color indexed="8"/>
        <name val="Times New Roman"/>
        <scheme val="none"/>
      </font>
    </ndxf>
  </rcc>
  <rcc rId="16652" sId="1" odxf="1" dxf="1">
    <oc r="C1129" t="inlineStr">
      <is>
        <t>Ремонт  и утепление фасада</t>
      </is>
    </oc>
    <nc r="C1129">
      <f>H1129+L1129+P1129</f>
    </nc>
    <odxf>
      <font>
        <sz val="11"/>
        <color indexed="8"/>
        <name val="Times New Roman"/>
        <scheme val="none"/>
      </font>
      <numFmt numFmtId="4" formatCode="#,##0.00"/>
      <fill>
        <patternFill patternType="none">
          <bgColor indexed="65"/>
        </patternFill>
      </fill>
      <alignment horizontal="left" vertical="top" readingOrder="0"/>
    </odxf>
    <ndxf>
      <font>
        <sz val="8"/>
        <color indexed="8"/>
        <name val="Times New Roman"/>
        <scheme val="none"/>
      </font>
      <numFmt numFmtId="0" formatCode="General"/>
      <fill>
        <patternFill patternType="solid">
          <bgColor theme="0"/>
        </patternFill>
      </fill>
      <alignment horizontal="center" vertical="center" readingOrder="0"/>
    </ndxf>
  </rcc>
  <rfmt sheetId="1" sqref="D1129" start="0" length="0">
    <dxf>
      <font>
        <b/>
        <sz val="8"/>
        <color indexed="55"/>
        <name val="Times New Roman"/>
        <scheme val="none"/>
      </font>
      <numFmt numFmtId="0" formatCode="General"/>
      <fill>
        <patternFill patternType="solid">
          <bgColor theme="0"/>
        </patternFill>
      </fill>
      <alignment horizontal="center" vertical="center" readingOrder="0"/>
    </dxf>
  </rfmt>
  <rfmt sheetId="1" sqref="E1129" start="0" length="0">
    <dxf>
      <font>
        <sz val="8"/>
        <color auto="1"/>
        <name val="Times New Roman"/>
        <scheme val="none"/>
      </font>
      <numFmt numFmtId="0" formatCode="General"/>
      <fill>
        <patternFill patternType="solid">
          <bgColor theme="0"/>
        </patternFill>
      </fill>
      <alignment horizontal="center" vertical="center" readingOrder="0"/>
    </dxf>
  </rfmt>
  <rfmt sheetId="1" sqref="F1129" start="0" length="0">
    <dxf>
      <font>
        <sz val="8"/>
        <color auto="1"/>
        <name val="Times New Roman"/>
        <scheme val="none"/>
      </font>
      <numFmt numFmtId="0" formatCode="General"/>
      <fill>
        <patternFill patternType="solid">
          <bgColor theme="0"/>
        </patternFill>
      </fill>
      <alignment horizontal="center" vertical="center" readingOrder="0"/>
    </dxf>
  </rfmt>
  <rcc rId="16653" sId="1" odxf="1" dxf="1">
    <nc r="G1129">
      <v>585</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cc rId="16654" sId="1" odxf="1" dxf="1">
    <nc r="H1129">
      <v>485000</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fmt sheetId="1" sqref="I1129" start="0" length="0">
    <dxf>
      <font>
        <sz val="8"/>
        <color auto="1"/>
        <name val="Times New Roman"/>
        <scheme val="none"/>
      </font>
      <numFmt numFmtId="0" formatCode="General"/>
      <fill>
        <patternFill patternType="solid">
          <bgColor theme="0"/>
        </patternFill>
      </fill>
      <alignment horizontal="center" vertical="center" readingOrder="0"/>
    </dxf>
  </rfmt>
  <rfmt sheetId="1" sqref="J1129" start="0" length="0">
    <dxf>
      <font>
        <sz val="8"/>
        <color auto="1"/>
        <name val="Times New Roman"/>
        <scheme val="none"/>
      </font>
      <numFmt numFmtId="0" formatCode="General"/>
      <fill>
        <patternFill patternType="solid">
          <bgColor theme="0"/>
        </patternFill>
      </fill>
      <alignment horizontal="center" vertical="center" readingOrder="0"/>
    </dxf>
  </rfmt>
  <rcc rId="16655" sId="1" odxf="1" dxf="1">
    <nc r="K1129">
      <v>257</v>
    </nc>
    <odxf>
      <font>
        <sz val="10"/>
        <color auto="1"/>
        <name val="Arial"/>
        <scheme val="none"/>
      </font>
      <numFmt numFmtId="4" formatCode="#,##0.00"/>
      <fill>
        <patternFill>
          <bgColor rgb="FFFFFF00"/>
        </patternFill>
      </fill>
      <alignment horizontal="right" vertical="top" readingOrder="0"/>
    </odxf>
    <ndxf>
      <font>
        <sz val="8"/>
        <color auto="1"/>
        <name val="Times New Roman"/>
        <scheme val="none"/>
      </font>
      <numFmt numFmtId="0" formatCode="General"/>
      <fill>
        <patternFill>
          <bgColor theme="0"/>
        </patternFill>
      </fill>
      <alignment horizontal="center" vertical="center" readingOrder="0"/>
    </ndxf>
  </rcc>
  <rcc rId="16656" sId="1" odxf="1" dxf="1">
    <nc r="L1129">
      <v>209198</v>
    </nc>
    <odxf>
      <font>
        <sz val="10"/>
        <color auto="1"/>
        <name val="Arial"/>
        <scheme val="none"/>
      </font>
      <numFmt numFmtId="4" formatCode="#,##0.00"/>
      <fill>
        <patternFill>
          <bgColor rgb="FFFFFF00"/>
        </patternFill>
      </fill>
      <alignment horizontal="general" vertical="bottom" readingOrder="0"/>
    </odxf>
    <ndxf>
      <font>
        <sz val="8"/>
        <color auto="1"/>
        <name val="Times New Roman"/>
        <scheme val="none"/>
      </font>
      <numFmt numFmtId="0" formatCode="General"/>
      <fill>
        <patternFill>
          <bgColor theme="0"/>
        </patternFill>
      </fill>
      <alignment horizontal="center" vertical="center" readingOrder="0"/>
    </ndxf>
  </rcc>
  <rfmt sheetId="1" sqref="M1129" start="0" length="0">
    <dxf>
      <font>
        <sz val="8"/>
        <color auto="1"/>
        <name val="Times New Roman"/>
        <scheme val="none"/>
      </font>
      <numFmt numFmtId="0" formatCode="General"/>
      <fill>
        <patternFill patternType="solid">
          <bgColor theme="0"/>
        </patternFill>
      </fill>
      <alignment horizontal="center" vertical="center" readingOrder="0"/>
    </dxf>
  </rfmt>
  <rfmt sheetId="1" sqref="N1129" start="0" length="0">
    <dxf>
      <font>
        <sz val="8"/>
        <color auto="1"/>
        <name val="Times New Roman"/>
        <scheme val="none"/>
      </font>
      <numFmt numFmtId="0" formatCode="General"/>
      <fill>
        <patternFill patternType="solid">
          <bgColor theme="0"/>
        </patternFill>
      </fill>
      <alignment horizontal="center" vertical="center" readingOrder="0"/>
    </dxf>
  </rfmt>
  <rcc rId="16657" sId="1" odxf="1" dxf="1">
    <nc r="O1129">
      <v>257</v>
    </nc>
    <odxf>
      <font>
        <sz val="10"/>
        <color auto="1"/>
        <name val="Arial"/>
        <scheme val="none"/>
      </font>
      <numFmt numFmtId="4" formatCode="#,##0.00"/>
      <fill>
        <patternFill>
          <bgColor rgb="FFFFFF00"/>
        </patternFill>
      </fill>
      <alignment horizontal="general" vertical="bottom" readingOrder="0"/>
    </odxf>
    <ndxf>
      <font>
        <sz val="8"/>
        <color auto="1"/>
        <name val="Times New Roman"/>
        <scheme val="none"/>
      </font>
      <numFmt numFmtId="0" formatCode="General"/>
      <fill>
        <patternFill>
          <bgColor theme="0"/>
        </patternFill>
      </fill>
      <alignment horizontal="center" vertical="center" readingOrder="0"/>
    </ndxf>
  </rcc>
  <rcc rId="16658" sId="1" odxf="1" dxf="1">
    <nc r="P1129">
      <v>539700</v>
    </nc>
    <odxf>
      <font>
        <sz val="10"/>
        <color auto="1"/>
        <name val="Arial"/>
        <scheme val="none"/>
      </font>
      <numFmt numFmtId="4" formatCode="#,##0.00"/>
      <fill>
        <patternFill>
          <bgColor rgb="FFFFFF00"/>
        </patternFill>
      </fill>
      <alignment horizontal="general" vertical="bottom" readingOrder="0"/>
      <border outline="0">
        <right/>
      </border>
    </odxf>
    <ndxf>
      <font>
        <sz val="8"/>
        <color auto="1"/>
        <name val="Times New Roman"/>
        <scheme val="none"/>
      </font>
      <numFmt numFmtId="0" formatCode="General"/>
      <fill>
        <patternFill>
          <bgColor theme="0"/>
        </patternFill>
      </fill>
      <alignment horizontal="center" vertical="center" readingOrder="0"/>
      <border outline="0">
        <right style="thin">
          <color indexed="64"/>
        </right>
      </border>
    </ndxf>
  </rcc>
  <rfmt sheetId="1" s="1" sqref="A1130" start="0" length="0">
    <dxf>
      <font>
        <sz val="8"/>
        <color indexed="8"/>
        <name val="Times New Roman"/>
        <scheme val="none"/>
      </font>
      <alignment horizontal="left" readingOrder="0"/>
      <border outline="0">
        <right/>
      </border>
    </dxf>
  </rfmt>
  <rcc rId="16659" sId="1" odxf="1" dxf="1">
    <oc r="B1130" t="inlineStr">
      <is>
        <t>Бурлинский район, с. Бурла, ул. Ленина, д. 29</t>
      </is>
    </oc>
    <nc r="B1130"/>
    <odxf>
      <font>
        <sz val="14"/>
        <color theme="1"/>
        <name val="Times New Roman"/>
        <scheme val="none"/>
      </font>
      <border outline="0">
        <left style="thin">
          <color indexed="64"/>
        </left>
      </border>
    </odxf>
    <ndxf>
      <font>
        <sz val="8"/>
        <color indexed="8"/>
        <name val="Times New Roman"/>
        <scheme val="none"/>
      </font>
      <border outline="0">
        <left/>
      </border>
    </ndxf>
  </rcc>
  <rfmt sheetId="1" sqref="C1130" start="0" length="0">
    <dxf>
      <font>
        <sz val="8"/>
        <color indexed="8"/>
        <name val="Times New Roman"/>
        <scheme val="none"/>
      </font>
      <numFmt numFmtId="0" formatCode="General"/>
      <fill>
        <patternFill patternType="solid">
          <bgColor theme="0"/>
        </patternFill>
      </fill>
      <alignment horizontal="center" vertical="center" wrapText="0" readingOrder="0"/>
      <border outline="0">
        <left/>
        <right/>
        <top/>
        <bottom/>
      </border>
    </dxf>
  </rfmt>
  <rfmt sheetId="1" sqref="D1130" start="0" length="0">
    <dxf>
      <font>
        <b/>
        <sz val="8"/>
        <color indexed="55"/>
        <name val="Times New Roman"/>
        <scheme val="none"/>
      </font>
      <numFmt numFmtId="0" formatCode="General"/>
      <fill>
        <patternFill patternType="solid">
          <bgColor theme="0"/>
        </patternFill>
      </fill>
      <alignment horizontal="center" vertical="center" readingOrder="0"/>
    </dxf>
  </rfmt>
  <rfmt sheetId="1" sqref="E1130" start="0" length="0">
    <dxf>
      <font>
        <sz val="8"/>
        <color indexed="8"/>
        <name val="Times New Roman"/>
        <scheme val="none"/>
      </font>
      <numFmt numFmtId="3" formatCode="#,##0"/>
      <fill>
        <patternFill patternType="solid">
          <bgColor theme="0"/>
        </patternFill>
      </fill>
      <alignment horizontal="center" vertical="center" readingOrder="0"/>
    </dxf>
  </rfmt>
  <rfmt sheetId="1" sqref="F1130" start="0" length="0">
    <dxf>
      <font>
        <sz val="8"/>
        <color indexed="8"/>
        <name val="Times New Roman"/>
        <scheme val="none"/>
      </font>
      <numFmt numFmtId="3" formatCode="#,##0"/>
      <fill>
        <patternFill patternType="solid">
          <bgColor theme="0"/>
        </patternFill>
      </fill>
      <alignment horizontal="center" vertical="center" readingOrder="0"/>
    </dxf>
  </rfmt>
  <rfmt sheetId="1" sqref="G1130" start="0" length="0">
    <dxf>
      <font>
        <sz val="8"/>
        <color indexed="8"/>
        <name val="Times New Roman"/>
        <scheme val="none"/>
      </font>
      <fill>
        <patternFill patternType="solid">
          <bgColor theme="0"/>
        </patternFill>
      </fill>
      <alignment horizontal="center" vertical="center" readingOrder="0"/>
    </dxf>
  </rfmt>
  <rfmt sheetId="1" sqref="H1130" start="0" length="0">
    <dxf>
      <font>
        <sz val="8"/>
        <color auto="1"/>
        <name val="Times New Roman"/>
        <scheme val="none"/>
      </font>
      <numFmt numFmtId="0" formatCode="General"/>
      <fill>
        <patternFill patternType="solid">
          <bgColor theme="0"/>
        </patternFill>
      </fill>
      <alignment horizontal="center" vertical="center" readingOrder="0"/>
    </dxf>
  </rfmt>
  <rfmt sheetId="1" sqref="I1130" start="0" length="0">
    <dxf>
      <font>
        <sz val="8"/>
        <color indexed="8"/>
        <name val="Times New Roman"/>
        <scheme val="none"/>
      </font>
      <fill>
        <patternFill patternType="solid">
          <bgColor theme="0"/>
        </patternFill>
      </fill>
      <alignment horizontal="center" vertical="center" readingOrder="0"/>
    </dxf>
  </rfmt>
  <rfmt sheetId="1" sqref="J1130" start="0" length="0">
    <dxf>
      <font>
        <sz val="8"/>
        <color indexed="8"/>
        <name val="Times New Roman"/>
        <scheme val="none"/>
      </font>
      <numFmt numFmtId="3" formatCode="#,##0"/>
      <fill>
        <patternFill patternType="solid">
          <bgColor theme="0"/>
        </patternFill>
      </fill>
      <alignment horizontal="center" vertical="center" readingOrder="0"/>
    </dxf>
  </rfmt>
  <rfmt sheetId="1" sqref="K1130" start="0" length="0">
    <dxf>
      <font>
        <sz val="8"/>
        <color indexed="8"/>
        <name val="Times New Roman"/>
        <scheme val="none"/>
      </font>
      <fill>
        <patternFill>
          <bgColor theme="0"/>
        </patternFill>
      </fill>
      <alignment horizontal="center" vertical="center" readingOrder="0"/>
    </dxf>
  </rfmt>
  <rfmt sheetId="1" sqref="L1130" start="0" length="0">
    <dxf>
      <font>
        <sz val="8"/>
        <color indexed="8"/>
        <name val="Times New Roman"/>
        <scheme val="none"/>
      </font>
      <numFmt numFmtId="3" formatCode="#,##0"/>
      <fill>
        <patternFill>
          <bgColor theme="0"/>
        </patternFill>
      </fill>
      <alignment horizontal="center" vertical="center" readingOrder="0"/>
    </dxf>
  </rfmt>
  <rfmt sheetId="1" sqref="M1130" start="0" length="0">
    <dxf>
      <font>
        <sz val="8"/>
        <color indexed="8"/>
        <name val="Times New Roman"/>
        <scheme val="none"/>
      </font>
      <fill>
        <patternFill patternType="solid">
          <bgColor theme="0"/>
        </patternFill>
      </fill>
      <alignment horizontal="center" vertical="center" readingOrder="0"/>
    </dxf>
  </rfmt>
  <rfmt sheetId="1" sqref="N1130" start="0" length="0">
    <dxf>
      <font>
        <sz val="8"/>
        <color indexed="8"/>
        <name val="Times New Roman"/>
        <scheme val="none"/>
      </font>
      <numFmt numFmtId="3" formatCode="#,##0"/>
      <fill>
        <patternFill patternType="solid">
          <bgColor theme="0"/>
        </patternFill>
      </fill>
      <alignment horizontal="center" vertical="center" readingOrder="0"/>
    </dxf>
  </rfmt>
  <rfmt sheetId="1" sqref="O1130" start="0" length="0">
    <dxf>
      <font>
        <sz val="8"/>
        <color indexed="8"/>
        <name val="Times New Roman"/>
        <scheme val="none"/>
      </font>
      <fill>
        <patternFill>
          <bgColor theme="0"/>
        </patternFill>
      </fill>
      <alignment horizontal="center" vertical="center" readingOrder="0"/>
    </dxf>
  </rfmt>
  <rfmt sheetId="1" sqref="P1130" start="0" length="0">
    <dxf>
      <font>
        <sz val="8"/>
        <color indexed="8"/>
        <name val="Times New Roman"/>
        <scheme val="none"/>
      </font>
      <numFmt numFmtId="0" formatCode="General"/>
      <fill>
        <patternFill patternType="none">
          <bgColor indexed="65"/>
        </patternFill>
      </fill>
      <alignment horizontal="left" vertical="top" readingOrder="0"/>
      <border outline="0">
        <right style="thin">
          <color indexed="64"/>
        </right>
      </border>
    </dxf>
  </rfmt>
  <rcc rId="16660" sId="1" odxf="1" s="1" dxf="1">
    <oc r="A1131">
      <v>7</v>
    </oc>
    <nc r="A1131">
      <v>1</v>
    </nc>
    <o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ndxf>
  </rcc>
  <rcc rId="16661" sId="1" odxf="1" dxf="1">
    <oc r="B1131" t="inlineStr">
      <is>
        <t>Бурлинский район, с. Бурла, ул. Первомайская, д. 40</t>
      </is>
    </oc>
    <nc r="B1131" t="inlineStr">
      <is>
        <t>Бурлинский район, с. Бурла, ул. Ленина, д. 23</t>
      </is>
    </nc>
    <odxf>
      <font>
        <sz val="14"/>
        <color theme="1"/>
        <name val="Times New Roman"/>
        <scheme val="none"/>
      </font>
    </odxf>
    <ndxf>
      <font>
        <sz val="8"/>
        <color theme="1"/>
        <name val="Times New Roman"/>
        <scheme val="none"/>
      </font>
    </ndxf>
  </rcc>
  <rcc rId="16662" sId="1" odxf="1" dxf="1">
    <oc r="C1131" t="inlineStr">
      <is>
        <t>Ремонт кровли, ремонт и утепление фасада</t>
      </is>
    </oc>
    <nc r="C1131">
      <f>L1131+P1131</f>
    </nc>
    <odxf>
      <font>
        <sz val="11"/>
        <color indexed="8"/>
        <name val="Times New Roman"/>
        <scheme val="none"/>
      </font>
      <numFmt numFmtId="4" formatCode="#,##0.00"/>
      <fill>
        <patternFill patternType="none">
          <bgColor indexed="65"/>
        </patternFill>
      </fill>
      <alignment horizontal="left" vertical="top" readingOrder="0"/>
    </odxf>
    <ndxf>
      <font>
        <sz val="8"/>
        <color indexed="8"/>
        <name val="Times New Roman"/>
        <scheme val="none"/>
      </font>
      <numFmt numFmtId="0" formatCode="General"/>
      <fill>
        <patternFill patternType="solid">
          <bgColor theme="0"/>
        </patternFill>
      </fill>
      <alignment horizontal="center" vertical="center" readingOrder="0"/>
    </ndxf>
  </rcc>
  <rfmt sheetId="1" sqref="D1131" start="0" length="0">
    <dxf>
      <font>
        <b/>
        <sz val="8"/>
        <color indexed="55"/>
        <name val="Times New Roman"/>
        <scheme val="none"/>
      </font>
      <numFmt numFmtId="0" formatCode="General"/>
      <fill>
        <patternFill patternType="solid">
          <bgColor theme="0"/>
        </patternFill>
      </fill>
      <alignment horizontal="center" vertical="center" readingOrder="0"/>
    </dxf>
  </rfmt>
  <rfmt sheetId="1" sqref="E1131" start="0" length="0">
    <dxf>
      <font>
        <sz val="8"/>
        <color auto="1"/>
        <name val="Times New Roman"/>
        <scheme val="none"/>
      </font>
      <numFmt numFmtId="0" formatCode="General"/>
      <fill>
        <patternFill patternType="solid">
          <bgColor theme="0"/>
        </patternFill>
      </fill>
      <alignment horizontal="center" vertical="center" readingOrder="0"/>
    </dxf>
  </rfmt>
  <rfmt sheetId="1" sqref="F1131" start="0" length="0">
    <dxf>
      <font>
        <sz val="8"/>
        <color auto="1"/>
        <name val="Times New Roman"/>
        <scheme val="none"/>
      </font>
      <numFmt numFmtId="0" formatCode="General"/>
      <fill>
        <patternFill patternType="solid">
          <bgColor theme="0"/>
        </patternFill>
      </fill>
      <alignment horizontal="center" vertical="center" readingOrder="0"/>
    </dxf>
  </rfmt>
  <rfmt sheetId="1" sqref="G1131" start="0" length="0">
    <dxf>
      <font>
        <sz val="8"/>
        <color auto="1"/>
        <name val="Times New Roman"/>
        <scheme val="none"/>
      </font>
      <numFmt numFmtId="0" formatCode="General"/>
      <fill>
        <patternFill>
          <bgColor theme="0"/>
        </patternFill>
      </fill>
      <alignment horizontal="center" vertical="center" readingOrder="0"/>
    </dxf>
  </rfmt>
  <rfmt sheetId="1" sqref="H1131" start="0" length="0">
    <dxf>
      <font>
        <sz val="8"/>
        <color auto="1"/>
        <name val="Times New Roman"/>
        <scheme val="none"/>
      </font>
      <numFmt numFmtId="0" formatCode="General"/>
      <fill>
        <patternFill>
          <bgColor theme="0"/>
        </patternFill>
      </fill>
      <alignment horizontal="center" vertical="center" readingOrder="0"/>
    </dxf>
  </rfmt>
  <rfmt sheetId="1" sqref="I1131" start="0" length="0">
    <dxf>
      <font>
        <sz val="8"/>
        <color auto="1"/>
        <name val="Times New Roman"/>
        <scheme val="none"/>
      </font>
      <numFmt numFmtId="0" formatCode="General"/>
      <fill>
        <patternFill patternType="solid">
          <bgColor theme="0"/>
        </patternFill>
      </fill>
      <alignment horizontal="center" vertical="center" readingOrder="0"/>
    </dxf>
  </rfmt>
  <rfmt sheetId="1" sqref="J1131" start="0" length="0">
    <dxf>
      <font>
        <sz val="8"/>
        <color auto="1"/>
        <name val="Times New Roman"/>
        <scheme val="none"/>
      </font>
      <numFmt numFmtId="0" formatCode="General"/>
      <fill>
        <patternFill patternType="solid">
          <bgColor theme="0"/>
        </patternFill>
      </fill>
      <alignment horizontal="center" vertical="center" readingOrder="0"/>
    </dxf>
  </rfmt>
  <rcc rId="16663" sId="1" odxf="1" dxf="1">
    <nc r="K1131">
      <v>410</v>
    </nc>
    <odxf>
      <font>
        <sz val="10"/>
        <color auto="1"/>
        <name val="Arial"/>
        <scheme val="none"/>
      </font>
      <numFmt numFmtId="4" formatCode="#,##0.00"/>
      <fill>
        <patternFill>
          <bgColor rgb="FFFFFF00"/>
        </patternFill>
      </fill>
      <alignment horizontal="right" vertical="top" readingOrder="0"/>
    </odxf>
    <ndxf>
      <font>
        <sz val="8"/>
        <color auto="1"/>
        <name val="Times New Roman"/>
        <scheme val="none"/>
      </font>
      <numFmt numFmtId="0" formatCode="General"/>
      <fill>
        <patternFill>
          <bgColor theme="0"/>
        </patternFill>
      </fill>
      <alignment horizontal="center" vertical="center" readingOrder="0"/>
    </ndxf>
  </rcc>
  <rcc rId="16664" sId="1" odxf="1" dxf="1">
    <nc r="L1131">
      <v>333740</v>
    </nc>
    <odxf>
      <font>
        <sz val="10"/>
        <color auto="1"/>
        <name val="Arial"/>
        <scheme val="none"/>
      </font>
      <numFmt numFmtId="4" formatCode="#,##0.00"/>
      <fill>
        <patternFill>
          <bgColor rgb="FFFFFF00"/>
        </patternFill>
      </fill>
      <alignment horizontal="general" vertical="bottom" readingOrder="0"/>
    </odxf>
    <ndxf>
      <font>
        <sz val="8"/>
        <color auto="1"/>
        <name val="Times New Roman"/>
        <scheme val="none"/>
      </font>
      <numFmt numFmtId="0" formatCode="General"/>
      <fill>
        <patternFill>
          <bgColor theme="0"/>
        </patternFill>
      </fill>
      <alignment horizontal="center" vertical="center" readingOrder="0"/>
    </ndxf>
  </rcc>
  <rfmt sheetId="1" sqref="M1131" start="0" length="0">
    <dxf>
      <font>
        <sz val="8"/>
        <color auto="1"/>
        <name val="Times New Roman"/>
        <scheme val="none"/>
      </font>
      <numFmt numFmtId="0" formatCode="General"/>
      <fill>
        <patternFill patternType="solid">
          <bgColor theme="0"/>
        </patternFill>
      </fill>
      <alignment horizontal="center" vertical="center" readingOrder="0"/>
    </dxf>
  </rfmt>
  <rfmt sheetId="1" sqref="N1131" start="0" length="0">
    <dxf>
      <font>
        <sz val="8"/>
        <color auto="1"/>
        <name val="Times New Roman"/>
        <scheme val="none"/>
      </font>
      <numFmt numFmtId="0" formatCode="General"/>
      <fill>
        <patternFill patternType="solid">
          <bgColor theme="0"/>
        </patternFill>
      </fill>
      <alignment horizontal="center" vertical="center" readingOrder="0"/>
    </dxf>
  </rfmt>
  <rcc rId="16665" sId="1" odxf="1" dxf="1">
    <nc r="O1131">
      <v>410</v>
    </nc>
    <odxf>
      <font>
        <sz val="10"/>
        <color auto="1"/>
        <name val="Arial"/>
        <scheme val="none"/>
      </font>
      <numFmt numFmtId="4" formatCode="#,##0.00"/>
      <fill>
        <patternFill>
          <bgColor rgb="FFFFFF00"/>
        </patternFill>
      </fill>
      <alignment horizontal="general" vertical="bottom" readingOrder="0"/>
    </odxf>
    <ndxf>
      <font>
        <sz val="8"/>
        <color auto="1"/>
        <name val="Times New Roman"/>
        <scheme val="none"/>
      </font>
      <numFmt numFmtId="0" formatCode="General"/>
      <fill>
        <patternFill>
          <bgColor theme="0"/>
        </patternFill>
      </fill>
      <alignment horizontal="center" vertical="center" readingOrder="0"/>
    </ndxf>
  </rcc>
  <rcc rId="16666" sId="1" odxf="1" dxf="1">
    <nc r="P1131">
      <v>861000</v>
    </nc>
    <odxf>
      <font>
        <sz val="10"/>
        <color auto="1"/>
        <name val="Arial"/>
        <scheme val="none"/>
      </font>
      <numFmt numFmtId="4" formatCode="#,##0.00"/>
      <fill>
        <patternFill>
          <bgColor rgb="FFFFFF00"/>
        </patternFill>
      </fill>
      <alignment horizontal="general" vertical="bottom" readingOrder="0"/>
      <border outline="0">
        <right/>
      </border>
    </odxf>
    <ndxf>
      <font>
        <sz val="8"/>
        <color auto="1"/>
        <name val="Times New Roman"/>
        <scheme val="none"/>
      </font>
      <numFmt numFmtId="0" formatCode="General"/>
      <fill>
        <patternFill>
          <bgColor theme="0"/>
        </patternFill>
      </fill>
      <alignment horizontal="center" vertical="center" readingOrder="0"/>
      <border outline="0">
        <right style="thin">
          <color indexed="64"/>
        </right>
      </border>
    </ndxf>
  </rcc>
  <rcc rId="16667" sId="1" odxf="1" s="1" dxf="1">
    <oc r="A1132">
      <v>8</v>
    </oc>
    <nc r="A1132">
      <v>2</v>
    </nc>
    <o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ndxf>
  </rcc>
  <rcc rId="16668" sId="1" odxf="1" dxf="1">
    <oc r="B1132" t="inlineStr">
      <is>
        <t>Бурлинский район, с. Бурла, ул. Почтовая, д 19А</t>
      </is>
    </oc>
    <nc r="B1132" t="inlineStr">
      <is>
        <t>Бурлинский район, с. Бурла, ул. Ленина, д. 25</t>
      </is>
    </nc>
    <odxf>
      <font>
        <sz val="14"/>
        <color theme="1"/>
        <name val="Times New Roman"/>
        <scheme val="none"/>
      </font>
    </odxf>
    <ndxf>
      <font>
        <sz val="8"/>
        <color theme="1"/>
        <name val="Times New Roman"/>
        <scheme val="none"/>
      </font>
    </ndxf>
  </rcc>
  <rcc rId="16669" sId="1" odxf="1" s="1" dxf="1">
    <oc r="C1132" t="inlineStr">
      <is>
        <t>Ремонт подвала, ремонт системы электроснабжения</t>
      </is>
    </oc>
    <nc r="C1132">
      <f>L1132+P1132</f>
    </nc>
    <odxf>
      <font>
        <b val="0"/>
        <i val="0"/>
        <strike val="0"/>
        <condense val="0"/>
        <extend val="0"/>
        <outline val="0"/>
        <shadow val="0"/>
        <u val="none"/>
        <vertAlign val="baseline"/>
        <sz val="11"/>
        <color auto="1"/>
        <name val="Times New Roman"/>
        <scheme val="none"/>
      </font>
      <numFmt numFmtId="4" formatCode="#,##0.00"/>
      <fill>
        <patternFill patternType="none">
          <fgColor indexed="64"/>
          <bgColor indexed="65"/>
        </patternFill>
      </fill>
      <alignment horizontal="left"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numFmt numFmtId="0" formatCode="General"/>
      <fill>
        <patternFill patternType="solid">
          <bgColor theme="0"/>
        </patternFill>
      </fill>
      <alignment horizontal="center" vertical="center" readingOrder="0"/>
    </ndxf>
  </rcc>
  <rfmt sheetId="1" sqref="D1132" start="0" length="0">
    <dxf>
      <font>
        <b/>
        <sz val="8"/>
        <color indexed="55"/>
        <name val="Times New Roman"/>
        <scheme val="none"/>
      </font>
      <numFmt numFmtId="0" formatCode="General"/>
      <fill>
        <patternFill>
          <bgColor theme="0"/>
        </patternFill>
      </fill>
      <alignment horizontal="center" vertical="center" readingOrder="0"/>
    </dxf>
  </rfmt>
  <rfmt sheetId="1" sqref="E1132" start="0" length="0">
    <dxf>
      <font>
        <sz val="8"/>
        <color auto="1"/>
        <name val="Times New Roman"/>
        <scheme val="none"/>
      </font>
      <numFmt numFmtId="0" formatCode="General"/>
      <fill>
        <patternFill patternType="solid">
          <bgColor theme="0"/>
        </patternFill>
      </fill>
      <alignment horizontal="center" vertical="center" readingOrder="0"/>
    </dxf>
  </rfmt>
  <rfmt sheetId="1" sqref="F1132" start="0" length="0">
    <dxf>
      <font>
        <sz val="8"/>
        <color auto="1"/>
        <name val="Times New Roman"/>
        <scheme val="none"/>
      </font>
      <numFmt numFmtId="0" formatCode="General"/>
      <fill>
        <patternFill patternType="solid">
          <bgColor theme="0"/>
        </patternFill>
      </fill>
      <alignment horizontal="center" vertical="center" readingOrder="0"/>
    </dxf>
  </rfmt>
  <rfmt sheetId="1" sqref="G1132" start="0" length="0">
    <dxf>
      <font>
        <sz val="8"/>
        <color auto="1"/>
        <name val="Times New Roman"/>
        <scheme val="none"/>
      </font>
      <numFmt numFmtId="0" formatCode="General"/>
      <fill>
        <patternFill patternType="solid">
          <bgColor theme="0"/>
        </patternFill>
      </fill>
      <alignment horizontal="center" vertical="center" readingOrder="0"/>
    </dxf>
  </rfmt>
  <rfmt sheetId="1" sqref="H1132" start="0" length="0">
    <dxf>
      <font>
        <sz val="8"/>
        <color auto="1"/>
        <name val="Times New Roman"/>
        <scheme val="none"/>
      </font>
      <numFmt numFmtId="0" formatCode="General"/>
      <fill>
        <patternFill patternType="solid">
          <bgColor theme="0"/>
        </patternFill>
      </fill>
      <alignment horizontal="center" vertical="center" readingOrder="0"/>
    </dxf>
  </rfmt>
  <rfmt sheetId="1" sqref="I1132" start="0" length="0">
    <dxf>
      <font>
        <sz val="8"/>
        <color auto="1"/>
        <name val="Times New Roman"/>
        <scheme val="none"/>
      </font>
      <numFmt numFmtId="0" formatCode="General"/>
      <fill>
        <patternFill>
          <bgColor theme="0"/>
        </patternFill>
      </fill>
      <alignment horizontal="center" vertical="center" readingOrder="0"/>
    </dxf>
  </rfmt>
  <rfmt sheetId="1" sqref="J1132" start="0" length="0">
    <dxf>
      <font>
        <sz val="8"/>
        <color auto="1"/>
        <name val="Times New Roman"/>
        <scheme val="none"/>
      </font>
      <numFmt numFmtId="0" formatCode="General"/>
      <fill>
        <patternFill>
          <bgColor theme="0"/>
        </patternFill>
      </fill>
      <alignment horizontal="center" vertical="center" readingOrder="0"/>
    </dxf>
  </rfmt>
  <rcc rId="16670" sId="1" odxf="1" dxf="1">
    <nc r="K1132">
      <v>321</v>
    </nc>
    <odxf>
      <font>
        <sz val="10"/>
        <color auto="1"/>
        <name val="Arial"/>
        <scheme val="none"/>
      </font>
      <numFmt numFmtId="4" formatCode="#,##0.00"/>
      <fill>
        <patternFill patternType="none">
          <bgColor indexed="65"/>
        </patternFill>
      </fill>
      <alignment horizontal="right" vertical="top" readingOrder="0"/>
    </odxf>
    <ndxf>
      <font>
        <sz val="8"/>
        <color auto="1"/>
        <name val="Times New Roman"/>
        <scheme val="none"/>
      </font>
      <numFmt numFmtId="0" formatCode="General"/>
      <fill>
        <patternFill patternType="solid">
          <bgColor theme="0"/>
        </patternFill>
      </fill>
      <alignment horizontal="center" vertical="center" readingOrder="0"/>
    </ndxf>
  </rcc>
  <rcc rId="16671" sId="1" odxf="1" dxf="1">
    <nc r="L1132">
      <v>261294</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fmt sheetId="1" sqref="M1132" start="0" length="0">
    <dxf>
      <font>
        <sz val="8"/>
        <color auto="1"/>
        <name val="Times New Roman"/>
        <scheme val="none"/>
      </font>
      <numFmt numFmtId="0" formatCode="General"/>
      <fill>
        <patternFill patternType="solid">
          <bgColor theme="0"/>
        </patternFill>
      </fill>
      <alignment horizontal="center" vertical="center" readingOrder="0"/>
    </dxf>
  </rfmt>
  <rfmt sheetId="1" sqref="N1132" start="0" length="0">
    <dxf>
      <font>
        <sz val="8"/>
        <color auto="1"/>
        <name val="Times New Roman"/>
        <scheme val="none"/>
      </font>
      <numFmt numFmtId="0" formatCode="General"/>
      <fill>
        <patternFill patternType="solid">
          <bgColor theme="0"/>
        </patternFill>
      </fill>
      <alignment horizontal="center" vertical="center" readingOrder="0"/>
    </dxf>
  </rfmt>
  <rcc rId="16672" sId="1" odxf="1" dxf="1">
    <nc r="O1132">
      <v>321</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cc rId="16673" sId="1" odxf="1" dxf="1">
    <nc r="P1132">
      <v>674100</v>
    </nc>
    <odxf>
      <font>
        <sz val="10"/>
        <color auto="1"/>
        <name val="Arial"/>
        <scheme val="none"/>
      </font>
      <numFmt numFmtId="4" formatCode="#,##0.00"/>
      <fill>
        <patternFill patternType="none">
          <bgColor indexed="65"/>
        </patternFill>
      </fill>
      <alignment horizontal="general" vertical="bottom" readingOrder="0"/>
      <border outline="0">
        <right/>
      </border>
    </odxf>
    <ndxf>
      <font>
        <sz val="8"/>
        <color auto="1"/>
        <name val="Times New Roman"/>
        <scheme val="none"/>
      </font>
      <numFmt numFmtId="0" formatCode="General"/>
      <fill>
        <patternFill patternType="solid">
          <bgColor theme="0"/>
        </patternFill>
      </fill>
      <alignment horizontal="center" vertical="center" readingOrder="0"/>
      <border outline="0">
        <right style="thin">
          <color indexed="64"/>
        </right>
      </border>
    </ndxf>
  </rcc>
  <rcc rId="16674" sId="1" odxf="1" s="1" dxf="1">
    <oc r="A1133">
      <v>9</v>
    </oc>
    <nc r="A1133">
      <v>3</v>
    </nc>
    <o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ndxf>
  </rcc>
  <rcc rId="16675" sId="1" odxf="1" dxf="1">
    <oc r="B1133" t="inlineStr">
      <is>
        <t>Бурлинский район, с. Бурла, ул. Почтовая, д. 5</t>
      </is>
    </oc>
    <nc r="B1133" t="inlineStr">
      <is>
        <t>Бурлинский район, с. Бурла, ул. Ленина, д. 27</t>
      </is>
    </nc>
    <odxf>
      <font>
        <sz val="14"/>
        <color theme="1"/>
        <name val="Times New Roman"/>
        <scheme val="none"/>
      </font>
    </odxf>
    <ndxf>
      <font>
        <sz val="8"/>
        <color theme="1"/>
        <name val="Times New Roman"/>
        <scheme val="none"/>
      </font>
    </ndxf>
  </rcc>
  <rcc rId="16676" sId="1" odxf="1" dxf="1">
    <oc r="C1133" t="inlineStr">
      <is>
        <t xml:space="preserve">Ремонт и утепление фасада, ремонт инженерных систем </t>
      </is>
    </oc>
    <nc r="C1133">
      <f>L1133+P1133</f>
    </nc>
    <odxf>
      <font>
        <sz val="11"/>
        <color indexed="8"/>
        <name val="Times New Roman"/>
        <scheme val="none"/>
      </font>
      <numFmt numFmtId="4" formatCode="#,##0.00"/>
      <fill>
        <patternFill patternType="none">
          <bgColor indexed="65"/>
        </patternFill>
      </fill>
      <alignment horizontal="left" vertical="top" readingOrder="0"/>
    </odxf>
    <ndxf>
      <font>
        <sz val="8"/>
        <color indexed="8"/>
        <name val="Times New Roman"/>
        <scheme val="none"/>
      </font>
      <numFmt numFmtId="0" formatCode="General"/>
      <fill>
        <patternFill patternType="solid">
          <bgColor theme="0"/>
        </patternFill>
      </fill>
      <alignment horizontal="center" vertical="center" readingOrder="0"/>
    </ndxf>
  </rcc>
  <rfmt sheetId="1" sqref="D1133" start="0" length="0">
    <dxf>
      <font>
        <b/>
        <sz val="8"/>
        <color indexed="55"/>
        <name val="Times New Roman"/>
        <scheme val="none"/>
      </font>
      <numFmt numFmtId="0" formatCode="General"/>
      <fill>
        <patternFill patternType="solid">
          <bgColor theme="0"/>
        </patternFill>
      </fill>
      <alignment horizontal="center" vertical="center" readingOrder="0"/>
    </dxf>
  </rfmt>
  <rfmt sheetId="1" sqref="E1133" start="0" length="0">
    <dxf>
      <font>
        <sz val="8"/>
        <color auto="1"/>
        <name val="Times New Roman"/>
        <scheme val="none"/>
      </font>
      <numFmt numFmtId="0" formatCode="General"/>
      <fill>
        <patternFill patternType="solid">
          <bgColor theme="0"/>
        </patternFill>
      </fill>
      <alignment horizontal="center" vertical="center" readingOrder="0"/>
    </dxf>
  </rfmt>
  <rfmt sheetId="1" sqref="F1133" start="0" length="0">
    <dxf>
      <font>
        <sz val="8"/>
        <color auto="1"/>
        <name val="Times New Roman"/>
        <scheme val="none"/>
      </font>
      <numFmt numFmtId="0" formatCode="General"/>
      <fill>
        <patternFill patternType="solid">
          <bgColor theme="0"/>
        </patternFill>
      </fill>
      <alignment horizontal="center" vertical="center" readingOrder="0"/>
    </dxf>
  </rfmt>
  <rfmt sheetId="1" sqref="G1133" start="0" length="0">
    <dxf>
      <font>
        <sz val="8"/>
        <color auto="1"/>
        <name val="Times New Roman"/>
        <scheme val="none"/>
      </font>
      <numFmt numFmtId="0" formatCode="General"/>
      <fill>
        <patternFill patternType="solid">
          <bgColor theme="0"/>
        </patternFill>
      </fill>
      <alignment horizontal="center" vertical="center" readingOrder="0"/>
    </dxf>
  </rfmt>
  <rfmt sheetId="1" sqref="H1133" start="0" length="0">
    <dxf>
      <font>
        <sz val="8"/>
        <color auto="1"/>
        <name val="Times New Roman"/>
        <scheme val="none"/>
      </font>
      <numFmt numFmtId="0" formatCode="General"/>
      <fill>
        <patternFill patternType="solid">
          <bgColor theme="0"/>
        </patternFill>
      </fill>
      <alignment horizontal="center" vertical="center" readingOrder="0"/>
    </dxf>
  </rfmt>
  <rfmt sheetId="1" sqref="I1133" start="0" length="0">
    <dxf>
      <font>
        <sz val="8"/>
        <color auto="1"/>
        <name val="Times New Roman"/>
        <scheme val="none"/>
      </font>
      <numFmt numFmtId="0" formatCode="General"/>
      <fill>
        <patternFill patternType="solid">
          <bgColor theme="0"/>
        </patternFill>
      </fill>
      <alignment horizontal="center" vertical="center" readingOrder="0"/>
    </dxf>
  </rfmt>
  <rfmt sheetId="1" sqref="J1133" start="0" length="0">
    <dxf>
      <font>
        <sz val="8"/>
        <color auto="1"/>
        <name val="Times New Roman"/>
        <scheme val="none"/>
      </font>
      <numFmt numFmtId="0" formatCode="General"/>
      <fill>
        <patternFill patternType="solid">
          <bgColor theme="0"/>
        </patternFill>
      </fill>
      <alignment horizontal="center" vertical="center" readingOrder="0"/>
    </dxf>
  </rfmt>
  <rcc rId="16677" sId="1" odxf="1" dxf="1">
    <nc r="K1133">
      <v>321</v>
    </nc>
    <odxf>
      <font>
        <sz val="10"/>
        <color auto="1"/>
        <name val="Arial"/>
        <scheme val="none"/>
      </font>
      <numFmt numFmtId="4" formatCode="#,##0.00"/>
      <fill>
        <patternFill patternType="none">
          <bgColor indexed="65"/>
        </patternFill>
      </fill>
      <alignment horizontal="right" vertical="top" readingOrder="0"/>
    </odxf>
    <ndxf>
      <font>
        <sz val="8"/>
        <color auto="1"/>
        <name val="Times New Roman"/>
        <scheme val="none"/>
      </font>
      <numFmt numFmtId="0" formatCode="General"/>
      <fill>
        <patternFill patternType="solid">
          <bgColor theme="0"/>
        </patternFill>
      </fill>
      <alignment horizontal="center" vertical="center" readingOrder="0"/>
    </ndxf>
  </rcc>
  <rcc rId="16678" sId="1" odxf="1" dxf="1">
    <nc r="L1133">
      <v>261294</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fmt sheetId="1" sqref="M1133" start="0" length="0">
    <dxf>
      <font>
        <sz val="8"/>
        <color auto="1"/>
        <name val="Times New Roman"/>
        <scheme val="none"/>
      </font>
      <numFmt numFmtId="0" formatCode="General"/>
      <fill>
        <patternFill patternType="solid">
          <bgColor theme="0"/>
        </patternFill>
      </fill>
      <alignment horizontal="center" vertical="center" readingOrder="0"/>
    </dxf>
  </rfmt>
  <rfmt sheetId="1" sqref="N1133" start="0" length="0">
    <dxf>
      <font>
        <sz val="8"/>
        <color auto="1"/>
        <name val="Times New Roman"/>
        <scheme val="none"/>
      </font>
      <numFmt numFmtId="0" formatCode="General"/>
      <fill>
        <patternFill patternType="solid">
          <bgColor theme="0"/>
        </patternFill>
      </fill>
      <alignment horizontal="center" vertical="center" readingOrder="0"/>
    </dxf>
  </rfmt>
  <rcc rId="16679" sId="1" odxf="1" dxf="1">
    <nc r="O1133">
      <v>321</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cc rId="16680" sId="1" odxf="1" dxf="1">
    <nc r="P1133">
      <v>674100</v>
    </nc>
    <odxf>
      <font>
        <sz val="10"/>
        <color auto="1"/>
        <name val="Arial"/>
        <scheme val="none"/>
      </font>
      <numFmt numFmtId="4" formatCode="#,##0.00"/>
      <fill>
        <patternFill patternType="none">
          <bgColor indexed="65"/>
        </patternFill>
      </fill>
      <alignment horizontal="general" vertical="bottom" readingOrder="0"/>
      <border outline="0">
        <right/>
      </border>
    </odxf>
    <ndxf>
      <font>
        <sz val="8"/>
        <color auto="1"/>
        <name val="Times New Roman"/>
        <scheme val="none"/>
      </font>
      <numFmt numFmtId="0" formatCode="General"/>
      <fill>
        <patternFill patternType="solid">
          <bgColor theme="0"/>
        </patternFill>
      </fill>
      <alignment horizontal="center" vertical="center" readingOrder="0"/>
      <border outline="0">
        <right style="thin">
          <color indexed="64"/>
        </right>
      </border>
    </ndxf>
  </rcc>
  <rcc rId="16681" sId="1" odxf="1" s="1" dxf="1">
    <oc r="A1134">
      <v>10</v>
    </oc>
    <nc r="A1134">
      <v>4</v>
    </nc>
    <o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alignment vertical="center" wrapText="0" readingOrder="0"/>
    </ndxf>
  </rcc>
  <rcc rId="16682" sId="1" odxf="1" dxf="1">
    <oc r="B1134" t="inlineStr">
      <is>
        <t>Бурлинский район, с. Бурла, ул. Советская, д. 34</t>
      </is>
    </oc>
    <nc r="B1134" t="inlineStr">
      <is>
        <t>Бурлинский район, с. Бурла, ул. Ленина, д. 29</t>
      </is>
    </nc>
    <odxf>
      <font>
        <sz val="14"/>
        <color theme="1"/>
        <name val="Times New Roman"/>
        <scheme val="none"/>
      </font>
    </odxf>
    <ndxf>
      <font>
        <sz val="8"/>
        <color theme="1"/>
        <name val="Times New Roman"/>
        <scheme val="none"/>
      </font>
    </ndxf>
  </rcc>
  <rcc rId="16683" sId="1" odxf="1" dxf="1">
    <oc r="C1134" t="inlineStr">
      <is>
        <t>Ремонт кровли</t>
      </is>
    </oc>
    <nc r="C1134">
      <f>L1134+P1134</f>
    </nc>
    <odxf>
      <font>
        <sz val="11"/>
        <color indexed="8"/>
        <name val="Times New Roman"/>
        <scheme val="none"/>
      </font>
      <numFmt numFmtId="4" formatCode="#,##0.00"/>
      <fill>
        <patternFill patternType="none">
          <bgColor indexed="65"/>
        </patternFill>
      </fill>
      <alignment horizontal="left" vertical="top" readingOrder="0"/>
    </odxf>
    <ndxf>
      <font>
        <sz val="8"/>
        <color indexed="8"/>
        <name val="Times New Roman"/>
        <scheme val="none"/>
      </font>
      <numFmt numFmtId="0" formatCode="General"/>
      <fill>
        <patternFill patternType="solid">
          <bgColor theme="0"/>
        </patternFill>
      </fill>
      <alignment horizontal="center" vertical="center" readingOrder="0"/>
    </ndxf>
  </rcc>
  <rfmt sheetId="1" sqref="D1134" start="0" length="0">
    <dxf>
      <font>
        <b/>
        <sz val="8"/>
        <color indexed="55"/>
        <name val="Times New Roman"/>
        <scheme val="none"/>
      </font>
      <numFmt numFmtId="0" formatCode="General"/>
      <fill>
        <patternFill patternType="solid">
          <bgColor theme="0"/>
        </patternFill>
      </fill>
      <alignment horizontal="center" vertical="center" readingOrder="0"/>
    </dxf>
  </rfmt>
  <rfmt sheetId="1" sqref="E1134" start="0" length="0">
    <dxf>
      <font>
        <sz val="8"/>
        <color auto="1"/>
        <name val="Times New Roman"/>
        <scheme val="none"/>
      </font>
      <numFmt numFmtId="0" formatCode="General"/>
      <fill>
        <patternFill patternType="solid">
          <bgColor theme="0"/>
        </patternFill>
      </fill>
      <alignment horizontal="center" vertical="center" readingOrder="0"/>
    </dxf>
  </rfmt>
  <rfmt sheetId="1" sqref="F1134" start="0" length="0">
    <dxf>
      <font>
        <sz val="8"/>
        <color auto="1"/>
        <name val="Times New Roman"/>
        <scheme val="none"/>
      </font>
      <numFmt numFmtId="0" formatCode="General"/>
      <fill>
        <patternFill patternType="solid">
          <bgColor theme="0"/>
        </patternFill>
      </fill>
      <alignment horizontal="center" vertical="center" readingOrder="0"/>
    </dxf>
  </rfmt>
  <rfmt sheetId="1" sqref="G1134" start="0" length="0">
    <dxf>
      <font>
        <sz val="8"/>
        <color auto="1"/>
        <name val="Times New Roman"/>
        <scheme val="none"/>
      </font>
      <numFmt numFmtId="0" formatCode="General"/>
      <fill>
        <patternFill>
          <bgColor theme="0"/>
        </patternFill>
      </fill>
      <alignment horizontal="center" vertical="center" readingOrder="0"/>
    </dxf>
  </rfmt>
  <rfmt sheetId="1" sqref="H1134" start="0" length="0">
    <dxf>
      <font>
        <sz val="8"/>
        <color auto="1"/>
        <name val="Times New Roman"/>
        <scheme val="none"/>
      </font>
      <numFmt numFmtId="0" formatCode="General"/>
      <fill>
        <patternFill>
          <bgColor theme="0"/>
        </patternFill>
      </fill>
      <alignment horizontal="center" vertical="center" readingOrder="0"/>
    </dxf>
  </rfmt>
  <rfmt sheetId="1" sqref="I1134" start="0" length="0">
    <dxf>
      <font>
        <sz val="8"/>
        <color auto="1"/>
        <name val="Times New Roman"/>
        <scheme val="none"/>
      </font>
      <numFmt numFmtId="0" formatCode="General"/>
      <fill>
        <patternFill patternType="solid">
          <bgColor theme="0"/>
        </patternFill>
      </fill>
      <alignment horizontal="center" vertical="center" readingOrder="0"/>
    </dxf>
  </rfmt>
  <rfmt sheetId="1" sqref="J1134" start="0" length="0">
    <dxf>
      <font>
        <sz val="8"/>
        <color auto="1"/>
        <name val="Times New Roman"/>
        <scheme val="none"/>
      </font>
      <numFmt numFmtId="0" formatCode="General"/>
      <fill>
        <patternFill patternType="solid">
          <bgColor theme="0"/>
        </patternFill>
      </fill>
      <alignment horizontal="center" vertical="center" readingOrder="0"/>
    </dxf>
  </rfmt>
  <rcc rId="16684" sId="1" odxf="1" dxf="1">
    <nc r="K1134">
      <v>321</v>
    </nc>
    <odxf>
      <font>
        <sz val="10"/>
        <color auto="1"/>
        <name val="Arial"/>
        <scheme val="none"/>
      </font>
      <numFmt numFmtId="4" formatCode="#,##0.00"/>
      <fill>
        <patternFill patternType="none">
          <bgColor indexed="65"/>
        </patternFill>
      </fill>
      <alignment horizontal="right" vertical="top" readingOrder="0"/>
    </odxf>
    <ndxf>
      <font>
        <sz val="8"/>
        <color auto="1"/>
        <name val="Times New Roman"/>
        <scheme val="none"/>
      </font>
      <numFmt numFmtId="0" formatCode="General"/>
      <fill>
        <patternFill patternType="solid">
          <bgColor theme="0"/>
        </patternFill>
      </fill>
      <alignment horizontal="center" vertical="center" readingOrder="0"/>
    </ndxf>
  </rcc>
  <rcc rId="16685" sId="1" odxf="1" dxf="1">
    <nc r="L1134">
      <v>261294</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fmt sheetId="1" sqref="M1134" start="0" length="0">
    <dxf>
      <font>
        <sz val="8"/>
        <color auto="1"/>
        <name val="Times New Roman"/>
        <scheme val="none"/>
      </font>
      <numFmt numFmtId="0" formatCode="General"/>
      <fill>
        <patternFill patternType="solid">
          <bgColor theme="0"/>
        </patternFill>
      </fill>
      <alignment horizontal="center" vertical="center" readingOrder="0"/>
    </dxf>
  </rfmt>
  <rfmt sheetId="1" sqref="N1134" start="0" length="0">
    <dxf>
      <font>
        <sz val="8"/>
        <color auto="1"/>
        <name val="Times New Roman"/>
        <scheme val="none"/>
      </font>
      <numFmt numFmtId="0" formatCode="General"/>
      <fill>
        <patternFill patternType="solid">
          <bgColor theme="0"/>
        </patternFill>
      </fill>
      <alignment horizontal="center" vertical="center" readingOrder="0"/>
    </dxf>
  </rfmt>
  <rcc rId="16686" sId="1" odxf="1" dxf="1">
    <nc r="O1134">
      <v>321</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cc rId="16687" sId="1" odxf="1" dxf="1">
    <nc r="P1134">
      <v>674100</v>
    </nc>
    <odxf>
      <font>
        <sz val="10"/>
        <color auto="1"/>
        <name val="Arial"/>
        <scheme val="none"/>
      </font>
      <numFmt numFmtId="4" formatCode="#,##0.00"/>
      <fill>
        <patternFill patternType="none">
          <bgColor indexed="65"/>
        </patternFill>
      </fill>
      <alignment horizontal="general" vertical="bottom" readingOrder="0"/>
      <border outline="0">
        <right/>
      </border>
    </odxf>
    <ndxf>
      <font>
        <sz val="8"/>
        <color auto="1"/>
        <name val="Times New Roman"/>
        <scheme val="none"/>
      </font>
      <numFmt numFmtId="0" formatCode="General"/>
      <fill>
        <patternFill patternType="solid">
          <bgColor theme="0"/>
        </patternFill>
      </fill>
      <alignment horizontal="center" vertical="center" readingOrder="0"/>
      <border outline="0">
        <right style="thin">
          <color indexed="64"/>
        </right>
      </border>
    </ndxf>
  </rcc>
  <rcc rId="16688" sId="1" odxf="1" s="1" dxf="1">
    <oc r="A1135">
      <v>11</v>
    </oc>
    <nc r="A1135">
      <v>5</v>
    </nc>
    <o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center"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odxf>
    <ndxf>
      <font>
        <sz val="8"/>
        <color indexed="8"/>
        <name val="Times New Roman"/>
        <scheme val="none"/>
      </font>
      <alignment vertical="center" wrapText="0" readingOrder="0"/>
    </ndxf>
  </rcc>
  <rcc rId="16689" sId="1" odxf="1" dxf="1">
    <oc r="B1135" t="inlineStr">
      <is>
        <t>Бурлинский район, с. Бурла, ул. Советская, д. 36</t>
      </is>
    </oc>
    <nc r="B1135" t="inlineStr">
      <is>
        <t>Бурлинский район, с. Михайловка, ул. Ленина, д. 28</t>
      </is>
    </nc>
    <odxf>
      <font>
        <sz val="14"/>
        <color theme="1"/>
        <name val="Times New Roman"/>
        <scheme val="none"/>
      </font>
    </odxf>
    <ndxf>
      <font>
        <sz val="8"/>
        <color theme="1"/>
        <name val="Times New Roman"/>
        <scheme val="none"/>
      </font>
    </ndxf>
  </rcc>
  <rcc rId="16690" sId="1" odxf="1" dxf="1">
    <oc r="C1135" t="inlineStr">
      <is>
        <t>Ремонт и утепление фасада, ремонт системы водоотведения</t>
      </is>
    </oc>
    <nc r="C1135">
      <f>D1135+H1135+L1135</f>
    </nc>
    <odxf>
      <font>
        <sz val="11"/>
        <color indexed="8"/>
        <name val="Times New Roman"/>
        <scheme val="none"/>
      </font>
      <numFmt numFmtId="4" formatCode="#,##0.00"/>
      <fill>
        <patternFill patternType="none">
          <bgColor indexed="65"/>
        </patternFill>
      </fill>
      <alignment horizontal="left" vertical="top" readingOrder="0"/>
    </odxf>
    <ndxf>
      <font>
        <sz val="8"/>
        <color indexed="8"/>
        <name val="Times New Roman"/>
        <scheme val="none"/>
      </font>
      <numFmt numFmtId="0" formatCode="General"/>
      <fill>
        <patternFill patternType="solid">
          <bgColor theme="0"/>
        </patternFill>
      </fill>
      <alignment horizontal="center" vertical="center" readingOrder="0"/>
    </ndxf>
  </rcc>
  <rcc rId="16691" sId="1" odxf="1" dxf="1">
    <nc r="D1135">
      <v>100000</v>
    </nc>
    <odxf>
      <font>
        <b val="0"/>
        <sz val="11"/>
        <color indexed="55"/>
        <name val="Calibri"/>
        <scheme val="none"/>
      </font>
      <numFmt numFmtId="4" formatCode="#,##0.00"/>
      <fill>
        <patternFill>
          <bgColor rgb="FFFFFF00"/>
        </patternFill>
      </fill>
      <alignment horizontal="general" vertical="top" readingOrder="0"/>
    </odxf>
    <ndxf>
      <font>
        <b/>
        <sz val="8"/>
        <color indexed="55"/>
        <name val="Times New Roman"/>
        <scheme val="none"/>
      </font>
      <numFmt numFmtId="0" formatCode="General"/>
      <fill>
        <patternFill>
          <bgColor theme="0"/>
        </patternFill>
      </fill>
      <alignment horizontal="center" vertical="center" readingOrder="0"/>
    </ndxf>
  </rcc>
  <rfmt sheetId="1" sqref="E1135" start="0" length="0">
    <dxf>
      <font>
        <sz val="8"/>
        <color auto="1"/>
        <name val="Times New Roman"/>
        <scheme val="none"/>
      </font>
      <numFmt numFmtId="0" formatCode="General"/>
      <fill>
        <patternFill patternType="solid">
          <bgColor theme="0"/>
        </patternFill>
      </fill>
      <alignment horizontal="center" vertical="center" readingOrder="0"/>
    </dxf>
  </rfmt>
  <rfmt sheetId="1" sqref="F1135" start="0" length="0">
    <dxf>
      <font>
        <sz val="8"/>
        <color auto="1"/>
        <name val="Times New Roman"/>
        <scheme val="none"/>
      </font>
      <numFmt numFmtId="0" formatCode="General"/>
      <fill>
        <patternFill patternType="solid">
          <bgColor theme="0"/>
        </patternFill>
      </fill>
      <alignment horizontal="center" vertical="center" readingOrder="0"/>
    </dxf>
  </rfmt>
  <rcc rId="16692" sId="1" odxf="1" dxf="1">
    <nc r="G1135">
      <v>418</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cc rId="16693" sId="1" odxf="1" dxf="1">
    <nc r="H1135">
      <v>470000</v>
    </nc>
    <odxf>
      <font>
        <sz val="10"/>
        <color auto="1"/>
        <name val="Arial"/>
        <scheme val="none"/>
      </font>
      <numFmt numFmtId="4" formatCode="#,##0.00"/>
      <fill>
        <patternFill patternType="none">
          <bgColor indexed="65"/>
        </patternFill>
      </fill>
      <alignment horizontal="general" vertical="bottom" readingOrder="0"/>
    </odxf>
    <ndxf>
      <font>
        <sz val="8"/>
        <color auto="1"/>
        <name val="Times New Roman"/>
        <scheme val="none"/>
      </font>
      <numFmt numFmtId="0" formatCode="General"/>
      <fill>
        <patternFill patternType="solid">
          <bgColor theme="0"/>
        </patternFill>
      </fill>
      <alignment horizontal="center" vertical="center" readingOrder="0"/>
    </ndxf>
  </rcc>
  <rfmt sheetId="1" sqref="I1135" start="0" length="0">
    <dxf>
      <font>
        <sz val="8"/>
        <color auto="1"/>
        <name val="Times New Roman"/>
        <scheme val="none"/>
      </font>
      <numFmt numFmtId="0" formatCode="General"/>
      <fill>
        <patternFill patternType="solid">
          <bgColor theme="0"/>
        </patternFill>
      </fill>
      <alignment horizontal="center" vertical="center" readingOrder="0"/>
    </dxf>
  </rfmt>
  <rfmt sheetId="1" sqref="J1135" start="0" length="0">
    <dxf>
      <font>
        <sz val="8"/>
        <color auto="1"/>
        <name val="Times New Roman"/>
        <scheme val="none"/>
      </font>
      <numFmt numFmtId="0" formatCode="General"/>
      <fill>
        <patternFill patternType="solid">
          <bgColor theme="0"/>
        </patternFill>
      </fill>
      <alignment horizontal="center" vertical="center" readingOrder="0"/>
    </dxf>
  </rfmt>
  <rcc rId="16694" sId="1" odxf="1" dxf="1">
    <nc r="K1135">
      <v>372</v>
    </nc>
    <odxf>
      <font>
        <sz val="10"/>
        <color auto="1"/>
        <name val="Arial"/>
        <scheme val="none"/>
      </font>
      <numFmt numFmtId="4" formatCode="#,##0.00"/>
      <fill>
        <patternFill>
          <bgColor rgb="FFFFFF00"/>
        </patternFill>
      </fill>
      <alignment horizontal="right" vertical="top" readingOrder="0"/>
    </odxf>
    <ndxf>
      <font>
        <sz val="8"/>
        <color auto="1"/>
        <name val="Times New Roman"/>
        <scheme val="none"/>
      </font>
      <numFmt numFmtId="0" formatCode="General"/>
      <fill>
        <patternFill>
          <bgColor theme="0"/>
        </patternFill>
      </fill>
      <alignment horizontal="center" vertical="center" readingOrder="0"/>
    </ndxf>
  </rcc>
  <rcc rId="16695" sId="1" odxf="1" dxf="1">
    <nc r="L1135">
      <v>303000</v>
    </nc>
    <odxf>
      <font>
        <sz val="10"/>
        <color auto="1"/>
        <name val="Arial"/>
        <scheme val="none"/>
      </font>
      <numFmt numFmtId="4" formatCode="#,##0.00"/>
      <fill>
        <patternFill>
          <bgColor rgb="FFFFFF00"/>
        </patternFill>
      </fill>
      <alignment horizontal="general" vertical="bottom" readingOrder="0"/>
    </odxf>
    <ndxf>
      <font>
        <sz val="8"/>
        <color auto="1"/>
        <name val="Times New Roman"/>
        <scheme val="none"/>
      </font>
      <numFmt numFmtId="0" formatCode="General"/>
      <fill>
        <patternFill>
          <bgColor theme="0"/>
        </patternFill>
      </fill>
      <alignment horizontal="center" vertical="center" readingOrder="0"/>
    </ndxf>
  </rcc>
  <rfmt sheetId="1" sqref="M1135" start="0" length="0">
    <dxf>
      <font>
        <sz val="8"/>
        <color auto="1"/>
        <name val="Times New Roman"/>
        <scheme val="none"/>
      </font>
      <numFmt numFmtId="0" formatCode="General"/>
      <fill>
        <patternFill patternType="solid">
          <bgColor theme="0"/>
        </patternFill>
      </fill>
      <alignment horizontal="center" vertical="center" readingOrder="0"/>
    </dxf>
  </rfmt>
  <rfmt sheetId="1" sqref="N1135" start="0" length="0">
    <dxf>
      <font>
        <sz val="8"/>
        <color auto="1"/>
        <name val="Times New Roman"/>
        <scheme val="none"/>
      </font>
      <numFmt numFmtId="0" formatCode="General"/>
      <fill>
        <patternFill patternType="solid">
          <bgColor theme="0"/>
        </patternFill>
      </fill>
      <alignment horizontal="center" vertical="center" readingOrder="0"/>
    </dxf>
  </rfmt>
  <rfmt sheetId="1" sqref="O1135" start="0" length="0">
    <dxf>
      <font>
        <sz val="8"/>
        <color auto="1"/>
        <name val="Times New Roman"/>
        <scheme val="none"/>
      </font>
      <numFmt numFmtId="0" formatCode="General"/>
      <fill>
        <patternFill>
          <bgColor theme="0"/>
        </patternFill>
      </fill>
      <alignment horizontal="center" vertical="center" readingOrder="0"/>
    </dxf>
  </rfmt>
  <rfmt sheetId="1" sqref="P1135" start="0" length="0">
    <dxf>
      <font>
        <sz val="14"/>
        <color indexed="8"/>
        <name val="Times New Roman"/>
        <scheme val="none"/>
      </font>
      <numFmt numFmtId="0" formatCode="General"/>
      <fill>
        <patternFill patternType="none">
          <bgColor indexed="65"/>
        </patternFill>
      </fill>
      <alignment horizontal="left" vertical="top" readingOrder="0"/>
      <border outline="0">
        <right style="thin">
          <color indexed="64"/>
        </right>
      </border>
    </dxf>
  </rfmt>
  <rfmt sheetId="1" sqref="A1122:P1135" start="0" length="2147483647">
    <dxf>
      <font>
        <sz val="14"/>
      </font>
    </dxf>
  </rfmt>
  <rfmt sheetId="1" sqref="A1122">
    <dxf>
      <alignment wrapText="0" readingOrder="0"/>
    </dxf>
  </rfmt>
  <rfmt sheetId="1" sqref="A1126">
    <dxf>
      <alignment wrapText="0" readingOrder="0"/>
    </dxf>
  </rfmt>
  <rfmt sheetId="1" sqref="A1130">
    <dxf>
      <alignment wrapText="0" readingOrder="0"/>
    </dxf>
  </rfmt>
  <rfmt sheetId="1" sqref="C1121" start="0" length="0">
    <dxf>
      <font>
        <sz val="8"/>
        <name val="Times New Roman"/>
        <scheme val="none"/>
      </font>
      <numFmt numFmtId="185" formatCode="#,##0.00_р_."/>
      <alignment horizontal="center" vertical="center" wrapText="1" readingOrder="0"/>
    </dxf>
  </rfmt>
  <rfmt sheetId="1" sqref="D1121" start="0" length="0">
    <dxf>
      <font>
        <sz val="8"/>
        <name val="Times New Roman"/>
        <scheme val="none"/>
      </font>
      <numFmt numFmtId="3" formatCode="#,##0"/>
      <fill>
        <patternFill patternType="solid">
          <bgColor theme="0"/>
        </patternFill>
      </fill>
      <alignment horizontal="center" vertical="center" readingOrder="0"/>
    </dxf>
  </rfmt>
  <rfmt sheetId="1" sqref="E1121" start="0" length="0">
    <dxf>
      <font>
        <sz val="8"/>
        <name val="Times New Roman"/>
        <scheme val="none"/>
      </font>
      <numFmt numFmtId="3" formatCode="#,##0"/>
      <fill>
        <patternFill patternType="solid">
          <bgColor theme="0"/>
        </patternFill>
      </fill>
      <alignment horizontal="center" vertical="center" readingOrder="0"/>
    </dxf>
  </rfmt>
  <rfmt sheetId="1" sqref="F1121" start="0" length="0">
    <dxf>
      <font>
        <sz val="8"/>
        <name val="Times New Roman"/>
        <scheme val="none"/>
      </font>
      <numFmt numFmtId="3" formatCode="#,##0"/>
      <fill>
        <patternFill patternType="solid">
          <bgColor theme="0"/>
        </patternFill>
      </fill>
      <alignment horizontal="center" vertical="center" readingOrder="0"/>
    </dxf>
  </rfmt>
  <rfmt sheetId="1" sqref="G1121" start="0" length="0">
    <dxf>
      <font>
        <sz val="8"/>
        <name val="Times New Roman"/>
        <scheme val="none"/>
      </font>
      <numFmt numFmtId="0" formatCode="General"/>
      <fill>
        <patternFill patternType="solid">
          <bgColor theme="0"/>
        </patternFill>
      </fill>
      <alignment horizontal="center" vertical="center" readingOrder="0"/>
    </dxf>
  </rfmt>
  <rfmt sheetId="1" sqref="H1121" start="0" length="0">
    <dxf>
      <font>
        <sz val="8"/>
        <name val="Times New Roman"/>
        <scheme val="none"/>
      </font>
      <numFmt numFmtId="3" formatCode="#,##0"/>
      <fill>
        <patternFill patternType="solid">
          <bgColor theme="0"/>
        </patternFill>
      </fill>
      <alignment horizontal="center" vertical="center" readingOrder="0"/>
    </dxf>
  </rfmt>
  <rfmt sheetId="1" sqref="I1121" start="0" length="0">
    <dxf>
      <font>
        <sz val="8"/>
        <name val="Times New Roman"/>
        <scheme val="none"/>
      </font>
      <fill>
        <patternFill patternType="solid">
          <bgColor theme="0"/>
        </patternFill>
      </fill>
      <alignment horizontal="center" vertical="center" readingOrder="0"/>
    </dxf>
  </rfmt>
  <rfmt sheetId="1" sqref="J1121" start="0" length="0">
    <dxf>
      <font>
        <sz val="8"/>
        <name val="Times New Roman"/>
        <scheme val="none"/>
      </font>
      <numFmt numFmtId="3" formatCode="#,##0"/>
      <fill>
        <patternFill patternType="solid">
          <bgColor theme="0"/>
        </patternFill>
      </fill>
      <alignment horizontal="center" vertical="center" readingOrder="0"/>
    </dxf>
  </rfmt>
  <rfmt sheetId="1" sqref="K1121" start="0" length="0">
    <dxf>
      <font>
        <sz val="8"/>
        <name val="Times New Roman"/>
        <scheme val="none"/>
      </font>
      <fill>
        <patternFill patternType="solid">
          <bgColor theme="0"/>
        </patternFill>
      </fill>
      <alignment horizontal="center" vertical="center" readingOrder="0"/>
    </dxf>
  </rfmt>
  <rfmt sheetId="1" sqref="L1121" start="0" length="0">
    <dxf>
      <font>
        <sz val="8"/>
        <name val="Times New Roman"/>
        <scheme val="none"/>
      </font>
      <numFmt numFmtId="3" formatCode="#,##0"/>
      <fill>
        <patternFill patternType="solid">
          <bgColor theme="0"/>
        </patternFill>
      </fill>
      <alignment horizontal="center" vertical="center" readingOrder="0"/>
      <border outline="0">
        <right style="thin">
          <color indexed="64"/>
        </right>
      </border>
    </dxf>
  </rfmt>
  <rfmt sheetId="1" sqref="M1121" start="0" length="0">
    <dxf>
      <font>
        <sz val="8"/>
        <name val="Times New Roman"/>
        <scheme val="none"/>
      </font>
      <fill>
        <patternFill patternType="solid">
          <bgColor theme="0"/>
        </patternFill>
      </fill>
      <alignment horizontal="center" vertical="center" readingOrder="0"/>
    </dxf>
  </rfmt>
  <rfmt sheetId="1" sqref="N1121" start="0" length="0">
    <dxf>
      <font>
        <sz val="8"/>
        <name val="Times New Roman"/>
        <scheme val="none"/>
      </font>
      <numFmt numFmtId="3" formatCode="#,##0"/>
      <fill>
        <patternFill patternType="solid">
          <bgColor theme="0"/>
        </patternFill>
      </fill>
      <alignment horizontal="center" vertical="center" readingOrder="0"/>
    </dxf>
  </rfmt>
  <rfmt sheetId="1" sqref="O1121" start="0" length="0">
    <dxf>
      <font>
        <sz val="8"/>
        <name val="Times New Roman"/>
        <scheme val="none"/>
      </font>
      <fill>
        <patternFill patternType="solid">
          <bgColor theme="0"/>
        </patternFill>
      </fill>
      <alignment horizontal="center" vertical="center" readingOrder="0"/>
    </dxf>
  </rfmt>
  <rfmt sheetId="1" sqref="P1121" start="0" length="0">
    <dxf>
      <font>
        <sz val="8"/>
        <name val="Times New Roman"/>
        <scheme val="none"/>
      </font>
      <numFmt numFmtId="0" formatCode="General"/>
      <fill>
        <patternFill patternType="solid">
          <bgColor theme="0"/>
        </patternFill>
      </fill>
      <alignment horizontal="center" vertical="center" readingOrder="0"/>
      <border outline="0">
        <right style="thin">
          <color indexed="64"/>
        </right>
      </border>
    </dxf>
  </rfmt>
  <rfmt sheetId="1" sqref="C1121:P1121" start="0" length="2147483647">
    <dxf>
      <font>
        <sz val="14"/>
      </font>
    </dxf>
  </rfmt>
  <rcc rId="16696" sId="1">
    <nc r="C1122">
      <f>SUM(C1123:C1125)</f>
    </nc>
  </rcc>
  <rcc rId="16697" sId="1" odxf="1" dxf="1">
    <nc r="D1122">
      <f>SUM(D1123:D1125)</f>
    </nc>
    <ndxf>
      <font>
        <sz val="14"/>
        <color indexed="8"/>
        <name val="Times New Roman"/>
        <scheme val="none"/>
      </font>
      <numFmt numFmtId="185" formatCode="#,##0.00_р_."/>
      <alignment wrapText="1" readingOrder="0"/>
    </ndxf>
  </rcc>
  <rcc rId="16698" sId="1" odxf="1" dxf="1">
    <nc r="E1122">
      <f>SUM(E1123:E1125)</f>
    </nc>
    <ndxf>
      <font>
        <sz val="14"/>
        <color indexed="8"/>
        <name val="Times New Roman"/>
        <scheme val="none"/>
      </font>
      <numFmt numFmtId="185" formatCode="#,##0.00_р_."/>
      <alignment wrapText="1" readingOrder="0"/>
    </ndxf>
  </rcc>
  <rcc rId="16699" sId="1" odxf="1" dxf="1">
    <nc r="F1122">
      <f>SUM(F1123:F1125)</f>
    </nc>
    <ndxf>
      <font>
        <sz val="14"/>
        <color indexed="8"/>
        <name val="Times New Roman"/>
        <scheme val="none"/>
      </font>
      <numFmt numFmtId="185" formatCode="#,##0.00_р_."/>
      <alignment wrapText="1" readingOrder="0"/>
    </ndxf>
  </rcc>
  <rcc rId="16700" sId="1" odxf="1" dxf="1">
    <nc r="G1122">
      <f>SUM(G1123:G1125)</f>
    </nc>
    <ndxf>
      <font>
        <sz val="14"/>
        <color indexed="8"/>
        <name val="Times New Roman"/>
        <scheme val="none"/>
      </font>
      <numFmt numFmtId="185" formatCode="#,##0.00_р_."/>
      <alignment wrapText="1" readingOrder="0"/>
    </ndxf>
  </rcc>
  <rcc rId="16701" sId="1" odxf="1" dxf="1" numFmtId="4">
    <nc r="H1122">
      <f>SUM(H1123:H1125)</f>
    </nc>
    <ndxf>
      <numFmt numFmtId="185" formatCode="#,##0.00_р_."/>
      <alignment wrapText="1" readingOrder="0"/>
    </ndxf>
  </rcc>
  <rcc rId="16702" sId="1" odxf="1" dxf="1">
    <nc r="I1122">
      <f>SUM(I1123:I1125)</f>
    </nc>
    <ndxf>
      <font>
        <sz val="14"/>
        <color indexed="8"/>
        <name val="Times New Roman"/>
        <scheme val="none"/>
      </font>
      <numFmt numFmtId="185" formatCode="#,##0.00_р_."/>
      <alignment wrapText="1" readingOrder="0"/>
    </ndxf>
  </rcc>
  <rcc rId="16703" sId="1" odxf="1" dxf="1">
    <nc r="J1122">
      <f>SUM(J1123:J1125)</f>
    </nc>
    <ndxf>
      <font>
        <sz val="14"/>
        <color indexed="8"/>
        <name val="Times New Roman"/>
        <scheme val="none"/>
      </font>
      <numFmt numFmtId="185" formatCode="#,##0.00_р_."/>
      <alignment wrapText="1" readingOrder="0"/>
    </ndxf>
  </rcc>
  <rcc rId="16704" sId="1" odxf="1" dxf="1">
    <nc r="K1122">
      <f>SUM(K1123:K1125)</f>
    </nc>
    <ndxf>
      <font>
        <sz val="14"/>
        <color indexed="8"/>
        <name val="Times New Roman"/>
        <scheme val="none"/>
      </font>
      <numFmt numFmtId="185" formatCode="#,##0.00_р_."/>
      <alignment wrapText="1" readingOrder="0"/>
    </ndxf>
  </rcc>
  <rcc rId="16705" sId="1" odxf="1" dxf="1">
    <nc r="L1122">
      <f>SUM(L1123:L1125)</f>
    </nc>
    <ndxf>
      <font>
        <sz val="14"/>
        <color indexed="8"/>
        <name val="Times New Roman"/>
        <scheme val="none"/>
      </font>
      <numFmt numFmtId="185" formatCode="#,##0.00_р_."/>
      <alignment wrapText="1" readingOrder="0"/>
    </ndxf>
  </rcc>
  <rcc rId="16706" sId="1" odxf="1" dxf="1">
    <nc r="M1122">
      <f>SUM(M1123:M1125)</f>
    </nc>
    <ndxf>
      <font>
        <sz val="14"/>
        <color indexed="8"/>
        <name val="Times New Roman"/>
        <scheme val="none"/>
      </font>
      <numFmt numFmtId="185" formatCode="#,##0.00_р_."/>
      <alignment wrapText="1" readingOrder="0"/>
    </ndxf>
  </rcc>
  <rcc rId="16707" sId="1" odxf="1" dxf="1">
    <nc r="N1122">
      <f>SUM(N1123:N1125)</f>
    </nc>
    <ndxf>
      <font>
        <sz val="14"/>
        <color indexed="8"/>
        <name val="Times New Roman"/>
        <scheme val="none"/>
      </font>
      <numFmt numFmtId="185" formatCode="#,##0.00_р_."/>
      <alignment wrapText="1" readingOrder="0"/>
    </ndxf>
  </rcc>
  <rcc rId="16708" sId="1" odxf="1" dxf="1">
    <nc r="O1122">
      <f>SUM(O1123:O1125)</f>
    </nc>
    <ndxf>
      <font>
        <sz val="14"/>
        <color indexed="8"/>
        <name val="Times New Roman"/>
        <scheme val="none"/>
      </font>
      <numFmt numFmtId="185" formatCode="#,##0.00_р_."/>
      <alignment wrapText="1" readingOrder="0"/>
    </ndxf>
  </rcc>
  <rcc rId="16709" sId="1" odxf="1" dxf="1">
    <nc r="P1122">
      <f>SUM(P1123:P1125)</f>
    </nc>
    <ndxf>
      <font>
        <sz val="14"/>
        <color indexed="8"/>
        <name val="Times New Roman"/>
        <scheme val="none"/>
      </font>
      <numFmt numFmtId="185" formatCode="#,##0.00_р_."/>
      <alignment wrapText="1" readingOrder="0"/>
    </ndxf>
  </rcc>
  <rcc rId="16710" sId="1" odxf="1" dxf="1">
    <nc r="Q1122">
      <f>SUM(Q1123:Q1125)</f>
    </nc>
    <odxf>
      <numFmt numFmtId="4" formatCode="#,##0.00"/>
      <fill>
        <patternFill patternType="none">
          <bgColor indexed="65"/>
        </patternFill>
      </fill>
      <alignment horizontal="general" vertical="top" wrapText="0" readingOrder="0"/>
    </odxf>
    <ndxf>
      <numFmt numFmtId="185" formatCode="#,##0.00_р_."/>
      <fill>
        <patternFill patternType="solid">
          <bgColor theme="0"/>
        </patternFill>
      </fill>
      <alignment horizontal="center" vertical="center" wrapText="1" readingOrder="0"/>
    </ndxf>
  </rcc>
  <rfmt sheetId="1" sqref="C1122:Q1122" start="0" length="2147483647">
    <dxf>
      <font>
        <b/>
      </font>
    </dxf>
  </rfmt>
  <rcc rId="16711" sId="1">
    <nc r="A1122" t="inlineStr">
      <is>
        <t>Итого по Бурлинскому району 2017 год</t>
      </is>
    </nc>
  </rcc>
  <rcc rId="16712" sId="1">
    <oc r="A1126">
      <v>2</v>
    </oc>
    <nc r="A1126" t="inlineStr">
      <is>
        <t>Итого по Бурлинскому району 2018 год</t>
      </is>
    </nc>
  </rcc>
  <rcc rId="16713" sId="1">
    <oc r="A1130">
      <v>6</v>
    </oc>
    <nc r="A1130" t="inlineStr">
      <is>
        <t>Итого по Бурлинскому району 2019 год</t>
      </is>
    </nc>
  </rcc>
  <rfmt sheetId="1" sqref="A1130:XFD1130">
    <dxf>
      <alignment vertical="bottom" readingOrder="0"/>
    </dxf>
  </rfmt>
  <rfmt sheetId="1" sqref="A1130:XFD1130" start="0" length="2147483647">
    <dxf>
      <font>
        <b/>
      </font>
    </dxf>
  </rfmt>
  <rfmt sheetId="1" sqref="A1126">
    <dxf>
      <alignment vertical="bottom" readingOrder="0"/>
    </dxf>
  </rfmt>
  <rfmt sheetId="1" sqref="A1126:XFD1126">
    <dxf>
      <alignment vertical="bottom" readingOrder="0"/>
    </dxf>
  </rfmt>
  <rfmt sheetId="1" sqref="A1126:XFD1126" start="0" length="2147483647">
    <dxf>
      <font>
        <b/>
      </font>
    </dxf>
  </rfmt>
  <rfmt sheetId="1" sqref="A1122:XFD1122" start="0" length="2147483647">
    <dxf>
      <font>
        <b/>
      </font>
    </dxf>
  </rfmt>
  <rfmt sheetId="1" sqref="A1122:XFD1122">
    <dxf>
      <alignment vertical="bottom" readingOrder="0"/>
    </dxf>
  </rfmt>
  <rcc rId="16714" sId="1">
    <oc r="C1126" t="inlineStr">
      <is>
        <t>Ремонт инженерных сетей</t>
      </is>
    </oc>
    <nc r="C1126">
      <f>SUM(C1127:C1129)</f>
    </nc>
  </rcc>
  <rcc rId="16715" sId="1" odxf="1" dxf="1" numFmtId="4">
    <nc r="D1126">
      <f>SUM(D1127:D1129)</f>
    </nc>
    <ndxf>
      <font>
        <sz val="14"/>
        <color indexed="8"/>
        <name val="Times New Roman"/>
        <scheme val="none"/>
      </font>
      <numFmt numFmtId="4" formatCode="#,##0.00"/>
    </ndxf>
  </rcc>
  <rcc rId="16716" sId="1" odxf="1" dxf="1">
    <nc r="E1126">
      <f>SUM(E1127:E1129)</f>
    </nc>
    <ndxf>
      <numFmt numFmtId="4" formatCode="#,##0.00"/>
    </ndxf>
  </rcc>
  <rcc rId="16717" sId="1" odxf="1" dxf="1">
    <nc r="F1126">
      <f>SUM(F1127:F1129)</f>
    </nc>
    <ndxf>
      <numFmt numFmtId="4" formatCode="#,##0.00"/>
    </ndxf>
  </rcc>
  <rcc rId="16718" sId="1">
    <nc r="G1126">
      <f>SUM(G1127:G1129)</f>
    </nc>
  </rcc>
  <rcc rId="16719" sId="1" odxf="1" dxf="1" numFmtId="4">
    <nc r="H1126">
      <f>SUM(H1127:H1129)</f>
    </nc>
    <ndxf>
      <font>
        <sz val="14"/>
        <color indexed="8"/>
        <name val="Times New Roman"/>
        <scheme val="none"/>
      </font>
      <numFmt numFmtId="4" formatCode="#,##0.00"/>
    </ndxf>
  </rcc>
  <rcc rId="16720" sId="1">
    <nc r="I1126">
      <f>SUM(I1127:I1129)</f>
    </nc>
  </rcc>
  <rcc rId="16721" sId="1" odxf="1" dxf="1">
    <nc r="J1126">
      <f>SUM(J1127:J1129)</f>
    </nc>
    <ndxf>
      <numFmt numFmtId="4" formatCode="#,##0.00"/>
    </ndxf>
  </rcc>
  <rcc rId="16722" sId="1">
    <nc r="K1126">
      <f>SUM(K1127:K1129)</f>
    </nc>
  </rcc>
  <rcc rId="16723" sId="1" odxf="1" dxf="1">
    <nc r="L1126">
      <f>SUM(L1127:L1129)</f>
    </nc>
    <ndxf>
      <numFmt numFmtId="4" formatCode="#,##0.00"/>
    </ndxf>
  </rcc>
  <rcc rId="16724" sId="1">
    <nc r="M1126">
      <f>SUM(M1127:M1129)</f>
    </nc>
  </rcc>
  <rcc rId="16725" sId="1" odxf="1" dxf="1">
    <nc r="N1126">
      <f>SUM(N1127:N1129)</f>
    </nc>
    <ndxf>
      <numFmt numFmtId="4" formatCode="#,##0.00"/>
    </ndxf>
  </rcc>
  <rcc rId="16726" sId="1">
    <nc r="O1126">
      <f>SUM(O1127:O1129)</f>
    </nc>
  </rcc>
  <rcc rId="16727" sId="1" odxf="1" dxf="1">
    <nc r="P1126">
      <f>SUM(P1127:P1129)</f>
    </nc>
    <ndxf>
      <numFmt numFmtId="4" formatCode="#,##0.00"/>
    </ndxf>
  </rcc>
  <rcc rId="16728" sId="1" odxf="1" dxf="1">
    <nc r="Q1126">
      <f>SUM(Q1127:Q1129)</f>
    </nc>
    <odxf>
      <font/>
      <fill>
        <patternFill patternType="none">
          <bgColor indexed="65"/>
        </patternFill>
      </fill>
      <alignment horizontal="general" readingOrder="0"/>
    </odxf>
    <ndxf>
      <font>
        <sz val="14"/>
        <color indexed="8"/>
        <name val="Times New Roman"/>
        <scheme val="none"/>
      </font>
      <fill>
        <patternFill patternType="solid">
          <bgColor theme="0"/>
        </patternFill>
      </fill>
      <alignment horizontal="center" readingOrder="0"/>
    </ndxf>
  </rcc>
  <rcc rId="16729" sId="1">
    <oc r="C1130" t="inlineStr">
      <is>
        <t>Ремонт  и утепление фасада</t>
      </is>
    </oc>
    <nc r="C1130">
      <f>SUM(C1131:C1135)</f>
    </nc>
  </rcc>
  <rcc rId="16730" sId="1" odxf="1" dxf="1">
    <nc r="D1130">
      <f>SUM(D1131:D1135)</f>
    </nc>
    <ndxf>
      <font>
        <sz val="14"/>
        <color indexed="8"/>
        <name val="Times New Roman"/>
        <scheme val="none"/>
      </font>
      <border outline="0">
        <left/>
        <right/>
        <top/>
        <bottom/>
      </border>
    </ndxf>
  </rcc>
  <rcc rId="16731" sId="1" odxf="1" dxf="1">
    <nc r="E1130">
      <f>SUM(E1131:E1135)</f>
    </nc>
    <ndxf>
      <numFmt numFmtId="0" formatCode="General"/>
      <border outline="0">
        <left/>
        <right/>
        <top/>
        <bottom/>
      </border>
    </ndxf>
  </rcc>
  <rcc rId="16732" sId="1" odxf="1" dxf="1">
    <nc r="F1130">
      <f>SUM(F1131:F1135)</f>
    </nc>
    <ndxf>
      <numFmt numFmtId="0" formatCode="General"/>
      <border outline="0">
        <left/>
        <right/>
        <top/>
        <bottom/>
      </border>
    </ndxf>
  </rcc>
  <rcc rId="16733" sId="1" odxf="1" dxf="1">
    <nc r="G1130">
      <f>SUM(G1131:G1135)</f>
    </nc>
    <ndxf>
      <numFmt numFmtId="0" formatCode="General"/>
      <border outline="0">
        <left/>
        <right/>
        <top/>
        <bottom/>
      </border>
    </ndxf>
  </rcc>
  <rcc rId="16734" sId="1" odxf="1" dxf="1">
    <nc r="H1130">
      <f>SUM(H1131:H1135)</f>
    </nc>
    <ndxf>
      <font>
        <sz val="14"/>
        <color indexed="8"/>
        <name val="Times New Roman"/>
        <scheme val="none"/>
      </font>
      <border outline="0">
        <left/>
        <right/>
        <top/>
        <bottom/>
      </border>
    </ndxf>
  </rcc>
  <rcc rId="16735" sId="1" odxf="1" dxf="1">
    <nc r="I1130">
      <f>SUM(I1131:I1135)</f>
    </nc>
    <ndxf>
      <numFmt numFmtId="0" formatCode="General"/>
      <border outline="0">
        <left/>
        <right/>
        <top/>
        <bottom/>
      </border>
    </ndxf>
  </rcc>
  <rcc rId="16736" sId="1" odxf="1" dxf="1">
    <nc r="J1130">
      <f>SUM(J1131:J1135)</f>
    </nc>
    <ndxf>
      <numFmt numFmtId="0" formatCode="General"/>
      <border outline="0">
        <left/>
        <right/>
        <top/>
        <bottom/>
      </border>
    </ndxf>
  </rcc>
  <rcc rId="16737" sId="1" odxf="1" dxf="1">
    <nc r="K1130">
      <f>SUM(K1131:K1135)</f>
    </nc>
    <ndxf>
      <numFmt numFmtId="0" formatCode="General"/>
      <border outline="0">
        <left/>
        <right/>
        <top/>
        <bottom/>
      </border>
    </ndxf>
  </rcc>
  <rcc rId="16738" sId="1" odxf="1" dxf="1">
    <nc r="L1130">
      <f>SUM(L1131:L1135)</f>
    </nc>
    <ndxf>
      <numFmt numFmtId="0" formatCode="General"/>
      <border outline="0">
        <left/>
        <right/>
        <top/>
        <bottom/>
      </border>
    </ndxf>
  </rcc>
  <rcc rId="16739" sId="1" odxf="1" dxf="1">
    <nc r="M1130">
      <f>SUM(M1131:M1135)</f>
    </nc>
    <ndxf>
      <numFmt numFmtId="0" formatCode="General"/>
      <border outline="0">
        <left/>
        <right/>
        <top/>
        <bottom/>
      </border>
    </ndxf>
  </rcc>
  <rcc rId="16740" sId="1" odxf="1" dxf="1">
    <nc r="N1130">
      <f>SUM(N1131:N1135)</f>
    </nc>
    <ndxf>
      <numFmt numFmtId="0" formatCode="General"/>
      <border outline="0">
        <left/>
        <right/>
        <top/>
        <bottom/>
      </border>
    </ndxf>
  </rcc>
  <rcc rId="16741" sId="1" odxf="1" dxf="1">
    <nc r="O1130">
      <f>SUM(O1131:O1135)</f>
    </nc>
    <ndxf>
      <numFmt numFmtId="0" formatCode="General"/>
      <border outline="0">
        <left/>
        <right/>
        <top/>
        <bottom/>
      </border>
    </ndxf>
  </rcc>
  <rcc rId="16742" sId="1" odxf="1" dxf="1">
    <nc r="P1130">
      <f>SUM(P1131:P1135)</f>
    </nc>
    <ndxf>
      <fill>
        <patternFill patternType="solid">
          <bgColor theme="0"/>
        </patternFill>
      </fill>
      <alignment horizontal="center" readingOrder="0"/>
      <border outline="0">
        <left/>
        <right/>
        <top/>
        <bottom/>
      </border>
    </ndxf>
  </rcc>
  <rcc rId="16743" sId="1" odxf="1" dxf="1">
    <nc r="Q1130">
      <f>SUM(Q1131:Q1135)</f>
    </nc>
    <odxf>
      <font/>
      <numFmt numFmtId="4" formatCode="#,##0.00"/>
      <fill>
        <patternFill patternType="none">
          <bgColor indexed="65"/>
        </patternFill>
      </fill>
      <alignment horizontal="general" readingOrder="0"/>
      <border outline="0">
        <left style="thin">
          <color indexed="64"/>
        </left>
        <right style="thin">
          <color indexed="64"/>
        </right>
        <top style="thin">
          <color indexed="64"/>
        </top>
        <bottom style="thin">
          <color indexed="64"/>
        </bottom>
      </border>
    </odxf>
    <ndxf>
      <font>
        <sz val="14"/>
        <color indexed="8"/>
        <name val="Times New Roman"/>
        <scheme val="none"/>
      </font>
      <numFmt numFmtId="0" formatCode="General"/>
      <fill>
        <patternFill patternType="solid">
          <bgColor theme="0"/>
        </patternFill>
      </fill>
      <alignment horizontal="center" readingOrder="0"/>
      <border outline="0">
        <left/>
        <right/>
        <top/>
        <bottom/>
      </border>
    </ndxf>
  </rcc>
  <rfmt sheetId="1" sqref="Q1130" start="0" length="0">
    <dxf>
      <border>
        <right style="thin">
          <color indexed="64"/>
        </right>
      </border>
    </dxf>
  </rfmt>
  <rfmt sheetId="1" sqref="C1130:Q1130">
    <dxf>
      <border>
        <left style="thin">
          <color indexed="64"/>
        </left>
        <right style="thin">
          <color indexed="64"/>
        </right>
        <top style="thin">
          <color indexed="64"/>
        </top>
        <bottom style="thin">
          <color indexed="64"/>
        </bottom>
        <vertical style="thin">
          <color indexed="64"/>
        </vertical>
        <horizontal style="thin">
          <color indexed="64"/>
        </horizontal>
      </border>
    </dxf>
  </rfmt>
  <rcc rId="16744" sId="1" numFmtId="4">
    <nc r="C1121">
      <f>C1122+C1126+C1130</f>
    </nc>
  </rcc>
  <rcc rId="16745" sId="1" odxf="1" dxf="1">
    <nc r="D1121">
      <f>D1122+D1126+D1130</f>
    </nc>
    <ndxf>
      <numFmt numFmtId="185" formatCode="#,##0.00_р_."/>
      <fill>
        <patternFill patternType="none">
          <bgColor indexed="65"/>
        </patternFill>
      </fill>
      <alignment wrapText="1" readingOrder="0"/>
    </ndxf>
  </rcc>
  <rcc rId="16746" sId="1" odxf="1" dxf="1">
    <nc r="E1121">
      <f>E1122+E1126+E1130</f>
    </nc>
    <ndxf>
      <numFmt numFmtId="185" formatCode="#,##0.00_р_."/>
      <fill>
        <patternFill patternType="none">
          <bgColor indexed="65"/>
        </patternFill>
      </fill>
      <alignment wrapText="1" readingOrder="0"/>
    </ndxf>
  </rcc>
  <rcc rId="16747" sId="1" odxf="1" dxf="1">
    <nc r="F1121">
      <f>F1122+F1126+F1130</f>
    </nc>
    <ndxf>
      <numFmt numFmtId="185" formatCode="#,##0.00_р_."/>
      <fill>
        <patternFill patternType="none">
          <bgColor indexed="65"/>
        </patternFill>
      </fill>
      <alignment wrapText="1" readingOrder="0"/>
    </ndxf>
  </rcc>
  <rcc rId="16748" sId="1" odxf="1" dxf="1">
    <nc r="G1121">
      <f>G1122+G1126+G1130</f>
    </nc>
    <ndxf>
      <numFmt numFmtId="185" formatCode="#,##0.00_р_."/>
      <fill>
        <patternFill patternType="none">
          <bgColor indexed="65"/>
        </patternFill>
      </fill>
      <alignment wrapText="1" readingOrder="0"/>
    </ndxf>
  </rcc>
  <rcc rId="16749" sId="1" odxf="1" dxf="1">
    <nc r="H1121">
      <f>H1122+H1126+H1130</f>
    </nc>
    <ndxf>
      <numFmt numFmtId="185" formatCode="#,##0.00_р_."/>
      <fill>
        <patternFill patternType="none">
          <bgColor indexed="65"/>
        </patternFill>
      </fill>
      <alignment wrapText="1" readingOrder="0"/>
    </ndxf>
  </rcc>
  <rcc rId="16750" sId="1" odxf="1" dxf="1">
    <nc r="I1121">
      <f>I1122+I1126+I1130</f>
    </nc>
    <ndxf>
      <numFmt numFmtId="185" formatCode="#,##0.00_р_."/>
      <fill>
        <patternFill patternType="none">
          <bgColor indexed="65"/>
        </patternFill>
      </fill>
      <alignment wrapText="1" readingOrder="0"/>
    </ndxf>
  </rcc>
  <rcc rId="16751" sId="1" odxf="1" dxf="1">
    <nc r="J1121">
      <f>J1122+J1126+J1130</f>
    </nc>
    <ndxf>
      <numFmt numFmtId="185" formatCode="#,##0.00_р_."/>
      <fill>
        <patternFill patternType="none">
          <bgColor indexed="65"/>
        </patternFill>
      </fill>
      <alignment wrapText="1" readingOrder="0"/>
    </ndxf>
  </rcc>
  <rcc rId="16752" sId="1" odxf="1" dxf="1">
    <nc r="K1121">
      <f>K1122+K1126+K1130</f>
    </nc>
    <ndxf>
      <numFmt numFmtId="185" formatCode="#,##0.00_р_."/>
      <fill>
        <patternFill patternType="none">
          <bgColor indexed="65"/>
        </patternFill>
      </fill>
      <alignment wrapText="1" readingOrder="0"/>
    </ndxf>
  </rcc>
  <rcc rId="16753" sId="1" odxf="1" dxf="1">
    <nc r="L1121">
      <f>L1122+L1126+L1130</f>
    </nc>
    <ndxf>
      <numFmt numFmtId="185" formatCode="#,##0.00_р_."/>
      <fill>
        <patternFill patternType="none">
          <bgColor indexed="65"/>
        </patternFill>
      </fill>
      <alignment wrapText="1" readingOrder="0"/>
    </ndxf>
  </rcc>
  <rcc rId="16754" sId="1" odxf="1" dxf="1">
    <nc r="M1121">
      <f>M1122+M1126+M1130</f>
    </nc>
    <ndxf>
      <numFmt numFmtId="185" formatCode="#,##0.00_р_."/>
      <fill>
        <patternFill patternType="none">
          <bgColor indexed="65"/>
        </patternFill>
      </fill>
      <alignment wrapText="1" readingOrder="0"/>
    </ndxf>
  </rcc>
  <rcc rId="16755" sId="1" odxf="1" dxf="1">
    <nc r="N1121">
      <f>N1122+N1126+N1130</f>
    </nc>
    <ndxf>
      <numFmt numFmtId="185" formatCode="#,##0.00_р_."/>
      <fill>
        <patternFill patternType="none">
          <bgColor indexed="65"/>
        </patternFill>
      </fill>
      <alignment wrapText="1" readingOrder="0"/>
    </ndxf>
  </rcc>
  <rcc rId="16756" sId="1" odxf="1" dxf="1">
    <nc r="O1121">
      <f>O1122+O1126+O1130</f>
    </nc>
    <ndxf>
      <numFmt numFmtId="185" formatCode="#,##0.00_р_."/>
      <fill>
        <patternFill patternType="none">
          <bgColor indexed="65"/>
        </patternFill>
      </fill>
      <alignment wrapText="1" readingOrder="0"/>
    </ndxf>
  </rcc>
  <rcc rId="16757" sId="1" odxf="1" dxf="1">
    <nc r="P1121">
      <f>P1122+P1126+P1130</f>
    </nc>
    <ndxf>
      <numFmt numFmtId="185" formatCode="#,##0.00_р_."/>
      <fill>
        <patternFill patternType="none">
          <bgColor indexed="65"/>
        </patternFill>
      </fill>
      <alignment wrapText="1" readingOrder="0"/>
    </ndxf>
  </rcc>
  <rcc rId="16758" sId="1" odxf="1" dxf="1">
    <nc r="Q1121">
      <f>Q1122+Q1126+Q1130</f>
    </nc>
    <odxf>
      <numFmt numFmtId="4" formatCode="#,##0.00"/>
      <alignment horizontal="general" vertical="top" wrapText="0" readingOrder="0"/>
    </odxf>
    <ndxf>
      <numFmt numFmtId="185" formatCode="#,##0.00_р_."/>
      <alignment horizontal="center" vertical="center" wrapText="1" readingOrder="0"/>
    </ndxf>
  </rcc>
  <rfmt sheetId="1" sqref="C1121:Q1121" start="0" length="2147483647">
    <dxf>
      <font>
        <b/>
      </font>
    </dxf>
  </rfmt>
  <rfmt sheetId="1" sqref="C1121:Q1135" start="0" length="2147483647">
    <dxf>
      <font>
        <name val="Times New Roman"/>
        <scheme val="none"/>
      </font>
    </dxf>
  </rfmt>
  <rfmt sheetId="1" sqref="C1121:Q1135" start="0" length="2147483647">
    <dxf>
      <font>
        <color auto="1"/>
      </font>
    </dxf>
  </rfmt>
  <rfmt sheetId="1" sqref="C1121:Q1135">
    <dxf>
      <numFmt numFmtId="186" formatCode="#,##0.000_р_."/>
    </dxf>
  </rfmt>
  <rfmt sheetId="1" sqref="C1121:Q1135">
    <dxf>
      <numFmt numFmtId="185" formatCode="#,##0.00_р_."/>
    </dxf>
  </rfmt>
  <rfmt sheetId="1" sqref="C1121:Q1135">
    <dxf>
      <alignment horizontal="right" readingOrder="0"/>
    </dxf>
  </rfmt>
  <rfmt sheetId="1" sqref="A1121:B1121">
    <dxf>
      <fill>
        <patternFill>
          <bgColor rgb="FF92D050"/>
        </patternFill>
      </fill>
    </dxf>
  </rfmt>
  <rcv guid="{52C56C69-E76E-46A4-93DC-3FEF3C34E98B}" action="delete"/>
  <rdn rId="0" localSheetId="1" customView="1" name="Z_52C56C69_E76E_46A4_93DC_3FEF3C34E98B_.wvu.PrintArea" hidden="1" oldHidden="1">
    <formula>'Лист 1'!$A$1:$R$1878</formula>
    <oldFormula>'Лист 1'!$A$1:$R$1878</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311111.xml><?xml version="1.0" encoding="utf-8"?>
<revisions xmlns="http://schemas.openxmlformats.org/spreadsheetml/2006/main" xmlns:r="http://schemas.openxmlformats.org/officeDocument/2006/relationships">
  <rrc rId="16490" sId="1" ref="A1133:XFD1133" action="insertRow"/>
  <rcc rId="16491" sId="1">
    <nc r="A1133">
      <v>12</v>
    </nc>
  </rcc>
  <rcc rId="16492" sId="1">
    <nc r="B1133" t="inlineStr">
      <is>
        <t>Бурлинский район, c. Партизанское, ул. Целинная, д. 7</t>
      </is>
    </nc>
  </rcc>
  <rfmt sheetId="1" sqref="K1133:Q1133">
    <dxf>
      <fill>
        <patternFill>
          <bgColor theme="0" tint="-4.9989318521683403E-2"/>
        </patternFill>
      </fill>
    </dxf>
  </rfmt>
  <rcc rId="16493" sId="1">
    <nc r="C1133" t="inlineStr">
      <is>
        <t>инж</t>
      </is>
    </nc>
  </rcc>
  <rrc rId="16494" sId="1" ref="A1133:XFD1133" action="deleteRow">
    <rfmt sheetId="1" xfDxf="1" sqref="A1133:XFD1133" start="0" length="0"/>
    <rcc rId="0" sId="1" s="1" dxf="1">
      <nc r="A1133">
        <v>12</v>
      </nc>
      <ndxf>
        <font>
          <sz val="14"/>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1133" t="inlineStr">
        <is>
          <t>Бурлинский район, c. Партизанское, ул. Целинная, д. 7</t>
        </is>
      </nc>
      <ndxf>
        <font>
          <sz val="14"/>
          <color theme="1"/>
          <name val="Times New Roman"/>
          <scheme val="none"/>
        </font>
        <alignment horizontal="left" vertical="top" wrapText="1" readingOrder="1"/>
        <border outline="0">
          <left style="thin">
            <color indexed="64"/>
          </left>
          <top style="thin">
            <color indexed="64"/>
          </top>
          <bottom style="thin">
            <color indexed="64"/>
          </bottom>
        </border>
      </ndxf>
    </rcc>
    <rcc rId="0" sId="1" dxf="1">
      <nc r="C1133" t="inlineStr">
        <is>
          <t>инж</t>
        </is>
      </nc>
      <ndxf>
        <font>
          <sz val="11"/>
          <color indexed="8"/>
          <name val="Times New Roman"/>
          <scheme val="none"/>
        </font>
        <numFmt numFmtId="4" formatCode="#,##0.00"/>
        <alignment horizontal="left" vertical="top" wrapText="1" readingOrder="0"/>
        <border outline="0">
          <left style="thin">
            <color indexed="64"/>
          </left>
          <right style="thin">
            <color indexed="64"/>
          </right>
          <top style="thin">
            <color indexed="64"/>
          </top>
          <bottom style="thin">
            <color indexed="64"/>
          </bottom>
        </border>
      </ndxf>
    </rcc>
    <rfmt sheetId="1" sqref="D1133" start="0" length="0">
      <dxf>
        <font>
          <sz val="11"/>
          <color indexed="55"/>
          <name val="Calibri"/>
          <scheme val="none"/>
        </font>
        <numFmt numFmtId="4" formatCode="#,##0.00"/>
        <fill>
          <patternFill patternType="solid">
            <bgColor rgb="FFFFFF00"/>
          </patternFill>
        </fill>
        <border outline="0">
          <left style="thin">
            <color indexed="64"/>
          </left>
          <right style="thin">
            <color indexed="64"/>
          </right>
          <top style="thin">
            <color indexed="64"/>
          </top>
          <bottom style="thin">
            <color indexed="64"/>
          </bottom>
        </border>
      </dxf>
    </rfmt>
    <rfmt sheetId="1" sqref="E1133" start="0" length="0">
      <dxf>
        <numFmt numFmtId="4" formatCode="#,##0.00"/>
        <border outline="0">
          <left style="thin">
            <color indexed="64"/>
          </left>
          <right style="thin">
            <color indexed="64"/>
          </right>
          <top style="thin">
            <color indexed="64"/>
          </top>
          <bottom style="thin">
            <color indexed="64"/>
          </bottom>
        </border>
      </dxf>
    </rfmt>
    <rfmt sheetId="1" sqref="F1133" start="0" length="0">
      <dxf>
        <numFmt numFmtId="4" formatCode="#,##0.00"/>
        <border outline="0">
          <left style="thin">
            <color indexed="64"/>
          </left>
          <right style="thin">
            <color indexed="64"/>
          </right>
          <top style="thin">
            <color indexed="64"/>
          </top>
          <bottom style="thin">
            <color indexed="64"/>
          </bottom>
        </border>
      </dxf>
    </rfmt>
    <rfmt sheetId="1" sqref="G1133" start="0" length="0">
      <dxf>
        <numFmt numFmtId="4" formatCode="#,##0.00"/>
        <border outline="0">
          <left style="thin">
            <color indexed="64"/>
          </left>
          <right style="thin">
            <color indexed="64"/>
          </right>
          <top style="thin">
            <color indexed="64"/>
          </top>
          <bottom style="thin">
            <color indexed="64"/>
          </bottom>
        </border>
      </dxf>
    </rfmt>
    <rfmt sheetId="1" sqref="H1133" start="0" length="0">
      <dxf>
        <numFmt numFmtId="4" formatCode="#,##0.00"/>
        <border outline="0">
          <left style="thin">
            <color indexed="64"/>
          </left>
          <right style="thin">
            <color indexed="64"/>
          </right>
          <top style="thin">
            <color indexed="64"/>
          </top>
          <bottom style="thin">
            <color indexed="64"/>
          </bottom>
        </border>
      </dxf>
    </rfmt>
    <rfmt sheetId="1" sqref="I1133" start="0" length="0">
      <dxf>
        <numFmt numFmtId="4" formatCode="#,##0.00"/>
        <border outline="0">
          <left style="thin">
            <color indexed="64"/>
          </left>
          <right style="thin">
            <color indexed="64"/>
          </right>
          <top style="thin">
            <color indexed="64"/>
          </top>
          <bottom style="thin">
            <color indexed="64"/>
          </bottom>
        </border>
      </dxf>
    </rfmt>
    <rfmt sheetId="1" sqref="J1133" start="0" length="0">
      <dxf>
        <numFmt numFmtId="4" formatCode="#,##0.00"/>
        <border outline="0">
          <left style="thin">
            <color indexed="64"/>
          </left>
          <right style="thin">
            <color indexed="64"/>
          </right>
          <top style="thin">
            <color indexed="64"/>
          </top>
          <bottom style="thin">
            <color indexed="64"/>
          </bottom>
        </border>
      </dxf>
    </rfmt>
    <rfmt sheetId="1" sqref="K1133" start="0" length="0">
      <dxf>
        <numFmt numFmtId="4" formatCode="#,##0.00"/>
        <fill>
          <patternFill patternType="solid">
            <bgColor theme="0" tint="-4.9989318521683403E-2"/>
          </patternFill>
        </fill>
        <alignment horizontal="right" vertical="top" readingOrder="0"/>
        <border outline="0">
          <left style="thin">
            <color indexed="64"/>
          </left>
          <right style="thin">
            <color indexed="64"/>
          </right>
          <top style="thin">
            <color indexed="64"/>
          </top>
          <bottom style="thin">
            <color indexed="64"/>
          </bottom>
        </border>
      </dxf>
    </rfmt>
    <rfmt sheetId="1" sqref="L1133" start="0" length="0">
      <dxf>
        <numFmt numFmtId="4" formatCode="#,##0.00"/>
        <fill>
          <patternFill patternType="solid">
            <bgColor theme="0" tint="-4.9989318521683403E-2"/>
          </patternFill>
        </fill>
        <border outline="0">
          <left style="thin">
            <color indexed="64"/>
          </left>
          <top style="thin">
            <color indexed="64"/>
          </top>
          <bottom style="thin">
            <color indexed="64"/>
          </bottom>
        </border>
      </dxf>
    </rfmt>
    <rfmt sheetId="1" sqref="M1133" start="0" length="0">
      <dxf>
        <numFmt numFmtId="4" formatCode="#,##0.00"/>
        <fill>
          <patternFill patternType="solid">
            <bgColor theme="0" tint="-4.9989318521683403E-2"/>
          </patternFill>
        </fill>
        <border outline="0">
          <left style="thin">
            <color indexed="64"/>
          </left>
          <right style="thin">
            <color indexed="64"/>
          </right>
          <top style="thin">
            <color indexed="64"/>
          </top>
          <bottom style="thin">
            <color indexed="64"/>
          </bottom>
        </border>
      </dxf>
    </rfmt>
    <rfmt sheetId="1" sqref="N1133" start="0" length="0">
      <dxf>
        <numFmt numFmtId="4" formatCode="#,##0.00"/>
        <fill>
          <patternFill patternType="solid">
            <bgColor theme="0" tint="-4.9989318521683403E-2"/>
          </patternFill>
        </fill>
        <border outline="0">
          <left style="thin">
            <color indexed="64"/>
          </left>
          <right style="thin">
            <color indexed="64"/>
          </right>
          <top style="thin">
            <color indexed="64"/>
          </top>
          <bottom style="thin">
            <color indexed="64"/>
          </bottom>
        </border>
      </dxf>
    </rfmt>
    <rfmt sheetId="1" sqref="O1133" start="0" length="0">
      <dxf>
        <numFmt numFmtId="4" formatCode="#,##0.00"/>
        <fill>
          <patternFill patternType="solid">
            <bgColor theme="0" tint="-4.9989318521683403E-2"/>
          </patternFill>
        </fill>
        <border outline="0">
          <left style="thin">
            <color indexed="64"/>
          </left>
          <right style="thin">
            <color indexed="64"/>
          </right>
          <top style="thin">
            <color indexed="64"/>
          </top>
          <bottom style="thin">
            <color indexed="64"/>
          </bottom>
        </border>
      </dxf>
    </rfmt>
    <rfmt sheetId="1" sqref="P1133" start="0" length="0">
      <dxf>
        <numFmt numFmtId="4" formatCode="#,##0.00"/>
        <fill>
          <patternFill patternType="solid">
            <bgColor theme="0" tint="-4.9989318521683403E-2"/>
          </patternFill>
        </fill>
        <border outline="0">
          <left style="thin">
            <color indexed="64"/>
          </left>
          <top style="thin">
            <color indexed="64"/>
          </top>
          <bottom style="thin">
            <color indexed="64"/>
          </bottom>
        </border>
      </dxf>
    </rfmt>
    <rfmt sheetId="1" sqref="Q1133" start="0" length="0">
      <dxf>
        <numFmt numFmtId="4" formatCode="#,##0.00"/>
        <fill>
          <patternFill patternType="solid">
            <bgColor theme="0" tint="-4.9989318521683403E-2"/>
          </patternFill>
        </fill>
        <border outline="0">
          <left style="thin">
            <color indexed="64"/>
          </left>
          <right style="thin">
            <color indexed="64"/>
          </right>
          <top style="thin">
            <color indexed="64"/>
          </top>
          <bottom style="thin">
            <color indexed="64"/>
          </bottom>
        </border>
      </dxf>
    </rfmt>
    <rfmt sheetId="1" sqref="R1133" start="0" length="0">
      <dxf/>
    </rfmt>
  </rrc>
  <rfmt sheetId="1" sqref="A1509:B1509">
    <dxf>
      <fill>
        <patternFill>
          <bgColor rgb="FFFF0000"/>
        </patternFill>
      </fill>
    </dxf>
  </rfmt>
  <rfmt sheetId="1" sqref="B1511">
    <dxf>
      <fill>
        <patternFill patternType="solid">
          <bgColor rgb="FFFF0000"/>
        </patternFill>
      </fill>
    </dxf>
  </rfmt>
  <rfmt sheetId="1" sqref="A1509:B1511">
    <dxf>
      <fill>
        <patternFill patternType="none">
          <bgColor auto="1"/>
        </patternFill>
      </fill>
    </dxf>
  </rfmt>
  <rfmt sheetId="1" sqref="A1509:B1509">
    <dxf>
      <fill>
        <patternFill patternType="solid">
          <bgColor rgb="FF92D050"/>
        </patternFill>
      </fill>
    </dxf>
  </rfmt>
  <rcc rId="16495" sId="1" numFmtId="4">
    <oc r="G1558">
      <v>360</v>
    </oc>
    <nc r="G1558"/>
  </rcc>
  <rcc rId="16496" sId="1" numFmtId="4">
    <oc r="H1558">
      <v>535791</v>
    </oc>
    <nc r="H1558"/>
  </rcc>
  <rfmt sheetId="1" sqref="G1643:H1643">
    <dxf>
      <fill>
        <patternFill patternType="solid">
          <bgColor rgb="FFFFFF00"/>
        </patternFill>
      </fill>
    </dxf>
  </rfmt>
  <rcc rId="16497" sId="1">
    <oc r="B1637" t="inlineStr">
      <is>
        <t>Поспелихинский район, с. Поспелиха, ул. Тельмана, 
д. 4Б</t>
      </is>
    </oc>
    <nc r="B1637" t="inlineStr">
      <is>
        <t>Поспелихинский район, с. Поспелиха, ул. Тельмана, д. 4Б</t>
      </is>
    </nc>
  </rcc>
</revisions>
</file>

<file path=xl/revisions/revisionLog132.xml><?xml version="1.0" encoding="utf-8"?>
<revisions xmlns="http://schemas.openxmlformats.org/spreadsheetml/2006/main" xmlns:r="http://schemas.openxmlformats.org/officeDocument/2006/relationships">
  <rcc rId="31339" sId="1" odxf="1" dxf="1">
    <nc r="R1309" t="inlineStr">
      <is>
        <t>убрал</t>
      </is>
    </nc>
    <odxf>
      <font>
        <sz val="10"/>
        <color auto="1"/>
        <name val="Arial"/>
        <scheme val="none"/>
      </font>
    </odxf>
    <ndxf>
      <font>
        <sz val="10"/>
        <color auto="1"/>
        <name val="Arial"/>
        <scheme val="none"/>
      </font>
    </ndxf>
  </rcc>
  <rfmt sheetId="1" sqref="B1354">
    <dxf>
      <fill>
        <patternFill>
          <bgColor rgb="FFFFFF00"/>
        </patternFill>
      </fill>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321.xml><?xml version="1.0" encoding="utf-8"?>
<revisions xmlns="http://schemas.openxmlformats.org/spreadsheetml/2006/main" xmlns:r="http://schemas.openxmlformats.org/officeDocument/2006/relationships">
  <rfmt sheetId="1" sqref="M1401" start="0" length="0">
    <dxf>
      <font>
        <sz val="8"/>
        <color indexed="8"/>
        <name val="Times New Roman"/>
        <scheme val="none"/>
      </font>
      <fill>
        <patternFill patternType="none">
          <bgColor indexed="65"/>
        </patternFill>
      </fill>
      <alignment horizontal="general" readingOrder="0"/>
    </dxf>
  </rfmt>
  <rfmt sheetId="1" sqref="M1403" start="0" length="0">
    <dxf>
      <font>
        <sz val="8"/>
        <color indexed="8"/>
        <name val="Times New Roman"/>
        <scheme val="none"/>
      </font>
      <fill>
        <patternFill patternType="none">
          <bgColor indexed="65"/>
        </patternFill>
      </fill>
      <alignment horizontal="general" readingOrder="0"/>
    </dxf>
  </rfmt>
  <rfmt sheetId="1" sqref="M1406" start="0" length="0">
    <dxf>
      <font>
        <sz val="8"/>
        <color indexed="8"/>
        <name val="Times New Roman"/>
        <scheme val="none"/>
      </font>
      <fill>
        <patternFill patternType="none">
          <bgColor indexed="65"/>
        </patternFill>
      </fill>
      <alignment horizontal="general" readingOrder="0"/>
    </dxf>
  </rfmt>
  <rcc rId="31331" sId="1" odxf="1" dxf="1" numFmtId="4">
    <nc r="M1401">
      <v>93.4</v>
    </nc>
    <ndxf>
      <font>
        <sz val="14"/>
        <color indexed="8"/>
        <name val="Times New Roman"/>
        <scheme val="none"/>
      </font>
      <fill>
        <patternFill patternType="solid">
          <bgColor theme="0"/>
        </patternFill>
      </fill>
      <alignment horizontal="right" readingOrder="0"/>
    </ndxf>
  </rcc>
  <rcc rId="31332" sId="1" odxf="1" dxf="1">
    <oc r="M1402">
      <f>M1403+M1404</f>
    </oc>
    <nc r="M1402">
      <f>M1403+M1404</f>
    </nc>
    <odxf>
      <font>
        <b/>
        <sz val="14"/>
        <name val="Times New Roman"/>
        <scheme val="none"/>
      </font>
    </odxf>
    <ndxf>
      <font>
        <b val="0"/>
        <sz val="14"/>
        <name val="Times New Roman"/>
        <scheme val="none"/>
      </font>
    </ndxf>
  </rcc>
  <rcc rId="31333" sId="1" odxf="1" dxf="1" numFmtId="4">
    <nc r="M1403">
      <v>43.2</v>
    </nc>
    <ndxf>
      <font>
        <sz val="14"/>
        <color indexed="8"/>
        <name val="Times New Roman"/>
        <scheme val="none"/>
      </font>
      <fill>
        <patternFill patternType="solid">
          <bgColor theme="0"/>
        </patternFill>
      </fill>
      <alignment horizontal="right" readingOrder="0"/>
    </ndxf>
  </rcc>
  <rcc rId="31334" sId="1" odxf="1" dxf="1">
    <oc r="M1405">
      <f>M1406</f>
    </oc>
    <nc r="M1405">
      <f>M1406</f>
    </nc>
    <odxf>
      <font>
        <b/>
        <sz val="14"/>
        <name val="Times New Roman"/>
        <scheme val="none"/>
      </font>
      <alignment wrapText="1" readingOrder="0"/>
    </odxf>
    <ndxf>
      <font>
        <b val="0"/>
        <sz val="14"/>
        <name val="Times New Roman"/>
        <scheme val="none"/>
      </font>
      <alignment wrapText="0" readingOrder="0"/>
    </ndxf>
  </rcc>
  <rcc rId="31335" sId="1" odxf="1" dxf="1" numFmtId="4">
    <nc r="M1406">
      <v>105.1</v>
    </nc>
    <ndxf>
      <font>
        <sz val="14"/>
        <color indexed="8"/>
        <name val="Times New Roman"/>
        <scheme val="none"/>
      </font>
      <fill>
        <patternFill patternType="solid">
          <bgColor theme="0"/>
        </patternFill>
      </fill>
      <alignment horizontal="right" readingOrder="0"/>
    </ndxf>
  </rcc>
  <rfmt sheetId="1" sqref="M1402" start="0" length="2147483647">
    <dxf>
      <font>
        <b/>
      </font>
    </dxf>
  </rfmt>
  <rfmt sheetId="1" sqref="M1405" start="0" length="2147483647">
    <dxf>
      <font>
        <b/>
      </font>
    </dxf>
  </rfmt>
  <rfmt sheetId="1" sqref="M1399">
    <dxf>
      <fill>
        <patternFill>
          <bgColor rgb="FFFFFF00"/>
        </patternFill>
      </fill>
    </dxf>
  </rfmt>
  <rfmt sheetId="1" sqref="M1399:M1403">
    <dxf>
      <fill>
        <patternFill>
          <bgColor rgb="FFFFFF00"/>
        </patternFill>
      </fill>
    </dxf>
  </rfmt>
  <rfmt sheetId="1" sqref="M1405:M1406">
    <dxf>
      <fill>
        <patternFill>
          <bgColor rgb="FFFFFF00"/>
        </patternFill>
      </fill>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3211.xml><?xml version="1.0" encoding="utf-8"?>
<revisions xmlns="http://schemas.openxmlformats.org/spreadsheetml/2006/main" xmlns:r="http://schemas.openxmlformats.org/officeDocument/2006/relationships">
  <rfmt sheetId="1" sqref="A286">
    <dxf>
      <fill>
        <patternFill>
          <bgColor rgb="FF92D050"/>
        </patternFill>
      </fill>
    </dxf>
  </rfmt>
  <rfmt sheetId="1" sqref="A288">
    <dxf>
      <fill>
        <patternFill>
          <bgColor rgb="FF92D050"/>
        </patternFill>
      </fill>
    </dxf>
  </rfmt>
  <rfmt sheetId="1" sqref="A289">
    <dxf>
      <fill>
        <patternFill>
          <bgColor rgb="FF92D050"/>
        </patternFill>
      </fill>
    </dxf>
  </rfmt>
  <rfmt sheetId="1" sqref="A290">
    <dxf>
      <fill>
        <patternFill>
          <bgColor rgb="FF92D050"/>
        </patternFill>
      </fill>
    </dxf>
  </rfmt>
  <rfmt sheetId="1" sqref="A291">
    <dxf>
      <fill>
        <patternFill>
          <bgColor rgb="FF92D050"/>
        </patternFill>
      </fill>
    </dxf>
  </rfmt>
  <rfmt sheetId="1" sqref="A292">
    <dxf>
      <fill>
        <patternFill>
          <bgColor rgb="FF92D050"/>
        </patternFill>
      </fill>
    </dxf>
  </rfmt>
  <rfmt sheetId="1" sqref="A293">
    <dxf>
      <fill>
        <patternFill>
          <bgColor rgb="FF92D050"/>
        </patternFill>
      </fill>
    </dxf>
  </rfmt>
  <rcc rId="29603" sId="1" numFmtId="4">
    <oc r="H286">
      <v>3026078.72</v>
    </oc>
    <nc r="H286">
      <v>3026079</v>
    </nc>
  </rcc>
  <rcc rId="29604" sId="1" numFmtId="4">
    <oc r="H288">
      <v>3162346.24</v>
    </oc>
    <nc r="H288">
      <v>3162346</v>
    </nc>
  </rcc>
  <rcc rId="29605" sId="1" numFmtId="4">
    <oc r="Q289">
      <v>4763868.3999999994</v>
    </oc>
    <nc r="Q289">
      <v>47638680</v>
    </nc>
  </rcc>
  <rcc rId="29606" sId="1" numFmtId="4">
    <oc r="H290">
      <v>1182994.96</v>
    </oc>
    <nc r="H290">
      <v>1182995</v>
    </nc>
  </rcc>
  <rcc rId="29607" sId="1" numFmtId="4">
    <oc r="H291">
      <v>1216240.72</v>
    </oc>
    <nc r="H291">
      <v>1216241</v>
    </nc>
  </rcc>
  <rcc rId="29608" sId="1" numFmtId="4">
    <oc r="Q292">
      <v>2703817.1999999997</v>
    </oc>
    <nc r="Q292">
      <v>2703817</v>
    </nc>
  </rcc>
  <rcc rId="29609" sId="1" numFmtId="4">
    <oc r="C293">
      <v>1695533.76</v>
    </oc>
    <nc r="C293">
      <v>1695534</v>
    </nc>
  </rcc>
  <rcc rId="29610" sId="1" numFmtId="4">
    <oc r="H293">
      <v>1695533.76</v>
    </oc>
    <nc r="H293">
      <v>1695534</v>
    </nc>
  </rcc>
  <rfmt sheetId="1" sqref="A294:A297">
    <dxf>
      <fill>
        <patternFill>
          <bgColor rgb="FF92D050"/>
        </patternFill>
      </fill>
    </dxf>
  </rfmt>
  <rfmt sheetId="1" sqref="A298">
    <dxf>
      <fill>
        <patternFill>
          <bgColor rgb="FF92D050"/>
        </patternFill>
      </fill>
    </dxf>
  </rfmt>
  <rfmt sheetId="1" sqref="A299">
    <dxf>
      <fill>
        <patternFill>
          <bgColor rgb="FF92D050"/>
        </patternFill>
      </fill>
    </dxf>
  </rfmt>
  <rfmt sheetId="1" sqref="A300">
    <dxf>
      <fill>
        <patternFill>
          <bgColor rgb="FF92D050"/>
        </patternFill>
      </fill>
    </dxf>
  </rfmt>
  <rfmt sheetId="1" sqref="A305">
    <dxf>
      <fill>
        <patternFill>
          <bgColor rgb="FF92D050"/>
        </patternFill>
      </fill>
    </dxf>
  </rfmt>
  <rfmt sheetId="1" sqref="A306">
    <dxf>
      <fill>
        <patternFill>
          <bgColor rgb="FF92D050"/>
        </patternFill>
      </fill>
    </dxf>
  </rfmt>
  <rfmt sheetId="1" sqref="A307">
    <dxf>
      <fill>
        <patternFill>
          <bgColor rgb="FF92D050"/>
        </patternFill>
      </fill>
    </dxf>
  </rfmt>
  <rfmt sheetId="1" sqref="A309">
    <dxf>
      <fill>
        <patternFill>
          <bgColor rgb="FF92D050"/>
        </patternFill>
      </fill>
    </dxf>
  </rfmt>
  <rfmt sheetId="1" sqref="A310">
    <dxf>
      <fill>
        <patternFill>
          <bgColor rgb="FF92D050"/>
        </patternFill>
      </fill>
    </dxf>
  </rfmt>
  <rfmt sheetId="1" sqref="A311">
    <dxf>
      <fill>
        <patternFill>
          <bgColor rgb="FF92D050"/>
        </patternFill>
      </fill>
    </dxf>
  </rfmt>
  <rfmt sheetId="1" sqref="A312">
    <dxf>
      <fill>
        <patternFill>
          <bgColor rgb="FF92D050"/>
        </patternFill>
      </fill>
    </dxf>
  </rfmt>
  <rfmt sheetId="1" sqref="A313:A315">
    <dxf>
      <fill>
        <patternFill>
          <bgColor rgb="FF92D050"/>
        </patternFill>
      </fill>
    </dxf>
  </rfmt>
  <rfmt sheetId="1" sqref="A316">
    <dxf>
      <fill>
        <patternFill>
          <bgColor rgb="FF92D050"/>
        </patternFill>
      </fill>
    </dxf>
  </rfmt>
  <rfmt sheetId="1" sqref="A317:A321">
    <dxf>
      <fill>
        <patternFill>
          <bgColor rgb="FF92D050"/>
        </patternFill>
      </fill>
    </dxf>
  </rfmt>
  <rfmt sheetId="1" sqref="A322:A325">
    <dxf>
      <fill>
        <patternFill>
          <bgColor rgb="FF92D050"/>
        </patternFill>
      </fill>
    </dxf>
  </rfmt>
  <rfmt sheetId="1" sqref="A327:A329">
    <dxf>
      <fill>
        <patternFill>
          <bgColor rgb="FF92D050"/>
        </patternFill>
      </fill>
    </dxf>
  </rfmt>
  <rfmt sheetId="1" sqref="A331:A332">
    <dxf>
      <fill>
        <patternFill>
          <bgColor rgb="FF92D050"/>
        </patternFill>
      </fill>
    </dxf>
  </rfmt>
  <rfmt sheetId="1" sqref="A335:A336">
    <dxf>
      <fill>
        <patternFill>
          <bgColor rgb="FF92D050"/>
        </patternFill>
      </fill>
    </dxf>
  </rfmt>
  <rfmt sheetId="1" sqref="A363">
    <dxf>
      <fill>
        <patternFill>
          <bgColor rgb="FFFF0000"/>
        </patternFill>
      </fill>
    </dxf>
  </rfmt>
  <rfmt sheetId="1" sqref="A338">
    <dxf>
      <fill>
        <patternFill>
          <bgColor rgb="FFFF0000"/>
        </patternFill>
      </fill>
    </dxf>
  </rfmt>
  <rfmt sheetId="1" sqref="A339">
    <dxf>
      <fill>
        <patternFill>
          <bgColor rgb="FF92D050"/>
        </patternFill>
      </fill>
    </dxf>
  </rfmt>
  <rfmt sheetId="1" sqref="A340">
    <dxf>
      <fill>
        <patternFill>
          <bgColor rgb="FF92D050"/>
        </patternFill>
      </fill>
    </dxf>
  </rfmt>
  <rfmt sheetId="1" sqref="A341:A343">
    <dxf>
      <fill>
        <patternFill>
          <bgColor rgb="FF92D050"/>
        </patternFill>
      </fill>
    </dxf>
  </rfmt>
  <rfmt sheetId="1" sqref="A344:A346">
    <dxf>
      <fill>
        <patternFill>
          <bgColor rgb="FF92D050"/>
        </patternFill>
      </fill>
    </dxf>
  </rfmt>
  <rfmt sheetId="1" sqref="A347">
    <dxf>
      <fill>
        <patternFill>
          <bgColor rgb="FF92D050"/>
        </patternFill>
      </fill>
    </dxf>
  </rfmt>
  <rfmt sheetId="1" sqref="A348">
    <dxf>
      <fill>
        <patternFill>
          <bgColor rgb="FF92D050"/>
        </patternFill>
      </fill>
    </dxf>
  </rfmt>
  <rfmt sheetId="1" sqref="A349">
    <dxf>
      <fill>
        <patternFill>
          <bgColor rgb="FF92D050"/>
        </patternFill>
      </fill>
    </dxf>
  </rfmt>
  <rfmt sheetId="1" sqref="A350">
    <dxf>
      <fill>
        <patternFill>
          <bgColor rgb="FF92D050"/>
        </patternFill>
      </fill>
    </dxf>
  </rfmt>
  <rfmt sheetId="1" sqref="A351">
    <dxf>
      <fill>
        <patternFill>
          <bgColor rgb="FF92D050"/>
        </patternFill>
      </fill>
    </dxf>
  </rfmt>
  <rfmt sheetId="1" sqref="A352">
    <dxf>
      <fill>
        <patternFill>
          <bgColor rgb="FF92D050"/>
        </patternFill>
      </fill>
    </dxf>
  </rfmt>
  <rfmt sheetId="1" sqref="A353">
    <dxf>
      <fill>
        <patternFill>
          <bgColor rgb="FF92D050"/>
        </patternFill>
      </fill>
    </dxf>
  </rfmt>
  <rfmt sheetId="1" sqref="A354">
    <dxf>
      <fill>
        <patternFill>
          <bgColor rgb="FF92D050"/>
        </patternFill>
      </fill>
    </dxf>
  </rfmt>
  <rfmt sheetId="1" sqref="A355">
    <dxf>
      <fill>
        <patternFill>
          <bgColor rgb="FF92D050"/>
        </patternFill>
      </fill>
    </dxf>
  </rfmt>
  <rfmt sheetId="1" sqref="A356">
    <dxf>
      <fill>
        <patternFill>
          <bgColor rgb="FF92D050"/>
        </patternFill>
      </fill>
    </dxf>
  </rfmt>
  <rfmt sheetId="1" sqref="A357">
    <dxf>
      <fill>
        <patternFill>
          <bgColor rgb="FF92D050"/>
        </patternFill>
      </fill>
    </dxf>
  </rfmt>
  <rfmt sheetId="1" sqref="A358">
    <dxf>
      <fill>
        <patternFill>
          <bgColor rgb="FF92D050"/>
        </patternFill>
      </fill>
    </dxf>
  </rfmt>
  <rfmt sheetId="1" sqref="A359">
    <dxf>
      <fill>
        <patternFill>
          <bgColor rgb="FF92D050"/>
        </patternFill>
      </fill>
    </dxf>
  </rfmt>
  <rfmt sheetId="1" sqref="A360">
    <dxf>
      <fill>
        <patternFill>
          <bgColor rgb="FF92D050"/>
        </patternFill>
      </fill>
    </dxf>
  </rfmt>
  <rfmt sheetId="1" sqref="A361">
    <dxf>
      <fill>
        <patternFill>
          <bgColor rgb="FF92D050"/>
        </patternFill>
      </fill>
    </dxf>
  </rfmt>
  <rfmt sheetId="1" sqref="A362">
    <dxf>
      <fill>
        <patternFill>
          <bgColor rgb="FF92D050"/>
        </patternFill>
      </fill>
    </dxf>
  </rfmt>
  <rfmt sheetId="1" sqref="A364">
    <dxf>
      <fill>
        <patternFill>
          <bgColor rgb="FF92D050"/>
        </patternFill>
      </fill>
    </dxf>
  </rfmt>
  <rfmt sheetId="1" sqref="A365">
    <dxf>
      <fill>
        <patternFill>
          <bgColor rgb="FF92D050"/>
        </patternFill>
      </fill>
    </dxf>
  </rfmt>
  <rfmt sheetId="1" sqref="A366">
    <dxf>
      <fill>
        <patternFill>
          <bgColor rgb="FF92D050"/>
        </patternFill>
      </fill>
    </dxf>
  </rfmt>
  <rfmt sheetId="1" sqref="A367">
    <dxf>
      <fill>
        <patternFill>
          <bgColor rgb="FF92D050"/>
        </patternFill>
      </fill>
    </dxf>
  </rfmt>
  <rfmt sheetId="1" sqref="A368:A369">
    <dxf>
      <fill>
        <patternFill>
          <bgColor rgb="FF92D050"/>
        </patternFill>
      </fill>
    </dxf>
  </rfmt>
  <rfmt sheetId="1" sqref="A370">
    <dxf>
      <fill>
        <patternFill>
          <bgColor rgb="FFFF0000"/>
        </patternFill>
      </fill>
    </dxf>
  </rfmt>
  <rfmt sheetId="1" sqref="A371:A373">
    <dxf>
      <fill>
        <patternFill>
          <bgColor rgb="FF92D050"/>
        </patternFill>
      </fill>
    </dxf>
  </rfmt>
  <rfmt sheetId="1" sqref="A374:A380">
    <dxf>
      <fill>
        <patternFill>
          <bgColor rgb="FF92D050"/>
        </patternFill>
      </fill>
    </dxf>
  </rfmt>
  <rfmt sheetId="1" sqref="A381:A383">
    <dxf>
      <fill>
        <patternFill>
          <bgColor rgb="FF92D050"/>
        </patternFill>
      </fill>
    </dxf>
  </rfmt>
  <rfmt sheetId="1" sqref="A384">
    <dxf>
      <fill>
        <patternFill>
          <bgColor rgb="FF92D050"/>
        </patternFill>
      </fill>
    </dxf>
  </rfmt>
  <rfmt sheetId="1" sqref="A385">
    <dxf>
      <fill>
        <patternFill>
          <bgColor rgb="FF92D050"/>
        </patternFill>
      </fill>
    </dxf>
  </rfmt>
  <rfmt sheetId="1" sqref="A386:A388">
    <dxf>
      <fill>
        <patternFill>
          <bgColor rgb="FF92D050"/>
        </patternFill>
      </fill>
    </dxf>
  </rfmt>
</revisions>
</file>

<file path=xl/revisions/revisionLog14.xml><?xml version="1.0" encoding="utf-8"?>
<revisions xmlns="http://schemas.openxmlformats.org/spreadsheetml/2006/main" xmlns:r="http://schemas.openxmlformats.org/officeDocument/2006/relationships">
  <rcc rId="31448" sId="1">
    <oc r="B56" t="inlineStr">
      <is>
        <t>г. Барнаул, ул. 80 Гвардейской Дивизии, д. 4а, корп. 2</t>
      </is>
    </oc>
    <nc r="B56" t="inlineStr">
      <is>
        <t>г. Барнаул, ул. 80 Гвардейской Дивизии, д. 4А/2</t>
      </is>
    </nc>
  </rcc>
  <rfmt sheetId="1" sqref="B56">
    <dxf>
      <fill>
        <patternFill>
          <bgColor rgb="FFFFFF00"/>
        </patternFill>
      </fill>
    </dxf>
  </rfmt>
  <rfmt sheetId="1" sqref="R56">
    <dxf>
      <fill>
        <patternFill>
          <bgColor rgb="FFFFFF00"/>
        </patternFill>
      </fill>
    </dxf>
  </rfmt>
</revisions>
</file>

<file path=xl/revisions/revisionLog141.xml><?xml version="1.0" encoding="utf-8"?>
<revisions xmlns="http://schemas.openxmlformats.org/spreadsheetml/2006/main" xmlns:r="http://schemas.openxmlformats.org/officeDocument/2006/relationships">
  <rcc rId="29587" sId="1" numFmtId="4">
    <oc r="K1788">
      <v>460</v>
    </oc>
    <nc r="K1788">
      <v>0</v>
    </nc>
  </rcc>
  <rfmt sheetId="1" sqref="K1787:K1788">
    <dxf>
      <fill>
        <patternFill>
          <bgColor rgb="FFFFFF00"/>
        </patternFill>
      </fill>
    </dxf>
  </rfmt>
  <rcc rId="29588" sId="1" numFmtId="4">
    <oc r="O1788">
      <v>460</v>
    </oc>
    <nc r="O1788">
      <v>0</v>
    </nc>
  </rcc>
  <rcc rId="29589" sId="1" numFmtId="4">
    <oc r="P1788">
      <v>184000</v>
    </oc>
    <nc r="P1788">
      <v>0</v>
    </nc>
  </rcc>
  <rfmt sheetId="1" sqref="O1787:P1788">
    <dxf>
      <fill>
        <patternFill>
          <bgColor rgb="FFFFFF00"/>
        </patternFill>
      </fill>
    </dxf>
  </rfmt>
  <rfmt sheetId="1" sqref="K18:L19">
    <dxf>
      <fill>
        <patternFill>
          <bgColor rgb="FFFFFF00"/>
        </patternFill>
      </fill>
    </dxf>
  </rfmt>
  <rfmt sheetId="1" sqref="O18:P19">
    <dxf>
      <fill>
        <patternFill>
          <bgColor rgb="FFFFFF00"/>
        </patternFill>
      </fill>
    </dxf>
  </rfmt>
  <rcc rId="29590" sId="1" numFmtId="4">
    <oc r="C1770">
      <v>540000</v>
    </oc>
    <nc r="C1770">
      <f>D1770+F1770+H1770+J1770+L1770+N1770+P1770+Q1770</f>
    </nc>
  </rcc>
  <rcc rId="29591" sId="1" numFmtId="4">
    <oc r="C1771">
      <v>585000</v>
    </oc>
    <nc r="C1771">
      <f>D1771+F1771+H1771+J1771+L1771+N1771+P1771+Q1771</f>
    </nc>
  </rcc>
  <rcc rId="29592" sId="1" numFmtId="4">
    <oc r="C1772">
      <v>430000</v>
    </oc>
    <nc r="C1772">
      <f>D1772+F1772+H1772+J1772+L1772+N1772+P1772+Q1772</f>
    </nc>
  </rcc>
  <rcc rId="29593" sId="1" numFmtId="4">
    <oc r="C1773">
      <v>570000</v>
    </oc>
    <nc r="C1773">
      <f>D1773+F1773+H1773+J1773+L1773+N1773+P1773+Q1773</f>
    </nc>
  </rcc>
  <rfmt sheetId="1" sqref="C1771:C1772">
    <dxf>
      <fill>
        <patternFill>
          <bgColor rgb="FFFFFF00"/>
        </patternFill>
      </fill>
    </dxf>
  </rfmt>
  <rm rId="29594" sheetId="1" source="N1597:O1598" destination="M1597:N1598" sourceSheetId="1">
    <rfmt sheetId="1" sqref="M159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598"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m>
  <rfmt sheetId="1" sqref="O1597:O159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M1569:P1569">
    <dxf>
      <fill>
        <patternFill>
          <bgColor rgb="FFFFFF00"/>
        </patternFill>
      </fill>
    </dxf>
  </rfmt>
  <rfmt sheetId="1" sqref="M1597:O1598">
    <dxf>
      <fill>
        <patternFill>
          <bgColor rgb="FFFFFF00"/>
        </patternFill>
      </fill>
    </dxf>
  </rfmt>
  <rcc rId="29595" sId="1">
    <oc r="C1593">
      <f>D1593+H1593+J1593+L1593+P1593+Q1593+N1593</f>
    </oc>
    <nc r="C1593">
      <f>D1593+H1593+J1593+L1593+P1593+Q1593+N1593</f>
    </nc>
  </rcc>
  <rcc rId="29596" sId="1">
    <oc r="C1597">
      <f>D1597+H1597+J1597+L1597+P1597+Q1597+M1597</f>
    </oc>
    <nc r="C1597">
      <f>D1597+H1597+J1597+L1597+P1597+Q1597+N1597</f>
    </nc>
  </rcc>
  <rcc rId="29597" sId="1">
    <oc r="C1598">
      <f>D1598+H1598+J1598+L1598+P1598+Q1598+M1598</f>
    </oc>
    <nc r="C1598">
      <f>D1598+H1598+J1598+L1598+P1598+Q1598+N1598</f>
    </nc>
  </rcc>
  <rfmt sheetId="1" sqref="C1597:C1598">
    <dxf>
      <fill>
        <patternFill>
          <bgColor rgb="FFFFFF00"/>
        </patternFill>
      </fill>
    </dxf>
  </rfmt>
  <rfmt sheetId="1" sqref="C1569">
    <dxf>
      <fill>
        <patternFill>
          <bgColor rgb="FFFFFF00"/>
        </patternFill>
      </fill>
    </dxf>
  </rfmt>
  <rfmt sheetId="1" sqref="C1565">
    <dxf>
      <fill>
        <patternFill>
          <bgColor rgb="FFFFFF00"/>
        </patternFill>
      </fill>
    </dxf>
  </rfmt>
  <rfmt sheetId="1" sqref="C18">
    <dxf>
      <fill>
        <patternFill>
          <bgColor rgb="FFFFFF00"/>
        </patternFill>
      </fill>
    </dxf>
  </rfmt>
  <rfmt sheetId="1" sqref="C21">
    <dxf>
      <fill>
        <patternFill>
          <bgColor rgb="FFFFFF00"/>
        </patternFill>
      </fill>
    </dxf>
  </rfmt>
  <rfmt sheetId="1" sqref="M1565:P1565">
    <dxf>
      <fill>
        <patternFill>
          <bgColor rgb="FFFFFF00"/>
        </patternFill>
      </fill>
    </dxf>
  </rfmt>
  <rcc rId="29598" sId="1">
    <oc r="B1701" t="inlineStr">
      <is>
        <t>Табунский район, с. Сереброполь, ул .Кирова, д. 22</t>
      </is>
    </oc>
    <nc r="B1701" t="inlineStr">
      <is>
        <t>Табунский район, с. Сереброполь, ул. Кирова, д. 22</t>
      </is>
    </nc>
  </rcc>
  <rcc rId="29599" sId="1" odxf="1" dxf="1" numFmtId="4">
    <nc r="Q1697">
      <v>1080000</v>
    </nc>
    <odxf>
      <border outline="0">
        <right style="thin">
          <color indexed="64"/>
        </right>
      </border>
    </odxf>
    <ndxf>
      <border outline="0">
        <right/>
      </border>
    </ndxf>
  </rcc>
  <rfmt sheetId="1" sqref="Q1694">
    <dxf>
      <fill>
        <patternFill>
          <bgColor rgb="FFFFFF00"/>
        </patternFill>
      </fill>
    </dxf>
  </rfmt>
  <rfmt sheetId="1" sqref="Q1697">
    <dxf>
      <fill>
        <patternFill>
          <bgColor rgb="FFFFFF00"/>
        </patternFill>
      </fill>
    </dxf>
  </rfmt>
  <rfmt sheetId="1" sqref="Q1693">
    <dxf>
      <fill>
        <patternFill>
          <bgColor rgb="FFFFFF00"/>
        </patternFill>
      </fill>
    </dxf>
  </rfmt>
  <rfmt sheetId="1" sqref="Q18:Q21">
    <dxf>
      <fill>
        <patternFill>
          <bgColor rgb="FFFFFF00"/>
        </patternFill>
      </fill>
    </dxf>
  </rfmt>
  <rfmt sheetId="1" sqref="Q19">
    <dxf>
      <fill>
        <patternFill>
          <bgColor theme="0"/>
        </patternFill>
      </fill>
    </dxf>
  </rfmt>
  <rfmt sheetId="1" sqref="Q21">
    <dxf>
      <fill>
        <patternFill>
          <bgColor theme="0"/>
        </patternFill>
      </fill>
    </dxf>
  </rfmt>
  <rfmt sheetId="1" sqref="M18:N19">
    <dxf>
      <fill>
        <patternFill>
          <bgColor rgb="FFFFFF00"/>
        </patternFill>
      </fill>
    </dxf>
  </rfmt>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411.xml><?xml version="1.0" encoding="utf-8"?>
<revisions xmlns="http://schemas.openxmlformats.org/spreadsheetml/2006/main" xmlns:r="http://schemas.openxmlformats.org/officeDocument/2006/relationships">
  <rfmt sheetId="1" sqref="A14:Q45" start="0" length="2147483647">
    <dxf>
      <font>
        <color auto="1"/>
      </font>
    </dxf>
  </rfmt>
  <rdn rId="0" localSheetId="1" customView="1" name="Z_65206307_21C8_4115_99FA_EA1C2EDA3D18_.wvu.PrintArea" hidden="1" oldHidden="1">
    <formula>'Лист 1'!$A$1:$Q$1856</formula>
  </rdn>
  <rdn rId="0" localSheetId="1" customView="1" name="Z_65206307_21C8_4115_99FA_EA1C2EDA3D18_.wvu.PrintTitles" hidden="1" oldHidden="1">
    <formula>'Лист 1'!$17:$17</formula>
  </rdn>
  <rdn rId="0" localSheetId="1" customView="1" name="Z_65206307_21C8_4115_99FA_EA1C2EDA3D18_.wvu.FilterData" hidden="1" oldHidden="1">
    <formula>'Лист 1'!$A$14:$S$1840</formula>
  </rdn>
  <rcv guid="{65206307-21C8-4115-99FA-EA1C2EDA3D18}" action="add"/>
</revisions>
</file>

<file path=xl/revisions/revisionLog14111.xml><?xml version="1.0" encoding="utf-8"?>
<revisions xmlns="http://schemas.openxmlformats.org/spreadsheetml/2006/main" xmlns:r="http://schemas.openxmlformats.org/officeDocument/2006/relationships">
  <rcc rId="29583" sId="1">
    <oc r="M5" t="inlineStr">
      <is>
        <t>от ______________  2016   № _____</t>
      </is>
    </oc>
    <nc r="M5" t="inlineStr">
      <is>
        <r>
          <t xml:space="preserve">от   </t>
        </r>
        <r>
          <rPr>
            <u/>
            <sz val="26"/>
            <rFont val="Times New Roman"/>
            <family val="1"/>
            <charset val="204"/>
          </rPr>
          <t xml:space="preserve">19 октября </t>
        </r>
        <r>
          <rPr>
            <sz val="26"/>
            <rFont val="Times New Roman"/>
            <family val="1"/>
            <charset val="204"/>
          </rPr>
          <t xml:space="preserve"> 2016   № </t>
        </r>
        <r>
          <rPr>
            <u/>
            <sz val="26"/>
            <rFont val="Times New Roman"/>
            <family val="1"/>
            <charset val="204"/>
          </rPr>
          <t>517</t>
        </r>
      </is>
    </nc>
  </rcc>
</revisions>
</file>

<file path=xl/revisions/revisionLog14111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42.xml><?xml version="1.0" encoding="utf-8"?>
<revisions xmlns="http://schemas.openxmlformats.org/spreadsheetml/2006/main" xmlns:r="http://schemas.openxmlformats.org/officeDocument/2006/relationships">
  <rfmt sheetId="1" sqref="A18:Q21">
    <dxf>
      <alignment vertical="bottom" readingOrder="0"/>
    </dxf>
  </rfmt>
  <rfmt sheetId="1" sqref="A285:Q285">
    <dxf>
      <alignment vertical="bottom" readingOrder="0"/>
    </dxf>
  </rfmt>
  <rfmt sheetId="1" sqref="A328:Q328">
    <dxf>
      <alignment vertical="bottom" readingOrder="0"/>
    </dxf>
  </rfmt>
  <rfmt sheetId="1" sqref="A380:Q380">
    <dxf>
      <alignment vertical="bottom" readingOrder="0"/>
    </dxf>
  </rfmt>
  <rfmt sheetId="1" sqref="A445:Q445">
    <dxf>
      <alignment vertical="bottom" readingOrder="0"/>
    </dxf>
  </rfmt>
  <rfmt sheetId="1" sqref="A444:Q444">
    <dxf>
      <alignment vertical="bottom" readingOrder="0"/>
    </dxf>
  </rfmt>
  <rfmt sheetId="1" sqref="A458:Q458">
    <dxf>
      <alignment vertical="bottom" readingOrder="0"/>
    </dxf>
  </rfmt>
  <rfmt sheetId="1" sqref="A476:Q476">
    <dxf>
      <alignment vertical="bottom" readingOrder="0"/>
    </dxf>
  </rfmt>
  <rfmt sheetId="1" sqref="A642:Q642">
    <dxf>
      <alignment vertical="bottom" readingOrder="0"/>
    </dxf>
  </rfmt>
  <rfmt sheetId="1" sqref="A730:Q730">
    <dxf>
      <alignment vertical="bottom" readingOrder="0"/>
    </dxf>
  </rfmt>
  <rfmt sheetId="1" sqref="C1276:Q1276">
    <dxf>
      <alignment vertical="bottom" readingOrder="0"/>
    </dxf>
  </rfmt>
  <rfmt sheetId="1" sqref="C1309:Q1309">
    <dxf>
      <alignment vertical="bottom" readingOrder="0"/>
    </dxf>
  </rfmt>
  <rfmt sheetId="1" sqref="C1312:Q1312">
    <dxf>
      <alignment vertical="bottom" readingOrder="0"/>
    </dxf>
  </rfmt>
  <rfmt sheetId="1" sqref="C1314:Q1314">
    <dxf>
      <alignment vertical="bottom" readingOrder="0"/>
    </dxf>
  </rfmt>
  <rfmt sheetId="1" sqref="C1331:Q1331">
    <dxf>
      <alignment vertical="bottom" readingOrder="0"/>
    </dxf>
  </rfmt>
  <rfmt sheetId="1" sqref="C1355:Q1356">
    <dxf>
      <alignment vertical="bottom" readingOrder="0"/>
    </dxf>
  </rfmt>
  <rfmt sheetId="1" sqref="C1360:Q1360">
    <dxf>
      <alignment vertical="bottom" readingOrder="0"/>
    </dxf>
  </rfmt>
  <rfmt sheetId="1" sqref="C1366:Q1366">
    <dxf>
      <alignment vertical="bottom" readingOrder="0"/>
    </dxf>
  </rfmt>
  <rfmt sheetId="1" sqref="C1392:Q1393">
    <dxf>
      <alignment vertical="bottom" readingOrder="0"/>
    </dxf>
  </rfmt>
  <rfmt sheetId="1" sqref="C1395:Q1395">
    <dxf>
      <alignment vertical="bottom" readingOrder="0"/>
    </dxf>
  </rfmt>
  <rfmt sheetId="1" sqref="C1397:Q1397">
    <dxf>
      <alignment vertical="bottom" readingOrder="0"/>
    </dxf>
  </rfmt>
  <rfmt sheetId="1" sqref="C1399:Q1400">
    <dxf>
      <alignment vertical="bottom" readingOrder="0"/>
    </dxf>
  </rfmt>
  <rfmt sheetId="1" sqref="C1402:Q1402">
    <dxf>
      <alignment vertical="bottom" readingOrder="0"/>
    </dxf>
  </rfmt>
  <rfmt sheetId="1" sqref="C1405:Q1405">
    <dxf>
      <alignment vertical="bottom" readingOrder="0"/>
    </dxf>
  </rfmt>
  <rfmt sheetId="1" sqref="C1441:Q1441">
    <dxf>
      <alignment vertical="bottom" readingOrder="0"/>
    </dxf>
  </rfmt>
  <rfmt sheetId="1" sqref="C1492:Q1492">
    <dxf>
      <alignment vertical="bottom" readingOrder="0"/>
    </dxf>
  </rfmt>
  <rfmt sheetId="1" sqref="C1618:Q1618">
    <dxf>
      <alignment vertical="bottom" readingOrder="0"/>
    </dxf>
  </rfmt>
  <rcc rId="31352" sId="1" numFmtId="4">
    <nc r="Q1618">
      <v>0</v>
    </nc>
  </rcc>
  <rfmt sheetId="1" sqref="C1620:Q1620">
    <dxf>
      <alignment vertical="bottom" readingOrder="0"/>
    </dxf>
  </rfmt>
  <rfmt sheetId="1" sqref="C1623:Q1623">
    <dxf>
      <alignment vertical="bottom" readingOrder="0"/>
    </dxf>
  </rfmt>
  <rcc rId="31353" sId="1" numFmtId="4">
    <nc r="E1627">
      <v>0</v>
    </nc>
  </rcc>
  <rcc rId="31354" sId="1" numFmtId="4">
    <nc r="F1627">
      <v>0</v>
    </nc>
  </rcc>
  <rcc rId="31355" sId="1" numFmtId="4">
    <nc r="G1627">
      <v>0</v>
    </nc>
  </rcc>
  <rcc rId="31356" sId="1" numFmtId="4">
    <nc r="H1627">
      <v>0</v>
    </nc>
  </rcc>
  <rcc rId="31357" sId="1" numFmtId="4">
    <nc r="I1627">
      <v>0</v>
    </nc>
  </rcc>
  <rcc rId="31358" sId="1" numFmtId="4">
    <nc r="J1627">
      <v>0</v>
    </nc>
  </rcc>
  <rcc rId="31359" sId="1" numFmtId="4">
    <nc r="K1627">
      <v>0</v>
    </nc>
  </rcc>
  <rcc rId="31360" sId="1" numFmtId="4">
    <nc r="L1627">
      <v>0</v>
    </nc>
  </rcc>
  <rcc rId="31361" sId="1" numFmtId="4">
    <nc r="M1627">
      <v>0</v>
    </nc>
  </rcc>
  <rcc rId="31362" sId="1" numFmtId="4">
    <nc r="N1627">
      <v>0</v>
    </nc>
  </rcc>
  <rcc rId="31363" sId="1" numFmtId="4">
    <nc r="O1627">
      <v>0</v>
    </nc>
  </rcc>
  <rcc rId="31364" sId="1" numFmtId="4">
    <nc r="P1627">
      <v>0</v>
    </nc>
  </rcc>
  <rfmt sheetId="1" sqref="A1626:Q1627">
    <dxf>
      <alignment vertical="bottom" readingOrder="0"/>
    </dxf>
  </rfmt>
  <rfmt sheetId="1" sqref="A1631:Q1631">
    <dxf>
      <alignment vertical="bottom" readingOrder="0"/>
    </dxf>
  </rfmt>
  <rfmt sheetId="1" sqref="A1637:Q1638">
    <dxf>
      <alignment vertical="bottom"/>
    </dxf>
  </rfmt>
  <rfmt sheetId="1" sqref="C1644:Q1645">
    <dxf>
      <alignment vertical="bottom" readingOrder="0"/>
    </dxf>
  </rfmt>
  <rfmt sheetId="1" sqref="C1647:Q1647">
    <dxf>
      <alignment vertical="bottom" readingOrder="0"/>
    </dxf>
  </rfmt>
  <rfmt sheetId="1" sqref="C1667:Q1667">
    <dxf>
      <alignment vertical="bottom" readingOrder="0"/>
    </dxf>
  </rfmt>
  <rcc rId="31365" sId="1">
    <oc r="A1646">
      <v>3</v>
    </oc>
    <nc r="A1646">
      <v>1</v>
    </nc>
  </rcc>
  <rcc rId="31366" sId="1">
    <oc r="B1720" t="inlineStr">
      <is>
        <t>Тальменский район,  п. Среднесибирский, 
ул. Юбилейная, д. 4</t>
      </is>
    </oc>
    <nc r="B1720" t="inlineStr">
      <is>
        <t>Тальменский район, п. Среднесибирский, 
ул. Юбилейная, д. 4</t>
      </is>
    </nc>
  </rcc>
  <rfmt sheetId="1" sqref="C1805:Q1806">
    <dxf>
      <alignment vertical="bottom" readingOrder="0"/>
    </dxf>
  </rfmt>
  <rfmt sheetId="1" sqref="A1792:Q1792">
    <dxf>
      <alignment vertical="bottom"/>
    </dxf>
  </rfmt>
  <rfmt sheetId="1" sqref="A1790:Q1790">
    <dxf>
      <alignment vertical="center"/>
    </dxf>
  </rfmt>
  <rfmt sheetId="1" sqref="A1790:Q1790">
    <dxf>
      <alignment vertical="bottom"/>
    </dxf>
  </rfmt>
  <rcc rId="31367" sId="1" numFmtId="4">
    <nc r="Q1790">
      <v>0</v>
    </nc>
  </rcc>
  <rfmt sheetId="1" sqref="C1782:Q1782">
    <dxf>
      <alignment vertical="bottom" readingOrder="0"/>
    </dxf>
  </rfmt>
  <rfmt sheetId="1" sqref="C1785:Q1785">
    <dxf>
      <alignment vertical="bottom" readingOrder="0"/>
    </dxf>
  </rfmt>
  <rfmt sheetId="1" sqref="C1788:Q1788">
    <dxf>
      <alignment vertical="bottom" readingOrder="0"/>
    </dxf>
  </rfmt>
  <rfmt sheetId="1" sqref="C1754:Q1754">
    <dxf>
      <alignment vertical="bottom" readingOrder="0"/>
    </dxf>
  </rfmt>
  <rfmt sheetId="1" sqref="A1754">
    <dxf>
      <alignment vertical="bottom" readingOrder="0"/>
    </dxf>
  </rfmt>
  <rfmt sheetId="1" sqref="B1754">
    <dxf>
      <alignment vertical="bottom" readingOrder="0"/>
    </dxf>
  </rfmt>
  <rfmt sheetId="1" sqref="A1747:Q1748">
    <dxf>
      <alignment vertical="bottom" readingOrder="0"/>
    </dxf>
  </rfmt>
  <rfmt sheetId="1" sqref="A1732:Q1732">
    <dxf>
      <alignment vertical="bottom"/>
    </dxf>
  </rfmt>
  <rfmt sheetId="1" sqref="A1694:Q1694">
    <dxf>
      <alignment vertical="bottom" readingOrder="0"/>
    </dxf>
  </rfmt>
  <rfmt sheetId="1" sqref="A1684:Q1684">
    <dxf>
      <alignment vertical="bottom" readingOrder="0"/>
    </dxf>
  </rfmt>
  <rfmt sheetId="1" sqref="A1681:Q1681">
    <dxf>
      <alignment vertical="bottom" readingOrder="0"/>
    </dxf>
  </rfmt>
  <rfmt sheetId="1" sqref="A1678:Q1679">
    <dxf>
      <alignment vertical="bottom" readingOrder="0"/>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421.xml><?xml version="1.0" encoding="utf-8"?>
<revisions xmlns="http://schemas.openxmlformats.org/spreadsheetml/2006/main" xmlns:r="http://schemas.openxmlformats.org/officeDocument/2006/relationships">
  <rfmt sheetId="1" sqref="A1739">
    <dxf>
      <alignment vertical="top" readingOrder="0"/>
    </dxf>
  </rfmt>
  <rfmt sheetId="1" sqref="A1740">
    <dxf>
      <alignment vertical="top" readingOrder="0"/>
    </dxf>
  </rfmt>
  <rfmt sheetId="1" sqref="A1741:A1746">
    <dxf>
      <alignment vertical="top" readingOrder="0"/>
    </dxf>
  </rfmt>
  <rfmt sheetId="1" sqref="A1735:A1738">
    <dxf>
      <alignment vertical="top" readingOrder="0"/>
    </dxf>
  </rfmt>
  <rfmt sheetId="1" sqref="A1253:XFD1253">
    <dxf>
      <alignment vertical="bottom" readingOrder="0"/>
    </dxf>
  </rfmt>
  <rfmt sheetId="1" sqref="A1252:XFD1252">
    <dxf>
      <alignment vertical="bottom" readingOrder="0"/>
    </dxf>
  </rfmt>
  <rfmt sheetId="1" sqref="A1262:XFD1262">
    <dxf>
      <alignment vertical="bottom" readingOrder="0"/>
    </dxf>
  </rfmt>
  <rfmt sheetId="1" sqref="C1183" start="0" length="0">
    <dxf>
      <border>
        <left style="thin">
          <color indexed="64"/>
        </left>
        <right style="thin">
          <color indexed="64"/>
        </right>
        <top style="thin">
          <color indexed="64"/>
        </top>
        <bottom style="thin">
          <color indexed="64"/>
        </bottom>
      </border>
    </dxf>
  </rfmt>
  <rfmt sheetId="1" sqref="C1183">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1198:XFD1198">
    <dxf>
      <alignment vertical="bottom" readingOrder="0"/>
    </dxf>
  </rfmt>
  <rfmt sheetId="1" sqref="C1101:Q1101">
    <dxf>
      <alignment vertical="bottom" readingOrder="0"/>
    </dxf>
  </rfmt>
  <rfmt sheetId="1" sqref="A1094:Q1095">
    <dxf>
      <alignment vertical="bottom" readingOrder="0"/>
    </dxf>
  </rfmt>
  <rfmt sheetId="1" sqref="A1094:Q1094">
    <dxf>
      <alignment vertical="top" readingOrder="0"/>
    </dxf>
  </rfmt>
  <rfmt sheetId="1" sqref="A1089:Q1089">
    <dxf>
      <alignment vertical="bottom" readingOrder="0"/>
    </dxf>
  </rfmt>
  <rfmt sheetId="1" sqref="A1084:Q1085">
    <dxf>
      <alignment vertical="bottom" readingOrder="0"/>
    </dxf>
  </rfmt>
  <rfmt sheetId="1" sqref="C1065:Q1065">
    <dxf>
      <alignment vertical="bottom" readingOrder="0"/>
    </dxf>
  </rfmt>
  <rfmt sheetId="1" sqref="C1005:Q1006">
    <dxf>
      <alignment vertical="bottom" readingOrder="0"/>
    </dxf>
  </rfmt>
  <rfmt sheetId="1" sqref="C978:Q978">
    <dxf>
      <alignment vertical="bottom" readingOrder="0"/>
    </dxf>
  </rfmt>
  <rfmt sheetId="1" sqref="B978">
    <dxf>
      <alignment vertical="bottom" readingOrder="0"/>
    </dxf>
  </rfmt>
  <rfmt sheetId="1" sqref="A978">
    <dxf>
      <alignment vertical="bottom" readingOrder="0"/>
    </dxf>
  </rfmt>
  <rfmt sheetId="1" sqref="A957:Q957">
    <dxf>
      <alignment vertical="bottom" readingOrder="0"/>
    </dxf>
  </rfmt>
  <rfmt sheetId="1" sqref="A951:Q952">
    <dxf>
      <alignment vertical="bottom" readingOrder="0"/>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421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42111.xml><?xml version="1.0" encoding="utf-8"?>
<revisions xmlns="http://schemas.openxmlformats.org/spreadsheetml/2006/main" xmlns:r="http://schemas.openxmlformats.org/officeDocument/2006/relationships">
  <rfmt sheetId="1" sqref="B459">
    <dxf>
      <fill>
        <patternFill>
          <bgColor rgb="FFFFFF00"/>
        </patternFill>
      </fill>
    </dxf>
  </rfmt>
  <rfmt sheetId="1" sqref="B499">
    <dxf>
      <fill>
        <patternFill>
          <bgColor rgb="FFFFFF00"/>
        </patternFill>
      </fill>
    </dxf>
  </rfmt>
  <rfmt sheetId="1" sqref="B500">
    <dxf>
      <fill>
        <patternFill>
          <bgColor rgb="FFFFFF00"/>
        </patternFill>
      </fill>
    </dxf>
  </rfmt>
  <rfmt sheetId="1" sqref="B731">
    <dxf>
      <fill>
        <patternFill patternType="solid">
          <bgColor rgb="FFFFFF00"/>
        </patternFill>
      </fill>
    </dxf>
  </rfmt>
  <rfmt sheetId="1" sqref="B823">
    <dxf>
      <fill>
        <patternFill patternType="solid">
          <bgColor rgb="FFFFFF00"/>
        </patternFill>
      </fill>
    </dxf>
  </rfmt>
  <rfmt sheetId="1" sqref="G1310:G1311">
    <dxf>
      <fill>
        <patternFill>
          <bgColor rgb="FFFFFF00"/>
        </patternFill>
      </fill>
    </dxf>
  </rfmt>
  <rfmt sheetId="1" sqref="G1313">
    <dxf>
      <fill>
        <patternFill>
          <bgColor rgb="FFFFFF00"/>
        </patternFill>
      </fill>
    </dxf>
  </rfmt>
  <rfmt sheetId="1" sqref="G1318">
    <dxf>
      <fill>
        <patternFill>
          <bgColor rgb="FFFFFF00"/>
        </patternFill>
      </fill>
    </dxf>
  </rfmt>
  <rfmt sheetId="1" sqref="O1315">
    <dxf>
      <fill>
        <patternFill>
          <bgColor rgb="FFFFFF00"/>
        </patternFill>
      </fill>
    </dxf>
  </rfmt>
  <rfmt sheetId="1" sqref="G1325">
    <dxf>
      <fill>
        <patternFill>
          <bgColor rgb="FFFFFF00"/>
        </patternFill>
      </fill>
    </dxf>
  </rfmt>
  <rfmt sheetId="1" sqref="K1369">
    <dxf>
      <fill>
        <patternFill>
          <bgColor rgb="FFFFFF00"/>
        </patternFill>
      </fill>
    </dxf>
  </rfmt>
  <rfmt sheetId="1" sqref="M1375">
    <dxf>
      <fill>
        <patternFill>
          <bgColor rgb="FFFFFF00"/>
        </patternFill>
      </fill>
    </dxf>
  </rfmt>
  <rfmt sheetId="1" sqref="K1379">
    <dxf>
      <fill>
        <patternFill>
          <bgColor rgb="FFFFFF00"/>
        </patternFill>
      </fill>
    </dxf>
  </rfmt>
  <rfmt sheetId="1" sqref="K1381:K1383">
    <dxf>
      <fill>
        <patternFill>
          <bgColor rgb="FFFFFF00"/>
        </patternFill>
      </fill>
    </dxf>
  </rfmt>
  <rfmt sheetId="1" sqref="I1385">
    <dxf>
      <fill>
        <patternFill>
          <bgColor rgb="FFFFFF00"/>
        </patternFill>
      </fill>
    </dxf>
  </rfmt>
  <rfmt sheetId="1" sqref="K1386:K1387">
    <dxf>
      <fill>
        <patternFill>
          <bgColor rgb="FFFFFF00"/>
        </patternFill>
      </fill>
    </dxf>
  </rfmt>
  <rfmt sheetId="1" sqref="M1401">
    <dxf>
      <fill>
        <patternFill>
          <bgColor rgb="FFFFFF00"/>
        </patternFill>
      </fill>
    </dxf>
  </rfmt>
  <rfmt sheetId="1" sqref="M1403">
    <dxf>
      <fill>
        <patternFill>
          <bgColor rgb="FFFFFF00"/>
        </patternFill>
      </fill>
    </dxf>
  </rfmt>
  <rfmt sheetId="1" sqref="M1406">
    <dxf>
      <fill>
        <patternFill>
          <bgColor rgb="FFFFFF00"/>
        </patternFill>
      </fill>
    </dxf>
  </rfmt>
  <rfmt sheetId="1" sqref="A1537:Q1537">
    <dxf>
      <fill>
        <patternFill>
          <bgColor rgb="FFFFFF00"/>
        </patternFill>
      </fill>
    </dxf>
  </rfmt>
  <rfmt sheetId="1" sqref="A1524:Q1524">
    <dxf>
      <fill>
        <patternFill>
          <bgColor rgb="FFFFFF00"/>
        </patternFill>
      </fill>
    </dxf>
  </rfmt>
  <rfmt sheetId="1" sqref="A1547:Q1547">
    <dxf>
      <fill>
        <patternFill>
          <bgColor rgb="FFFFFF00"/>
        </patternFill>
      </fill>
    </dxf>
  </rfmt>
  <rfmt sheetId="1" sqref="A1525:Q1525">
    <dxf>
      <fill>
        <patternFill>
          <bgColor rgb="FFFFFF00"/>
        </patternFill>
      </fill>
    </dxf>
  </rfmt>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5.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1'!$A$1:$Q$1844</formula>
    <oldFormula>'Лист 1'!$A$1:$Q$1844</oldFormula>
  </rdn>
  <rdn rId="0" localSheetId="1" customView="1" name="Z_52C56C69_E76E_46A4_93DC_3FEF3C34E98B_.wvu.PrintTitles" hidden="1" oldHidden="1">
    <formula>'Лист 1'!$17:$17</formula>
    <oldFormula>'Лист 1'!$17:$17</oldFormula>
  </rdn>
  <rdn rId="0" localSheetId="1" customView="1" name="Z_52C56C69_E76E_46A4_93DC_3FEF3C34E98B_.wvu.Rows" hidden="1" oldHidden="1">
    <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formula>
    <oldFormula>'Лист 1'!$22:$29,'Лист 1'!$32:$55,'Лист 1'!$57:$70,'Лист 1'!$72:$72,'Лист 1'!$74:$92,'Лист 1'!$94:$109,'Лист 1'!$111:$170,'Лист 1'!$173:$193,'Лист 1'!$195:$264,'Лист 1'!$266:$283,'Лист 1'!$444:$457,'Лист 1'!$460:$494,'Лист 1'!$598:$729,'Лист 1'!$733:$733,'Лист 1'!$735:$822,'Лист 1'!$824:$930,'Лист 1'!$932:$944,'Лист 1'!$946:$948,'Лист 1'!$950:$1005,'Лист 1'!$1007:$1013,'Лист 1'!$1016:$1020,'Лист 1'!$1023:$1029,'Лист 1'!$1031:$1035,'Лист 1'!$1037:$1053,'Лист 1'!$1055:$1064,'Лист 1'!$1066:$1066,'Лист 1'!$1068:$1230,'Лист 1'!$1232:$1233,'Лист 1'!$1238:$1238,'Лист 1'!$1240:$1307,'Лист 1'!$1316:$1317,'Лист 1'!$1319:$1324,'Лист 1'!$1326:$1351,'Лист 1'!$1353:$1353,'Лист 1'!$1356:$1365,'Лист 1'!$1367:$1368,'Лист 1'!$1370:$1374,'Лист 1'!$1376:$1378,'Лист 1'!$1380:$1380,'Лист 1'!$1384:$1384,'Лист 1'!$1388:$1398,'Лист 1'!$1404:$1404,'Лист 1'!$1407:$1484,'Лист 1'!$1486:$1489,'Лист 1'!$1491:$1497,'Лист 1'!$1499:$1530,'Лист 1'!$1556:$1562,'Лист 1'!$1564:$1566,'Лист 1'!$1568:$1579,'Лист 1'!$1581:$1594,'Лист 1'!$1597:$1690,'Лист 1'!$1693:$1694,'Лист 1'!$1696:$1701,'Лист 1'!$1703:$1715,'Лист 1'!$1717:$1720,'Лист 1'!$1722:$1726,'Лист 1'!$1728:$1731,'Лист 1'!$1733:$1740,'Лист 1'!$1742:$1766,'Лист 1'!$1768:$1768,'Лист 1'!$1771:$1784,'Лист 1'!$1787:$1843</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51.xml><?xml version="1.0" encoding="utf-8"?>
<revisions xmlns="http://schemas.openxmlformats.org/spreadsheetml/2006/main" xmlns:r="http://schemas.openxmlformats.org/officeDocument/2006/relationships">
  <rcc rId="30110" sId="1" numFmtId="4">
    <oc r="C24">
      <v>1072786</v>
    </oc>
    <nc r="C24">
      <f>D24+F24+H24+J24+L24+N24+P24+Q24</f>
    </nc>
  </rcc>
  <rcc rId="30111" sId="1" numFmtId="4">
    <oc r="C26">
      <v>1933325</v>
    </oc>
    <nc r="C26">
      <f>D26+F26+H26+J26+L26+N26+P26+Q26</f>
    </nc>
  </rcc>
  <rcc rId="30112" sId="1" numFmtId="4">
    <oc r="C27">
      <v>2025786</v>
    </oc>
    <nc r="C27">
      <f>D27+F27+H27+J27+L27+N27+P27+Q27</f>
    </nc>
  </rcc>
  <rcc rId="30113" sId="1" numFmtId="4">
    <oc r="C29">
      <v>2995700</v>
    </oc>
    <nc r="C29">
      <f>D29+F29+H29+J29+L29+N29+P29+Q29</f>
    </nc>
  </rcc>
  <rcc rId="30114" sId="1">
    <oc r="C32">
      <f>D32+F32+H32+J32+L32+N32+P32+Q32</f>
    </oc>
    <nc r="C32">
      <f>D32+F32+H32+J32+L32+N32+P32+Q32</f>
    </nc>
  </rcc>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511.xml><?xml version="1.0" encoding="utf-8"?>
<revisions xmlns="http://schemas.openxmlformats.org/spreadsheetml/2006/main" xmlns:r="http://schemas.openxmlformats.org/officeDocument/2006/relationships">
  <rfmt sheetId="1" sqref="C18:Q21">
    <dxf>
      <fill>
        <patternFill>
          <bgColor rgb="FFFFFF00"/>
        </patternFill>
      </fill>
    </dxf>
  </rfmt>
  <rfmt sheetId="1" sqref="A284:Q443">
    <dxf>
      <fill>
        <patternFill>
          <bgColor rgb="FFFFFF00"/>
        </patternFill>
      </fill>
    </dxf>
  </rfmt>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511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51111.xml><?xml version="1.0" encoding="utf-8"?>
<revisions xmlns="http://schemas.openxmlformats.org/spreadsheetml/2006/main" xmlns:r="http://schemas.openxmlformats.org/officeDocument/2006/relationships">
  <rfmt sheetId="1" sqref="A390">
    <dxf>
      <fill>
        <patternFill>
          <bgColor rgb="FF92D050"/>
        </patternFill>
      </fill>
    </dxf>
  </rfmt>
  <rfmt sheetId="1" sqref="A391:A392">
    <dxf>
      <fill>
        <patternFill>
          <bgColor rgb="FF92D050"/>
        </patternFill>
      </fill>
    </dxf>
  </rfmt>
  <rfmt sheetId="1" sqref="A393:A394">
    <dxf>
      <fill>
        <patternFill>
          <bgColor rgb="FF92D050"/>
        </patternFill>
      </fill>
    </dxf>
  </rfmt>
  <rfmt sheetId="1" sqref="A395">
    <dxf>
      <fill>
        <patternFill>
          <bgColor rgb="FF92D050"/>
        </patternFill>
      </fill>
    </dxf>
  </rfmt>
  <rfmt sheetId="1" sqref="A396:A397">
    <dxf>
      <fill>
        <patternFill>
          <bgColor rgb="FF92D050"/>
        </patternFill>
      </fill>
    </dxf>
  </rfmt>
  <rfmt sheetId="1" sqref="A398:A402">
    <dxf>
      <fill>
        <patternFill>
          <bgColor rgb="FF92D050"/>
        </patternFill>
      </fill>
    </dxf>
  </rfmt>
  <rfmt sheetId="1" sqref="A403">
    <dxf>
      <fill>
        <patternFill>
          <bgColor rgb="FF92D050"/>
        </patternFill>
      </fill>
    </dxf>
  </rfmt>
  <rfmt sheetId="1" sqref="A404:A405">
    <dxf>
      <fill>
        <patternFill>
          <bgColor rgb="FF92D050"/>
        </patternFill>
      </fill>
    </dxf>
  </rfmt>
  <rfmt sheetId="1" sqref="A406:A407">
    <dxf>
      <fill>
        <patternFill>
          <bgColor rgb="FF92D050"/>
        </patternFill>
      </fill>
    </dxf>
  </rfmt>
  <rfmt sheetId="1" sqref="A408">
    <dxf>
      <fill>
        <patternFill>
          <bgColor rgb="FF92D050"/>
        </patternFill>
      </fill>
    </dxf>
  </rfmt>
  <rfmt sheetId="1" sqref="A409">
    <dxf>
      <fill>
        <patternFill>
          <bgColor rgb="FF92D050"/>
        </patternFill>
      </fill>
    </dxf>
  </rfmt>
  <rfmt sheetId="1" sqref="A410">
    <dxf>
      <fill>
        <patternFill>
          <bgColor rgb="FF92D050"/>
        </patternFill>
      </fill>
    </dxf>
  </rfmt>
  <rfmt sheetId="1" sqref="A411">
    <dxf>
      <fill>
        <patternFill>
          <bgColor rgb="FF92D050"/>
        </patternFill>
      </fill>
    </dxf>
  </rfmt>
  <rfmt sheetId="1" sqref="A412:A413">
    <dxf>
      <fill>
        <patternFill>
          <bgColor rgb="FF92D050"/>
        </patternFill>
      </fill>
    </dxf>
  </rfmt>
  <rfmt sheetId="1" sqref="A414:A421">
    <dxf>
      <fill>
        <patternFill>
          <bgColor rgb="FF92D050"/>
        </patternFill>
      </fill>
    </dxf>
  </rfmt>
  <rfmt sheetId="1" sqref="A422:A424">
    <dxf>
      <fill>
        <patternFill>
          <bgColor rgb="FF92D050"/>
        </patternFill>
      </fill>
    </dxf>
  </rfmt>
  <rfmt sheetId="1" sqref="A425">
    <dxf>
      <fill>
        <patternFill>
          <bgColor rgb="FF92D050"/>
        </patternFill>
      </fill>
    </dxf>
  </rfmt>
  <rfmt sheetId="1" sqref="A426">
    <dxf>
      <fill>
        <patternFill>
          <bgColor rgb="FF92D050"/>
        </patternFill>
      </fill>
    </dxf>
  </rfmt>
  <rfmt sheetId="1" sqref="A427:A431">
    <dxf>
      <fill>
        <patternFill>
          <bgColor rgb="FF92D050"/>
        </patternFill>
      </fill>
    </dxf>
  </rfmt>
  <rfmt sheetId="1" sqref="A432">
    <dxf>
      <fill>
        <patternFill>
          <bgColor rgb="FF92D050"/>
        </patternFill>
      </fill>
    </dxf>
  </rfmt>
  <rfmt sheetId="1" sqref="A433">
    <dxf>
      <fill>
        <patternFill>
          <bgColor rgb="FF92D050"/>
        </patternFill>
      </fill>
    </dxf>
  </rfmt>
  <rfmt sheetId="1" sqref="A434">
    <dxf>
      <fill>
        <patternFill>
          <bgColor rgb="FF92D050"/>
        </patternFill>
      </fill>
    </dxf>
  </rfmt>
  <rfmt sheetId="1" sqref="A435:A436">
    <dxf>
      <fill>
        <patternFill>
          <bgColor rgb="FF92D050"/>
        </patternFill>
      </fill>
    </dxf>
  </rfmt>
  <rfmt sheetId="1" sqref="A437">
    <dxf>
      <fill>
        <patternFill>
          <bgColor rgb="FF92D050"/>
        </patternFill>
      </fill>
    </dxf>
  </rfmt>
  <rfmt sheetId="1" sqref="A438">
    <dxf>
      <fill>
        <patternFill>
          <bgColor rgb="FF92D050"/>
        </patternFill>
      </fill>
    </dxf>
  </rfmt>
  <rfmt sheetId="1" sqref="A439">
    <dxf>
      <fill>
        <patternFill>
          <bgColor rgb="FF92D050"/>
        </patternFill>
      </fill>
    </dxf>
  </rfmt>
  <rfmt sheetId="1" sqref="A440">
    <dxf>
      <fill>
        <patternFill>
          <bgColor rgb="FF92D050"/>
        </patternFill>
      </fill>
    </dxf>
  </rfmt>
  <rfmt sheetId="1" sqref="A441:A442">
    <dxf>
      <fill>
        <patternFill>
          <bgColor rgb="FF92D050"/>
        </patternFill>
      </fill>
    </dxf>
  </rfmt>
  <rfmt sheetId="1" sqref="A443">
    <dxf>
      <fill>
        <patternFill>
          <bgColor rgb="FF92D050"/>
        </patternFill>
      </fill>
    </dxf>
  </rfmt>
  <rcc rId="29611" sId="1" numFmtId="4">
    <oc r="H294">
      <v>991463.68</v>
    </oc>
    <nc r="H294">
      <v>991464</v>
    </nc>
  </rcc>
  <rcc rId="29612" sId="1" numFmtId="4">
    <oc r="Q295">
      <v>5024593.63</v>
    </oc>
    <nc r="Q295">
      <v>5024594</v>
    </nc>
  </rcc>
  <rcc rId="29613" sId="1" numFmtId="4">
    <oc r="Q296">
      <v>5024593.63</v>
    </oc>
    <nc r="Q296">
      <v>5024594</v>
    </nc>
  </rcc>
  <rcc rId="29614" sId="1" numFmtId="4">
    <oc r="L297">
      <v>3802173.9839999997</v>
    </oc>
    <nc r="L297">
      <v>3802174</v>
    </nc>
  </rcc>
  <rcc rId="29615" sId="1" numFmtId="4">
    <oc r="H298">
      <v>2481008.6400000001</v>
    </oc>
    <nc r="H298">
      <v>2481009</v>
    </nc>
  </rcc>
  <rcc rId="29616" sId="1" numFmtId="4">
    <oc r="Q300">
      <v>5024593.63</v>
    </oc>
    <nc r="Q300">
      <v>5024594</v>
    </nc>
  </rcc>
  <rcc rId="29617" sId="1" numFmtId="4">
    <oc r="H306">
      <v>2361187.2000000002</v>
    </oc>
    <nc r="H306">
      <v>2361187</v>
    </nc>
  </rcc>
  <rcc rId="29618" sId="1" numFmtId="4">
    <oc r="Q307">
      <v>5127596.1899999995</v>
    </oc>
    <nc r="Q307">
      <v>5127596</v>
    </nc>
  </rcc>
  <rcc rId="29619" sId="1" numFmtId="4">
    <oc r="H309">
      <v>1631812.72</v>
    </oc>
    <nc r="H309">
      <v>1631813</v>
    </nc>
  </rcc>
  <rcc rId="29620" sId="1" numFmtId="4">
    <oc r="Q310">
      <v>2703817.1999999997</v>
    </oc>
    <nc r="Q310">
      <v>2703817</v>
    </nc>
  </rcc>
  <rcc rId="29621" sId="1" numFmtId="4">
    <oc r="H311">
      <v>2029916.1600000001</v>
    </oc>
    <nc r="H311">
      <v>2029916</v>
    </nc>
  </rcc>
  <rrc rId="29622" sId="1" ref="A312:XFD312" action="insertRow"/>
  <rm rId="29623" sheetId="1" source="A364:XFD364" destination="A312:XFD312" sourceSheetId="1">
    <rfmt sheetId="1" xfDxf="1" s="1" sqref="A312:XFD312"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312"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312"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3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3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312"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3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3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3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3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3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3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3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3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3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3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3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3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312" start="0" length="0">
      <dxf>
        <fill>
          <patternFill patternType="solid">
            <bgColor theme="0"/>
          </patternFill>
        </fill>
      </dxf>
    </rfmt>
    <rfmt sheetId="1" sqref="U312" start="0" length="0">
      <dxf>
        <font>
          <sz val="12"/>
          <name val="Times New Roman"/>
          <scheme val="none"/>
        </font>
        <numFmt numFmtId="3" formatCode="#,##0"/>
        <alignment horizontal="right" readingOrder="0"/>
      </dxf>
    </rfmt>
  </rm>
  <rrc rId="29624" sId="1" ref="A364:XFD364" action="deleteRow">
    <rfmt sheetId="1" xfDxf="1" sqref="A364:XFD364" start="0" length="0">
      <dxf>
        <font>
          <sz val="14"/>
          <name val="Times New Roman"/>
          <scheme val="none"/>
        </font>
      </dxf>
    </rfmt>
    <rfmt sheetId="1" sqref="A364" start="0" length="0">
      <dxf>
        <alignment horizontal="center" readingOrder="0"/>
      </dxf>
    </rfmt>
    <rfmt sheetId="1" sqref="K364" start="0" length="0">
      <dxf>
        <alignment horizontal="right" readingOrder="0"/>
      </dxf>
    </rfmt>
  </rrc>
  <rcc rId="29625" sId="1" numFmtId="4">
    <oc r="H313">
      <v>1747983.3600000001</v>
    </oc>
    <nc r="H313">
      <v>1747983</v>
    </nc>
  </rcc>
  <rcc rId="29626" sId="1" numFmtId="4">
    <oc r="L313">
      <v>5870842.9920000006</v>
    </oc>
    <nc r="L313">
      <v>5870843</v>
    </nc>
  </rcc>
  <rcc rId="29627" sId="1" numFmtId="4">
    <oc r="Q314">
      <v>4699491.8</v>
    </oc>
    <nc r="Q314">
      <v>4699492</v>
    </nc>
  </rcc>
  <rcc rId="29628" sId="1" numFmtId="4">
    <oc r="H317">
      <v>1044470.96</v>
    </oc>
    <nc r="H317">
      <v>1044471</v>
    </nc>
  </rcc>
  <rcc rId="29629" sId="1" numFmtId="4">
    <oc r="Q323">
      <v>3379771.5</v>
    </oc>
    <nc r="Q323">
      <v>3379772</v>
    </nc>
  </rcc>
  <rcc rId="29630" sId="1" numFmtId="4">
    <oc r="H336">
      <v>2399235.6800000002</v>
    </oc>
    <nc r="H336">
      <v>2399236</v>
    </nc>
  </rcc>
  <rcc rId="29631" sId="1" numFmtId="4">
    <oc r="H337">
      <v>2396465.2000000002</v>
    </oc>
    <nc r="H337">
      <v>2396465</v>
    </nc>
  </rcc>
  <rrc rId="29632" sId="1" ref="A391:XFD391" action="insertRow"/>
  <rm rId="29633" sheetId="1" source="A287:XFD287" destination="A391:XFD391" sourceSheetId="1">
    <rfmt sheetId="1" xfDxf="1" s="1" sqref="A391:XFD39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391"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391"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3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3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391"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3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3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3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3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3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3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3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3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3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3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39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39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391" start="0" length="0">
      <dxf>
        <fill>
          <patternFill patternType="solid">
            <bgColor theme="0"/>
          </patternFill>
        </fill>
      </dxf>
    </rfmt>
    <rfmt sheetId="1" sqref="T391" start="0" length="0">
      <dxf>
        <numFmt numFmtId="3" formatCode="#,##0"/>
      </dxf>
    </rfmt>
    <rfmt sheetId="1" sqref="U391" start="0" length="0">
      <dxf>
        <font>
          <sz val="12"/>
          <name val="Times New Roman"/>
          <scheme val="none"/>
        </font>
        <numFmt numFmtId="3" formatCode="#,##0"/>
        <alignment horizontal="right" readingOrder="0"/>
      </dxf>
    </rfmt>
  </rm>
  <rrc rId="29634" sId="1" ref="A287:XFD287" action="deleteRow">
    <rfmt sheetId="1" xfDxf="1" sqref="A287:XFD287" start="0" length="0">
      <dxf>
        <font>
          <sz val="14"/>
          <name val="Times New Roman"/>
          <scheme val="none"/>
        </font>
      </dxf>
    </rfmt>
    <rfmt sheetId="1" sqref="A287" start="0" length="0">
      <dxf>
        <alignment horizontal="center" readingOrder="0"/>
      </dxf>
    </rfmt>
    <rfmt sheetId="1" sqref="K287" start="0" length="0">
      <dxf>
        <alignment horizontal="right" readingOrder="0"/>
      </dxf>
    </rfmt>
  </rrc>
  <rrc rId="29635" sId="1" ref="A411:XFD412" action="insertRow"/>
  <rm rId="29636" sheetId="1" source="A300:XFD301" destination="A411:XFD412" sourceSheetId="1">
    <rfmt sheetId="1" xfDxf="1" s="1" sqref="A411:XFD41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412:XFD412"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11"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11"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1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11"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41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1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1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1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41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11" start="0" length="0">
      <dxf>
        <fill>
          <patternFill patternType="solid">
            <bgColor theme="0"/>
          </patternFill>
        </fill>
      </dxf>
    </rfmt>
    <rfmt sheetId="1" sqref="U411" start="0" length="0">
      <dxf>
        <font>
          <sz val="12"/>
          <name val="Times New Roman"/>
          <scheme val="none"/>
        </font>
        <numFmt numFmtId="3" formatCode="#,##0"/>
        <alignment horizontal="right" readingOrder="0"/>
      </dxf>
    </rfmt>
    <rfmt sheetId="1" s="1" sqref="A412"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12"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12"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4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12"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412"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12" start="0" length="0">
      <dxf>
        <fill>
          <patternFill patternType="solid">
            <bgColor theme="0"/>
          </patternFill>
        </fill>
      </dxf>
    </rfmt>
    <rfmt sheetId="1" sqref="U412" start="0" length="0">
      <dxf>
        <font>
          <sz val="12"/>
          <name val="Times New Roman"/>
          <scheme val="none"/>
        </font>
        <numFmt numFmtId="3" formatCode="#,##0"/>
        <alignment horizontal="right" readingOrder="0"/>
      </dxf>
    </rfmt>
  </rm>
  <rrc rId="29637" sId="1" ref="A300:XFD300" action="deleteRow">
    <rfmt sheetId="1" xfDxf="1" sqref="A300:XFD300" start="0" length="0">
      <dxf>
        <font>
          <sz val="14"/>
          <name val="Times New Roman"/>
          <scheme val="none"/>
        </font>
      </dxf>
    </rfmt>
    <rfmt sheetId="1" sqref="A300" start="0" length="0">
      <dxf>
        <alignment horizontal="center" readingOrder="0"/>
      </dxf>
    </rfmt>
    <rfmt sheetId="1" sqref="K300" start="0" length="0">
      <dxf>
        <alignment horizontal="right" readingOrder="0"/>
      </dxf>
    </rfmt>
  </rrc>
  <rrc rId="29638" sId="1" ref="A300:XFD300" action="deleteRow">
    <rfmt sheetId="1" xfDxf="1" sqref="A300:XFD300" start="0" length="0">
      <dxf>
        <font>
          <sz val="14"/>
          <name val="Times New Roman"/>
          <scheme val="none"/>
        </font>
      </dxf>
    </rfmt>
    <rfmt sheetId="1" sqref="A300" start="0" length="0">
      <dxf>
        <alignment horizontal="center" readingOrder="0"/>
      </dxf>
    </rfmt>
    <rfmt sheetId="1" sqref="K300" start="0" length="0">
      <dxf>
        <alignment horizontal="right" readingOrder="0"/>
      </dxf>
    </rfmt>
  </rrc>
  <rrc rId="29639" sId="1" ref="A353:XFD354" action="insertRow"/>
  <rm rId="29640" sheetId="1" source="A300:XFD301" destination="A353:XFD354" sourceSheetId="1">
    <rfmt sheetId="1" xfDxf="1" s="1" sqref="A353:XFD353"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xfDxf="1" s="1" sqref="A354:XFD354"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353"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353"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35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35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353"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35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35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35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35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35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35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35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35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35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35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35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35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353" start="0" length="0">
      <dxf>
        <fill>
          <patternFill patternType="solid">
            <bgColor theme="0"/>
          </patternFill>
        </fill>
      </dxf>
    </rfmt>
    <rfmt sheetId="1" sqref="U353" start="0" length="0">
      <dxf>
        <font>
          <sz val="12"/>
          <name val="Times New Roman"/>
          <scheme val="none"/>
        </font>
        <numFmt numFmtId="3" formatCode="#,##0"/>
        <alignment horizontal="right" readingOrder="0"/>
      </dxf>
    </rfmt>
    <rfmt sheetId="1" s="1" sqref="A354"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354"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35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35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35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35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35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35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35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35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35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35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35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35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35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35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35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354" start="0" length="0">
      <dxf>
        <fill>
          <patternFill patternType="solid">
            <bgColor theme="0"/>
          </patternFill>
        </fill>
      </dxf>
    </rfmt>
    <rfmt sheetId="1" sqref="U354" start="0" length="0">
      <dxf>
        <font>
          <sz val="12"/>
          <name val="Times New Roman"/>
          <scheme val="none"/>
        </font>
        <numFmt numFmtId="3" formatCode="#,##0"/>
        <alignment horizontal="right" readingOrder="0"/>
      </dxf>
    </rfmt>
  </rm>
  <rrc rId="29641" sId="1" ref="A300:XFD300" action="deleteRow">
    <rfmt sheetId="1" xfDxf="1" sqref="A300:XFD300" start="0" length="0">
      <dxf>
        <font>
          <sz val="14"/>
          <name val="Times New Roman"/>
          <scheme val="none"/>
        </font>
      </dxf>
    </rfmt>
    <rfmt sheetId="1" sqref="A300" start="0" length="0">
      <dxf>
        <alignment horizontal="center" readingOrder="0"/>
      </dxf>
    </rfmt>
    <rfmt sheetId="1" sqref="K300" start="0" length="0">
      <dxf>
        <alignment horizontal="right" readingOrder="0"/>
      </dxf>
    </rfmt>
  </rrc>
  <rrc rId="29642" sId="1" ref="A300:XFD300" action="deleteRow">
    <rfmt sheetId="1" xfDxf="1" sqref="A300:XFD300" start="0" length="0">
      <dxf>
        <font>
          <sz val="14"/>
          <name val="Times New Roman"/>
          <scheme val="none"/>
        </font>
      </dxf>
    </rfmt>
    <rfmt sheetId="1" sqref="A300" start="0" length="0">
      <dxf>
        <alignment horizontal="center" readingOrder="0"/>
      </dxf>
    </rfmt>
    <rfmt sheetId="1" sqref="K300" start="0" length="0">
      <dxf>
        <alignment horizontal="right" readingOrder="0"/>
      </dxf>
    </rfmt>
  </rrc>
  <rrc rId="29643" sId="1" ref="A359:XFD359" action="insertRow"/>
  <rm rId="29644" sheetId="1" source="A303:XFD303" destination="A359:XFD359" sourceSheetId="1">
    <rfmt sheetId="1" xfDxf="1" s="1" sqref="A359:XFD359"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359"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359"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35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35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359"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35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35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35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35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35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35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35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35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35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35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35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35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359" start="0" length="0">
      <dxf>
        <fill>
          <patternFill patternType="solid">
            <bgColor theme="0"/>
          </patternFill>
        </fill>
      </dxf>
    </rfmt>
    <rfmt sheetId="1" sqref="U359" start="0" length="0">
      <dxf>
        <font>
          <sz val="12"/>
          <name val="Times New Roman"/>
          <scheme val="none"/>
        </font>
        <numFmt numFmtId="3" formatCode="#,##0"/>
        <alignment horizontal="right" readingOrder="0"/>
      </dxf>
    </rfmt>
  </rm>
  <rrc rId="29645" sId="1" ref="A303:XFD303" action="deleteRow">
    <rfmt sheetId="1" xfDxf="1" sqref="A303:XFD303" start="0" length="0">
      <dxf>
        <font>
          <sz val="14"/>
          <name val="Times New Roman"/>
          <scheme val="none"/>
        </font>
      </dxf>
    </rfmt>
    <rfmt sheetId="1" sqref="A303" start="0" length="0">
      <dxf>
        <alignment horizontal="center" readingOrder="0"/>
      </dxf>
    </rfmt>
    <rfmt sheetId="1" sqref="K303" start="0" length="0">
      <dxf>
        <alignment horizontal="right" readingOrder="0"/>
      </dxf>
    </rfmt>
  </rrc>
  <rrc rId="29646" sId="1" ref="A439:XFD439" action="insertRow"/>
  <rm rId="29647" sheetId="1" source="A321:XFD321" destination="A439:XFD439" sourceSheetId="1">
    <rfmt sheetId="1" xfDxf="1" s="1" sqref="A439:XFD439"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39"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39"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43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3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39"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43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3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3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3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3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3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3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3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3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3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39"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439"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39" start="0" length="0">
      <dxf>
        <fill>
          <patternFill patternType="solid">
            <bgColor theme="0"/>
          </patternFill>
        </fill>
      </dxf>
    </rfmt>
    <rfmt sheetId="1" sqref="U439" start="0" length="0">
      <dxf>
        <font>
          <sz val="12"/>
          <name val="Times New Roman"/>
          <scheme val="none"/>
        </font>
        <numFmt numFmtId="3" formatCode="#,##0"/>
        <alignment horizontal="right" readingOrder="0"/>
      </dxf>
    </rfmt>
  </rm>
  <rrc rId="29648" sId="1" ref="A321:XFD321" action="deleteRow">
    <rfmt sheetId="1" xfDxf="1" sqref="A321:XFD321" start="0" length="0">
      <dxf>
        <font>
          <sz val="14"/>
          <name val="Times New Roman"/>
          <scheme val="none"/>
        </font>
      </dxf>
    </rfmt>
    <rfmt sheetId="1" sqref="A321" start="0" length="0">
      <dxf>
        <alignment horizontal="center" readingOrder="0"/>
      </dxf>
    </rfmt>
    <rfmt sheetId="1" sqref="K321" start="0" length="0">
      <dxf>
        <alignment horizontal="right" readingOrder="0"/>
      </dxf>
    </rfmt>
  </rrc>
  <rrc rId="29649" sId="1" ref="A440:XFD440" action="insertRow"/>
  <rm rId="29650" sheetId="1" source="A324:XFD324" destination="A440:XFD440" sourceSheetId="1">
    <rfmt sheetId="1" xfDxf="1" s="1" sqref="A440:XFD440"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40"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40"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4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4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40"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44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4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4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4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4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4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4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4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4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4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40"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440"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40" start="0" length="0">
      <dxf>
        <fill>
          <patternFill patternType="solid">
            <bgColor theme="0"/>
          </patternFill>
        </fill>
      </dxf>
    </rfmt>
    <rfmt sheetId="1" sqref="U440" start="0" length="0">
      <dxf>
        <font>
          <sz val="12"/>
          <name val="Times New Roman"/>
          <scheme val="none"/>
        </font>
        <numFmt numFmtId="3" formatCode="#,##0"/>
        <alignment horizontal="right" readingOrder="0"/>
      </dxf>
    </rfmt>
  </rm>
  <rrc rId="29651" sId="1" ref="A324:XFD324" action="deleteRow">
    <rfmt sheetId="1" xfDxf="1" sqref="A324:XFD324" start="0" length="0">
      <dxf>
        <font>
          <sz val="14"/>
          <name val="Times New Roman"/>
          <scheme val="none"/>
        </font>
      </dxf>
    </rfmt>
    <rfmt sheetId="1" sqref="A324" start="0" length="0">
      <dxf>
        <alignment horizontal="center" readingOrder="0"/>
      </dxf>
    </rfmt>
    <rfmt sheetId="1" sqref="K324" start="0" length="0">
      <dxf>
        <alignment horizontal="right" readingOrder="0"/>
      </dxf>
    </rfmt>
  </rrc>
  <rrc rId="29652" sId="1" ref="A443:XFD443" action="insertRow"/>
  <rm rId="29653" sheetId="1" source="A326:XFD326" destination="A443:XFD443" sourceSheetId="1">
    <rfmt sheetId="1" xfDxf="1" s="1" sqref="A443:XFD443"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43"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43"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4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4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43"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44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4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4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4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4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4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4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4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4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4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43"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443"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43" start="0" length="0">
      <dxf>
        <fill>
          <patternFill patternType="solid">
            <bgColor theme="0"/>
          </patternFill>
        </fill>
      </dxf>
    </rfmt>
    <rfmt sheetId="1" sqref="U443" start="0" length="0">
      <dxf>
        <font>
          <sz val="12"/>
          <name val="Times New Roman"/>
          <scheme val="none"/>
        </font>
        <numFmt numFmtId="3" formatCode="#,##0"/>
        <alignment horizontal="right" readingOrder="0"/>
      </dxf>
    </rfmt>
  </rm>
  <rrc rId="29654" sId="1" ref="A326:XFD326" action="deleteRow">
    <rfmt sheetId="1" xfDxf="1" sqref="A326:XFD326" start="0" length="0">
      <dxf>
        <font>
          <sz val="14"/>
          <name val="Times New Roman"/>
          <scheme val="none"/>
        </font>
      </dxf>
    </rfmt>
    <rfmt sheetId="1" sqref="A326" start="0" length="0">
      <dxf>
        <alignment horizontal="center" readingOrder="0"/>
      </dxf>
    </rfmt>
    <rfmt sheetId="1" sqref="K326" start="0" length="0">
      <dxf>
        <alignment horizontal="right" readingOrder="0"/>
      </dxf>
    </rfmt>
  </rrc>
  <rrc rId="29655" sId="1" ref="A444:XFD444" action="insertRow"/>
  <rm rId="29656" sheetId="1" source="A326:XFD326" destination="A444:XFD444" sourceSheetId="1">
    <rfmt sheetId="1" xfDxf="1" s="1" sqref="A444:XFD444"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44" start="0" length="0">
      <dxf>
        <font>
          <sz val="14"/>
          <color indexed="8"/>
          <name val="Times New Roman"/>
          <scheme val="none"/>
        </font>
        <fill>
          <patternFill patternType="solid">
            <bgColor rgb="FF92D050"/>
          </patternFill>
        </fill>
        <alignment horizontal="center" vertical="top" wrapText="1" readingOrder="0"/>
        <border outline="0">
          <left style="thin">
            <color indexed="64"/>
          </left>
        </border>
      </dxf>
    </rfmt>
    <rfmt sheetId="1" s="1" sqref="B444"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44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4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4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44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4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4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4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4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4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4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4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4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4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4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44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44" start="0" length="0">
      <dxf>
        <fill>
          <patternFill patternType="solid">
            <bgColor theme="0"/>
          </patternFill>
        </fill>
      </dxf>
    </rfmt>
    <rfmt sheetId="1" sqref="U444" start="0" length="0">
      <dxf>
        <font>
          <sz val="12"/>
          <name val="Times New Roman"/>
          <scheme val="none"/>
        </font>
        <numFmt numFmtId="3" formatCode="#,##0"/>
        <alignment horizontal="right" readingOrder="0"/>
      </dxf>
    </rfmt>
  </rm>
  <rrc rId="29657" sId="1" ref="A326:XFD326" action="deleteRow">
    <rfmt sheetId="1" xfDxf="1" sqref="A326:XFD326" start="0" length="0">
      <dxf>
        <font>
          <sz val="14"/>
          <name val="Times New Roman"/>
          <scheme val="none"/>
        </font>
      </dxf>
    </rfmt>
    <rfmt sheetId="1" sqref="A326" start="0" length="0">
      <dxf>
        <alignment horizontal="center" readingOrder="0"/>
      </dxf>
    </rfmt>
    <rfmt sheetId="1" sqref="K326" start="0" length="0">
      <dxf>
        <alignment horizontal="right" readingOrder="0"/>
      </dxf>
    </rfmt>
  </rrc>
  <rcc rId="29658" sId="1">
    <oc r="A287">
      <v>3</v>
    </oc>
    <nc r="A287">
      <v>2</v>
    </nc>
  </rcc>
  <rcc rId="29659" sId="1">
    <oc r="A288">
      <v>4</v>
    </oc>
    <nc r="A288">
      <v>3</v>
    </nc>
  </rcc>
  <rcc rId="29660" sId="1">
    <oc r="A289">
      <v>5</v>
    </oc>
    <nc r="A289">
      <v>4</v>
    </nc>
  </rcc>
  <rcc rId="29661" sId="1">
    <oc r="A290">
      <v>6</v>
    </oc>
    <nc r="A290">
      <v>5</v>
    </nc>
  </rcc>
  <rcc rId="29662" sId="1">
    <oc r="A291">
      <v>7</v>
    </oc>
    <nc r="A291">
      <v>6</v>
    </nc>
  </rcc>
  <rcc rId="29663" sId="1">
    <oc r="A292">
      <v>8</v>
    </oc>
    <nc r="A292">
      <v>7</v>
    </nc>
  </rcc>
  <rcc rId="29664" sId="1">
    <oc r="A293">
      <v>9</v>
    </oc>
    <nc r="A293">
      <v>8</v>
    </nc>
  </rcc>
  <rcc rId="29665" sId="1">
    <oc r="A294">
      <v>10</v>
    </oc>
    <nc r="A294">
      <v>9</v>
    </nc>
  </rcc>
  <rcc rId="29666" sId="1">
    <oc r="A295">
      <v>11</v>
    </oc>
    <nc r="A295">
      <v>10</v>
    </nc>
  </rcc>
  <rcc rId="29667" sId="1">
    <oc r="A296">
      <v>12</v>
    </oc>
    <nc r="A296">
      <v>11</v>
    </nc>
  </rcc>
  <rcc rId="29668" sId="1">
    <oc r="A297">
      <v>13</v>
    </oc>
    <nc r="A297">
      <v>12</v>
    </nc>
  </rcc>
  <rcc rId="29669" sId="1">
    <oc r="A298">
      <v>14</v>
    </oc>
    <nc r="A298">
      <v>13</v>
    </nc>
  </rcc>
  <rcc rId="29670" sId="1">
    <oc r="A299">
      <v>15</v>
    </oc>
    <nc r="A299">
      <v>14</v>
    </nc>
  </rcc>
  <rcc rId="29671" sId="1">
    <oc r="A300">
      <v>20</v>
    </oc>
    <nc r="A300">
      <v>15</v>
    </nc>
  </rcc>
  <rcc rId="29672" sId="1">
    <oc r="A301">
      <v>21</v>
    </oc>
    <nc r="A301">
      <v>16</v>
    </nc>
  </rcc>
  <rcc rId="29673" sId="1">
    <oc r="A302">
      <v>22</v>
    </oc>
    <nc r="A302">
      <v>17</v>
    </nc>
  </rcc>
  <rcc rId="29674" sId="1">
    <oc r="A303">
      <v>24</v>
    </oc>
    <nc r="A303">
      <v>18</v>
    </nc>
  </rcc>
  <rcc rId="29675" sId="1">
    <oc r="A304">
      <v>25</v>
    </oc>
    <nc r="A304">
      <v>19</v>
    </nc>
  </rcc>
  <rcc rId="29676" sId="1">
    <oc r="A305">
      <v>26</v>
    </oc>
    <nc r="A305">
      <v>20</v>
    </nc>
  </rcc>
  <rcc rId="29677" sId="1" odxf="1" dxf="1">
    <oc r="A306">
      <v>26</v>
    </oc>
    <nc r="A306">
      <v>21</v>
    </nc>
    <odxf>
      <fill>
        <patternFill>
          <bgColor rgb="FFFF0000"/>
        </patternFill>
      </fill>
    </odxf>
    <ndxf>
      <fill>
        <patternFill>
          <bgColor rgb="FF92D050"/>
        </patternFill>
      </fill>
    </ndxf>
  </rcc>
  <rcc rId="29678" sId="1">
    <oc r="A307">
      <v>27</v>
    </oc>
    <nc r="A307">
      <v>22</v>
    </nc>
  </rcc>
  <rcc rId="29679" sId="1">
    <oc r="A308">
      <v>28</v>
    </oc>
    <nc r="A308">
      <v>23</v>
    </nc>
  </rcc>
  <rcc rId="29680" sId="1">
    <oc r="A309">
      <v>29</v>
    </oc>
    <nc r="A309">
      <v>24</v>
    </nc>
  </rcc>
  <rcc rId="29681" sId="1">
    <oc r="A310">
      <v>30</v>
    </oc>
    <nc r="A310">
      <v>25</v>
    </nc>
  </rcc>
  <rcc rId="29682" sId="1">
    <oc r="A311">
      <v>31</v>
    </oc>
    <nc r="A311">
      <v>26</v>
    </nc>
  </rcc>
  <rcc rId="29683" sId="1">
    <oc r="A312">
      <v>32</v>
    </oc>
    <nc r="A312">
      <v>27</v>
    </nc>
  </rcc>
  <rcc rId="29684" sId="1">
    <oc r="A313">
      <v>33</v>
    </oc>
    <nc r="A313">
      <v>28</v>
    </nc>
  </rcc>
  <rcc rId="29685" sId="1">
    <oc r="A314">
      <v>34</v>
    </oc>
    <nc r="A314">
      <v>29</v>
    </nc>
  </rcc>
  <rcc rId="29686" sId="1">
    <oc r="A315">
      <v>35</v>
    </oc>
    <nc r="A315">
      <v>30</v>
    </nc>
  </rcc>
  <rcc rId="29687" sId="1">
    <oc r="A316">
      <v>36</v>
    </oc>
    <nc r="A316">
      <v>31</v>
    </nc>
  </rcc>
  <rcc rId="29688" sId="1">
    <oc r="A317">
      <v>37</v>
    </oc>
    <nc r="A317">
      <v>32</v>
    </nc>
  </rcc>
  <rcc rId="29689" sId="1">
    <oc r="A318">
      <v>38</v>
    </oc>
    <nc r="A318">
      <v>33</v>
    </nc>
  </rcc>
  <rcc rId="29690" sId="1">
    <oc r="A319">
      <v>39</v>
    </oc>
    <nc r="A319">
      <v>34</v>
    </nc>
  </rcc>
  <rcc rId="29691" sId="1">
    <oc r="A320">
      <v>40</v>
    </oc>
    <nc r="A320">
      <v>35</v>
    </nc>
  </rcc>
  <rcc rId="29692" sId="1">
    <oc r="A321">
      <v>42</v>
    </oc>
    <nc r="A321">
      <v>36</v>
    </nc>
  </rcc>
  <rcc rId="29693" sId="1">
    <oc r="A322">
      <v>43</v>
    </oc>
    <nc r="A322">
      <v>37</v>
    </nc>
  </rcc>
  <rcc rId="29694" sId="1">
    <oc r="A323">
      <v>44</v>
    </oc>
    <nc r="A323">
      <v>38</v>
    </nc>
  </rcc>
  <rcc rId="29695" sId="1">
    <oc r="A324">
      <v>46</v>
    </oc>
    <nc r="A324">
      <v>39</v>
    </nc>
  </rcc>
  <rcc rId="29696" sId="1">
    <oc r="A325">
      <v>47</v>
    </oc>
    <nc r="A325">
      <v>40</v>
    </nc>
  </rcc>
  <rcc rId="29697" sId="1">
    <oc r="A326">
      <v>50</v>
    </oc>
    <nc r="A326">
      <v>41</v>
    </nc>
  </rcc>
  <rcc rId="29698" sId="1">
    <oc r="A327">
      <v>51</v>
    </oc>
    <nc r="A327">
      <v>42</v>
    </nc>
  </rcc>
  <rfmt sheetId="1" sqref="A286:A327">
    <dxf>
      <fill>
        <patternFill>
          <bgColor theme="0"/>
        </patternFill>
      </fill>
    </dxf>
  </rfmt>
  <rcc rId="29699" sId="1" numFmtId="4">
    <oc r="C286">
      <v>3026078.72</v>
    </oc>
    <nc r="C286">
      <f>D286+F286+H286+J286+L286+N286+P286+Q286</f>
    </nc>
  </rcc>
  <rcc rId="29700" sId="1" numFmtId="4">
    <oc r="C287">
      <v>3162346.24</v>
    </oc>
    <nc r="C287">
      <f>D287+F287+H287+J287+L287+N287+P287+Q287</f>
    </nc>
  </rcc>
  <rcc rId="29701" sId="1" numFmtId="4">
    <oc r="C288">
      <v>4763868.3999999994</v>
    </oc>
    <nc r="C288">
      <f>D288+F288+H288+J288+L288+N288+P288+Q288</f>
    </nc>
  </rcc>
  <rcc rId="29702" sId="1" numFmtId="4">
    <oc r="C289">
      <v>1182994.96</v>
    </oc>
    <nc r="C289">
      <f>D289+F289+H289+J289+L289+N289+P289+Q289</f>
    </nc>
  </rcc>
  <rcc rId="29703" sId="1" numFmtId="4">
    <oc r="C290">
      <v>1216240.72</v>
    </oc>
    <nc r="C290">
      <f>D290+F290+H290+J290+L290+N290+P290+Q290</f>
    </nc>
  </rcc>
  <rcc rId="29704" sId="1" numFmtId="4">
    <oc r="C291">
      <v>2703817.1999999997</v>
    </oc>
    <nc r="C291">
      <f>D291+F291+H291+J291+L291+N291+P291+Q291</f>
    </nc>
  </rcc>
  <rcc rId="29705" sId="1" numFmtId="4">
    <oc r="C292">
      <v>1695534</v>
    </oc>
    <nc r="C292">
      <f>D292+F292+H292+J292+L292+N292+P292+Q292</f>
    </nc>
  </rcc>
  <rcc rId="29706" sId="1" numFmtId="4">
    <oc r="C293">
      <v>991463.68</v>
    </oc>
    <nc r="C293">
      <f>D293+F293+H293+J293+L293+N293+P293+Q293</f>
    </nc>
  </rcc>
  <rcc rId="29707" sId="1" numFmtId="4">
    <oc r="C294">
      <v>5024593.63</v>
    </oc>
    <nc r="C294">
      <f>D294+F294+H294+J294+L294+N294+P294+Q294</f>
    </nc>
  </rcc>
  <rcc rId="29708" sId="1" numFmtId="4">
    <oc r="C295">
      <v>5024593.63</v>
    </oc>
    <nc r="C295">
      <f>D295+F295+H295+J295+L295+N295+P295+Q295</f>
    </nc>
  </rcc>
  <rcc rId="29709" sId="1" numFmtId="4">
    <oc r="C296">
      <v>6988225.9839999992</v>
    </oc>
    <nc r="C296">
      <f>D296+F296+H296+J296+L296+N296+P296+Q296</f>
    </nc>
  </rcc>
  <rcc rId="29710" sId="1" numFmtId="4">
    <oc r="C297">
      <v>2481008.6400000001</v>
    </oc>
    <nc r="C297">
      <f>D297+F297+H297+J297+L297+N297+P297+Q297</f>
    </nc>
  </rcc>
  <rcc rId="29711" sId="1" numFmtId="4">
    <oc r="C298">
      <v>7403309</v>
    </oc>
    <nc r="C298">
      <f>D298+F298+H298+J298+L298+N298+P298+Q298</f>
    </nc>
  </rcc>
  <rcc rId="29712" sId="1" numFmtId="4">
    <oc r="C299">
      <v>5024593.63</v>
    </oc>
    <nc r="C299">
      <f>D299+F299+H299+J299+L299+N299+P299+Q299</f>
    </nc>
  </rcc>
  <rcc rId="29713" sId="1" numFmtId="4">
    <oc r="C300">
      <v>9787815</v>
    </oc>
    <nc r="C300">
      <f>D300+F300+H300+J300+L300+N300+P300+Q300</f>
    </nc>
  </rcc>
  <rcc rId="29714" sId="1" numFmtId="4">
    <oc r="C301">
      <v>2361187.2000000002</v>
    </oc>
    <nc r="C301">
      <f>D301+F301+H301+J301+L301+N301+P301+Q301</f>
    </nc>
  </rcc>
  <rcc rId="29715" sId="1" numFmtId="4">
    <oc r="C302">
      <v>5127596.1899999995</v>
    </oc>
    <nc r="C302">
      <f>D302+F302+H302+J302+L302+N302+P302+Q302</f>
    </nc>
  </rcc>
  <rcc rId="29716" sId="1" numFmtId="4">
    <oc r="C303">
      <v>1631812.72</v>
    </oc>
    <nc r="C303">
      <f>D303+F303+H303+J303+L303+N303+P303+Q303</f>
    </nc>
  </rcc>
  <rcc rId="29717" sId="1" numFmtId="4">
    <oc r="C304">
      <v>2703817.1999999997</v>
    </oc>
    <nc r="C304">
      <f>D304+F304+H304+J304+L304+N304+P304+Q304</f>
    </nc>
  </rcc>
  <rcc rId="29718" sId="1" numFmtId="4">
    <oc r="C305">
      <v>2029916.1600000001</v>
    </oc>
    <nc r="C305">
      <f>D305+F305+H305+J305+L305+N305+P305+Q305</f>
    </nc>
  </rcc>
  <rcc rId="29719" sId="1" numFmtId="4">
    <oc r="C306">
      <v>9787815</v>
    </oc>
    <nc r="C306">
      <f>D306+F306+H306+J306+L306+N306+P306+Q306</f>
    </nc>
  </rcc>
  <rcc rId="29720" sId="1" numFmtId="4">
    <oc r="C307">
      <v>7618826.3520000009</v>
    </oc>
    <nc r="C307">
      <f>D307+F307+H307+J307+L307+N307+P307+Q307</f>
    </nc>
  </rcc>
  <rcc rId="29721" sId="1" numFmtId="4">
    <oc r="C308">
      <v>4699491.8</v>
    </oc>
    <nc r="C308">
      <f>D308+F308+H308+J308+L308+N308+P308+Q308</f>
    </nc>
  </rcc>
  <rcc rId="29722" sId="1" numFmtId="4">
    <oc r="C309">
      <v>5872689</v>
    </oc>
    <nc r="C309">
      <f>D309+F309+H309+J309+L309+N309+P309+Q309</f>
    </nc>
  </rcc>
  <rcc rId="29723" sId="1" numFmtId="4">
    <oc r="C310">
      <v>7830252</v>
    </oc>
    <nc r="C310">
      <f>D310+F310+H310+J310+L310+N310+P310+Q310</f>
    </nc>
  </rcc>
  <rcc rId="29724" sId="1" numFmtId="4">
    <oc r="C311">
      <v>1044470.96</v>
    </oc>
    <nc r="C311">
      <f>D311+F311+H311+J311+L311+N311+P311+Q311</f>
    </nc>
  </rcc>
  <rcc rId="29725" sId="1" numFmtId="4">
    <oc r="C312">
      <v>5872689</v>
    </oc>
    <nc r="C312">
      <f>D312+F312+H312+J312+L312+N312+P312+Q312</f>
    </nc>
  </rcc>
  <rcc rId="29726" sId="1" numFmtId="4">
    <oc r="C313">
      <v>2349440</v>
    </oc>
    <nc r="C313">
      <f>D313+F313+H313+J313+L313+N313+P313+Q313</f>
    </nc>
  </rcc>
  <rcc rId="29727" sId="1" numFmtId="4">
    <oc r="C314">
      <v>5872689</v>
    </oc>
    <nc r="C314">
      <f>D314+F314+H314+J314+L314+N314+P314+Q314</f>
    </nc>
  </rcc>
  <rcc rId="29728" sId="1" numFmtId="4">
    <oc r="C315">
      <v>5872689</v>
    </oc>
    <nc r="C315">
      <f>D315+F315+H315+J315+L315+N315+P315+Q315</f>
    </nc>
  </rcc>
  <rcc rId="29729" sId="1" numFmtId="4">
    <oc r="C316">
      <v>3915126</v>
    </oc>
    <nc r="C316">
      <f>D316+F316+H316+J316+L316+N316+P316+Q316</f>
    </nc>
  </rcc>
  <rcc rId="29730" sId="1" numFmtId="4">
    <oc r="C317">
      <v>3379771.5</v>
    </oc>
    <nc r="C317">
      <f>D317+F317+H317+J317+L317+N317+P317+Q317</f>
    </nc>
  </rcc>
  <rcc rId="29731" sId="1" numFmtId="4">
    <oc r="C318">
      <v>3915126</v>
    </oc>
    <nc r="C318">
      <f>D318+F318+H318+J318+L318+N318+P318+Q318</f>
    </nc>
  </rcc>
  <rcc rId="29732" sId="1" numFmtId="4">
    <oc r="C319">
      <v>11745378</v>
    </oc>
    <nc r="C319">
      <f>D319+F319+H319+J319+L319+N319+P319+Q319</f>
    </nc>
  </rcc>
  <rcc rId="29733" sId="1" numFmtId="4">
    <oc r="C320">
      <v>5872689</v>
    </oc>
    <nc r="C320">
      <f>D320+F320+H320+J320+L320+N320+P320+Q320</f>
    </nc>
  </rcc>
  <rcc rId="29734" sId="1" numFmtId="4">
    <oc r="C321">
      <v>3915126</v>
    </oc>
    <nc r="C321">
      <f>D321+F321+H321+J321+L321+N321+P321+Q321</f>
    </nc>
  </rcc>
  <rcc rId="29735" sId="1" numFmtId="4">
    <oc r="C322">
      <v>11745378</v>
    </oc>
    <nc r="C322">
      <f>D322+F322+H322+J322+L322+N322+P322+Q322</f>
    </nc>
  </rcc>
  <rcc rId="29736" sId="1" numFmtId="4">
    <oc r="C323">
      <v>3915126</v>
    </oc>
    <nc r="C323">
      <f>D323+F323+H323+J323+L323+N323+P323+Q323</f>
    </nc>
  </rcc>
  <rcc rId="29737" sId="1" numFmtId="4">
    <oc r="C324">
      <v>5872689</v>
    </oc>
    <nc r="C324">
      <f>D324+F324+H324+J324+L324+N324+P324+Q324</f>
    </nc>
  </rcc>
  <rcc rId="29738" sId="1" numFmtId="4">
    <oc r="C325">
      <v>9787815</v>
    </oc>
    <nc r="C325">
      <f>D325+F325+H325+J325+L325+N325+P325+Q325</f>
    </nc>
  </rcc>
  <rcc rId="29739" sId="1" numFmtId="4">
    <oc r="C326">
      <v>2399235.6800000002</v>
    </oc>
    <nc r="C326">
      <f>D326+F326+H326+J326+L326+N326+P326+Q326</f>
    </nc>
  </rcc>
  <rcc rId="29740" sId="1" numFmtId="4">
    <oc r="C327">
      <v>2396465.2000000002</v>
    </oc>
    <nc r="C327">
      <f>D327+F327+H327+J327+L327+N327+P327+Q327</f>
    </nc>
  </rcc>
  <rcc rId="29741" sId="1">
    <oc r="C285">
      <f>D285+F285+H285+J285+L285+N285+P285+Q285</f>
    </oc>
    <nc r="C285">
      <f>SUM(C286:C327)</f>
    </nc>
  </rcc>
  <rcc rId="29742" sId="1" odxf="1" dxf="1">
    <oc r="D285">
      <f>SUM(D286:D327)</f>
    </oc>
    <nc r="D285">
      <f>SUM(D286:D327)</f>
    </nc>
    <odxf>
      <border outline="0">
        <right style="thin">
          <color indexed="64"/>
        </right>
      </border>
    </odxf>
    <ndxf>
      <border outline="0">
        <right/>
      </border>
    </ndxf>
  </rcc>
  <rcc rId="29743" sId="1" odxf="1" dxf="1">
    <oc r="E285">
      <f>SUM(E286:E327)</f>
    </oc>
    <nc r="E285">
      <f>SUM(E286:E327)</f>
    </nc>
    <odxf>
      <border outline="0">
        <right style="thin">
          <color indexed="64"/>
        </right>
      </border>
    </odxf>
    <ndxf>
      <border outline="0">
        <right/>
      </border>
    </ndxf>
  </rcc>
  <rcc rId="29744" sId="1" odxf="1" dxf="1">
    <oc r="F285">
      <f>SUM(F286:F327)</f>
    </oc>
    <nc r="F285">
      <f>SUM(F286:F327)</f>
    </nc>
    <odxf>
      <border outline="0">
        <right style="thin">
          <color indexed="64"/>
        </right>
      </border>
    </odxf>
    <ndxf>
      <border outline="0">
        <right/>
      </border>
    </ndxf>
  </rcc>
  <rcc rId="29745" sId="1" odxf="1" dxf="1">
    <oc r="G285">
      <f>SUM(G286:G327)</f>
    </oc>
    <nc r="G285">
      <f>SUM(G286:G327)</f>
    </nc>
    <odxf>
      <border outline="0">
        <right style="thin">
          <color indexed="64"/>
        </right>
      </border>
    </odxf>
    <ndxf>
      <border outline="0">
        <right/>
      </border>
    </ndxf>
  </rcc>
  <rcc rId="29746" sId="1" odxf="1" dxf="1">
    <oc r="H285">
      <f>SUM(H286:H327)</f>
    </oc>
    <nc r="H285">
      <f>SUM(H286:H327)</f>
    </nc>
    <odxf>
      <border outline="0">
        <right style="thin">
          <color indexed="64"/>
        </right>
      </border>
    </odxf>
    <ndxf>
      <border outline="0">
        <right/>
      </border>
    </ndxf>
  </rcc>
  <rcc rId="29747" sId="1" odxf="1" dxf="1">
    <oc r="I285">
      <f>SUM(I286:I327)</f>
    </oc>
    <nc r="I285">
      <f>SUM(I286:I327)</f>
    </nc>
    <odxf>
      <border outline="0">
        <right style="thin">
          <color indexed="64"/>
        </right>
      </border>
    </odxf>
    <ndxf>
      <border outline="0">
        <right/>
      </border>
    </ndxf>
  </rcc>
  <rcc rId="29748" sId="1" odxf="1" dxf="1">
    <oc r="J285">
      <f>SUM(J286:J327)</f>
    </oc>
    <nc r="J285">
      <f>SUM(J286:J327)</f>
    </nc>
    <odxf>
      <border outline="0">
        <right style="thin">
          <color indexed="64"/>
        </right>
      </border>
    </odxf>
    <ndxf>
      <border outline="0">
        <right/>
      </border>
    </ndxf>
  </rcc>
  <rcc rId="29749" sId="1" odxf="1" dxf="1">
    <oc r="K285">
      <f>SUM(K286:K327)</f>
    </oc>
    <nc r="K285">
      <f>SUM(K286:K327)</f>
    </nc>
    <odxf>
      <border outline="0">
        <right style="thin">
          <color indexed="64"/>
        </right>
      </border>
    </odxf>
    <ndxf>
      <border outline="0">
        <right/>
      </border>
    </ndxf>
  </rcc>
  <rcc rId="29750" sId="1" odxf="1" dxf="1">
    <oc r="L285">
      <f>SUM(L286:L327)</f>
    </oc>
    <nc r="L285">
      <f>SUM(L286:L327)</f>
    </nc>
    <odxf>
      <border outline="0">
        <right style="thin">
          <color indexed="64"/>
        </right>
      </border>
    </odxf>
    <ndxf>
      <border outline="0">
        <right/>
      </border>
    </ndxf>
  </rcc>
  <rcc rId="29751" sId="1" odxf="1" dxf="1">
    <oc r="M285">
      <f>SUM(M286:M327)</f>
    </oc>
    <nc r="M285">
      <f>SUM(M286:M327)</f>
    </nc>
    <odxf>
      <border outline="0">
        <right style="thin">
          <color indexed="64"/>
        </right>
      </border>
    </odxf>
    <ndxf>
      <border outline="0">
        <right/>
      </border>
    </ndxf>
  </rcc>
  <rcc rId="29752" sId="1" odxf="1" dxf="1">
    <oc r="N285">
      <f>SUM(N286:N327)</f>
    </oc>
    <nc r="N285">
      <f>SUM(N286:N327)</f>
    </nc>
    <odxf>
      <border outline="0">
        <right style="thin">
          <color indexed="64"/>
        </right>
      </border>
    </odxf>
    <ndxf>
      <border outline="0">
        <right/>
      </border>
    </ndxf>
  </rcc>
  <rcc rId="29753" sId="1" odxf="1" dxf="1">
    <oc r="O285">
      <f>SUM(O286:O327)</f>
    </oc>
    <nc r="O285">
      <f>SUM(O286:O327)</f>
    </nc>
    <odxf>
      <border outline="0">
        <right style="thin">
          <color indexed="64"/>
        </right>
      </border>
    </odxf>
    <ndxf>
      <border outline="0">
        <right/>
      </border>
    </ndxf>
  </rcc>
  <rcc rId="29754" sId="1" odxf="1" dxf="1">
    <oc r="P285">
      <f>SUM(P286:P327)</f>
    </oc>
    <nc r="P285">
      <f>SUM(P286:P327)</f>
    </nc>
    <odxf>
      <border outline="0">
        <right style="thin">
          <color indexed="64"/>
        </right>
      </border>
    </odxf>
    <ndxf>
      <border outline="0">
        <right/>
      </border>
    </ndxf>
  </rcc>
  <rcc rId="29755" sId="1" odxf="1" dxf="1">
    <oc r="Q285">
      <f>SUM(Q286:Q327)</f>
    </oc>
    <nc r="Q285">
      <f>SUM(Q286:Q327)</f>
    </nc>
    <odxf>
      <border outline="0">
        <right style="thin">
          <color indexed="64"/>
        </right>
      </border>
    </odxf>
    <ndxf>
      <border outline="0">
        <right/>
      </border>
    </ndxf>
  </rcc>
  <rcc rId="29756" sId="1" numFmtId="4">
    <oc r="Q288">
      <v>47638680</v>
    </oc>
    <nc r="Q288">
      <v>4763868</v>
    </nc>
  </rcc>
  <rrc rId="29757" sId="1" ref="A384:XFD384" action="insertRow"/>
  <rm rId="29758" sheetId="1" source="A329:XFD329" destination="A384:XFD384" sourceSheetId="1">
    <rfmt sheetId="1" xfDxf="1" s="1" sqref="A384:XFD384"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384"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384" start="0" length="0">
      <dxf>
        <font>
          <sz val="14"/>
          <color indexed="8"/>
          <name val="Times New Roman"/>
          <scheme val="none"/>
        </font>
        <fill>
          <patternFill patternType="solid">
            <bgColor theme="0"/>
          </patternFill>
        </fill>
        <alignment vertical="top" wrapText="1" readingOrder="0"/>
        <border outline="0">
          <left style="thin">
            <color indexed="64"/>
          </left>
          <right style="thin">
            <color indexed="64"/>
          </right>
          <top style="thin">
            <color indexed="64"/>
          </top>
          <bottom style="thin">
            <color indexed="64"/>
          </bottom>
        </border>
      </dxf>
    </rfmt>
    <rfmt sheetId="1" s="1" sqref="C38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38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38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38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38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38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38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38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38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38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38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38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38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384"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384"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384" start="0" length="0">
      <dxf>
        <fill>
          <patternFill patternType="solid">
            <bgColor theme="0"/>
          </patternFill>
        </fill>
      </dxf>
    </rfmt>
    <rfmt sheetId="1" sqref="T384" start="0" length="0">
      <dxf>
        <numFmt numFmtId="3" formatCode="#,##0"/>
      </dxf>
    </rfmt>
    <rfmt sheetId="1" sqref="U384" start="0" length="0">
      <dxf>
        <font>
          <sz val="12"/>
          <name val="Times New Roman"/>
          <scheme val="none"/>
        </font>
        <numFmt numFmtId="3" formatCode="#,##0"/>
        <alignment horizontal="right" readingOrder="0"/>
      </dxf>
    </rfmt>
  </rm>
  <rrc rId="29759" sId="1" ref="A329:XFD329" action="deleteRow">
    <undo index="0" exp="area" dr="Q329:Q381" r="Q328" sId="1"/>
    <undo index="0" exp="area" dr="P329:P381" r="P328" sId="1"/>
    <undo index="0" exp="area" dr="O329:O381" r="O328" sId="1"/>
    <undo index="0" exp="area" dr="N329:N381" r="N328" sId="1"/>
    <undo index="0" exp="area" dr="M329:M381" r="M328" sId="1"/>
    <undo index="0" exp="area" dr="L329:L381" r="L328" sId="1"/>
    <undo index="0" exp="area" dr="K329:K381" r="K328" sId="1"/>
    <undo index="0" exp="area" dr="J329:J381" r="J328" sId="1"/>
    <undo index="0" exp="area" dr="I329:I381" r="I328" sId="1"/>
    <undo index="0" exp="area" dr="H329:H381" r="H328" sId="1"/>
    <undo index="0" exp="area" dr="G329:G381" r="G328" sId="1"/>
    <undo index="0" exp="area" dr="F329:F381" r="F328" sId="1"/>
    <undo index="0" exp="area" dr="E329:E381" r="E328" sId="1"/>
    <undo index="0" exp="area" dr="D329:D381" r="D328" sId="1"/>
    <rfmt sheetId="1" xfDxf="1" sqref="A329:XFD329" start="0" length="0">
      <dxf>
        <font>
          <sz val="14"/>
          <name val="Times New Roman"/>
          <scheme val="none"/>
        </font>
      </dxf>
    </rfmt>
    <rfmt sheetId="1" sqref="A329" start="0" length="0">
      <dxf>
        <alignment horizontal="center" readingOrder="0"/>
      </dxf>
    </rfmt>
    <rfmt sheetId="1" sqref="K329" start="0" length="0">
      <dxf>
        <alignment horizontal="right" readingOrder="0"/>
      </dxf>
    </rfmt>
  </rrc>
  <rrc rId="29760" sId="1" ref="A431:XFD431" action="insertRow"/>
  <rm rId="29761" sheetId="1" source="A362:XFD362" destination="A431:XFD431" sourceSheetId="1">
    <rfmt sheetId="1" xfDxf="1" s="1" sqref="A431:XFD431" start="0" length="0">
      <dxf>
        <font>
          <b val="0"/>
          <i val="0"/>
          <strike val="0"/>
          <condense val="0"/>
          <extend val="0"/>
          <outline val="0"/>
          <shadow val="0"/>
          <u val="none"/>
          <vertAlign val="baseline"/>
          <sz val="11"/>
          <color auto="1"/>
          <name val="Times New Roman"/>
          <scheme val="none"/>
        </font>
        <numFmt numFmtId="0" formatCode="General"/>
        <fill>
          <patternFill patternType="none">
            <fgColor indexed="64"/>
            <bgColor indexed="65"/>
          </patternFill>
        </fill>
        <alignment horizontal="left" vertical="center" textRotation="0" wrapText="0" indent="0" relativeIndent="0" justifyLastLine="0" shrinkToFit="0" mergeCell="0" readingOrder="0"/>
        <border diagonalUp="0" diagonalDown="0" outline="0">
          <left/>
          <right/>
          <top/>
          <bottom/>
        </border>
        <protection locked="1" hidden="0"/>
      </dxf>
    </rfmt>
    <rfmt sheetId="1" s="1" sqref="A431" start="0" length="0">
      <dxf>
        <font>
          <sz val="14"/>
          <color indexed="8"/>
          <name val="Times New Roman"/>
          <scheme val="none"/>
        </font>
        <fill>
          <patternFill patternType="solid">
            <bgColor rgb="FF92D050"/>
          </patternFill>
        </fill>
        <alignment horizontal="center" vertical="top" wrapText="1" readingOrder="0"/>
        <border outline="0">
          <left style="thin">
            <color indexed="64"/>
          </left>
          <right style="thin">
            <color indexed="64"/>
          </right>
          <top style="thin">
            <color indexed="64"/>
          </top>
          <bottom style="thin">
            <color indexed="64"/>
          </bottom>
        </border>
      </dxf>
    </rfmt>
    <rfmt sheetId="1" s="1" sqref="B431" start="0" length="0">
      <dxf>
        <font>
          <sz val="14"/>
          <color auto="1"/>
          <name val="Times New Roman"/>
          <scheme val="none"/>
        </font>
        <fill>
          <patternFill patternType="solid">
            <bgColor theme="0"/>
          </patternFill>
        </fill>
        <alignment horizontal="general" vertical="top" wrapText="1" readingOrder="0"/>
        <border outline="0">
          <left style="thin">
            <color indexed="64"/>
          </left>
          <right style="thin">
            <color indexed="64"/>
          </right>
          <top style="thin">
            <color indexed="64"/>
          </top>
          <bottom style="thin">
            <color indexed="64"/>
          </bottom>
        </border>
      </dxf>
    </rfmt>
    <rfmt sheetId="1" s="1" sqref="C4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top style="thin">
            <color indexed="64"/>
          </top>
          <bottom style="thin">
            <color indexed="64"/>
          </bottom>
        </border>
      </dxf>
    </rfmt>
    <rfmt sheetId="1" sqref="D4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E431"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F4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G4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1" sqref="H4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4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4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4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4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4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4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4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431" start="0" length="0">
      <dxf>
        <font>
          <sz val="14"/>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1" sqref="Q431" start="0" length="0">
      <dxf>
        <font>
          <sz val="14"/>
          <color indexed="8"/>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R431" start="0" length="0">
      <dxf>
        <fill>
          <patternFill patternType="solid">
            <bgColor theme="0"/>
          </patternFill>
        </fill>
      </dxf>
    </rfmt>
    <rfmt sheetId="1" sqref="U431" start="0" length="0">
      <dxf>
        <font>
          <sz val="12"/>
          <name val="Times New Roman"/>
          <scheme val="none"/>
        </font>
        <numFmt numFmtId="3" formatCode="#,##0"/>
        <alignment horizontal="right" readingOrder="0"/>
      </dxf>
    </rfmt>
  </rm>
  <rrc rId="29762" sId="1" ref="A362:XFD362" action="deleteRow">
    <rfmt sheetId="1" xfDxf="1" sqref="A362:XFD362" start="0" length="0">
      <dxf>
        <font>
          <sz val="14"/>
          <name val="Times New Roman"/>
          <scheme val="none"/>
        </font>
      </dxf>
    </rfmt>
    <rfmt sheetId="1" sqref="A362" start="0" length="0">
      <dxf>
        <alignment horizontal="center" readingOrder="0"/>
      </dxf>
    </rfmt>
    <rfmt sheetId="1" sqref="K362" start="0" length="0">
      <dxf>
        <alignment horizontal="right" readingOrder="0"/>
      </dxf>
    </rfmt>
  </rrc>
  <rcc rId="29763" sId="1">
    <oc r="A329">
      <v>2</v>
    </oc>
    <nc r="A329">
      <v>1</v>
    </nc>
  </rcc>
  <rcc rId="29764" sId="1">
    <oc r="A330">
      <v>3</v>
    </oc>
    <nc r="A330">
      <v>2</v>
    </nc>
  </rcc>
  <rcc rId="29765" sId="1">
    <oc r="A331">
      <v>4</v>
    </oc>
    <nc r="A331">
      <v>3</v>
    </nc>
  </rcc>
  <rcc rId="29766" sId="1">
    <oc r="A332">
      <v>5</v>
    </oc>
    <nc r="A332">
      <v>4</v>
    </nc>
  </rcc>
  <rcc rId="29767" sId="1">
    <oc r="A333">
      <v>6</v>
    </oc>
    <nc r="A333">
      <v>5</v>
    </nc>
  </rcc>
  <rcc rId="29768" sId="1">
    <oc r="A334">
      <v>7</v>
    </oc>
    <nc r="A334">
      <v>6</v>
    </nc>
  </rcc>
  <rcc rId="29769" sId="1">
    <oc r="A335">
      <v>8</v>
    </oc>
    <nc r="A335">
      <v>7</v>
    </nc>
  </rcc>
  <rcc rId="29770" sId="1">
    <oc r="A336">
      <v>9</v>
    </oc>
    <nc r="A336">
      <v>8</v>
    </nc>
  </rcc>
  <rcc rId="29771" sId="1">
    <oc r="A337">
      <v>10</v>
    </oc>
    <nc r="A337">
      <v>9</v>
    </nc>
  </rcc>
  <rcc rId="29772" sId="1">
    <oc r="A338">
      <v>11</v>
    </oc>
    <nc r="A338">
      <v>10</v>
    </nc>
  </rcc>
  <rcc rId="29773" sId="1">
    <oc r="A339">
      <v>12</v>
    </oc>
    <nc r="A339">
      <v>11</v>
    </nc>
  </rcc>
  <rcc rId="29774" sId="1">
    <oc r="A340">
      <v>13</v>
    </oc>
    <nc r="A340">
      <v>12</v>
    </nc>
  </rcc>
  <rcc rId="29775" sId="1">
    <oc r="A341">
      <v>14</v>
    </oc>
    <nc r="A341">
      <v>13</v>
    </nc>
  </rcc>
  <rcc rId="29776" sId="1">
    <oc r="A342">
      <v>15</v>
    </oc>
    <nc r="A342">
      <v>14</v>
    </nc>
  </rcc>
  <rcc rId="29777" sId="1">
    <oc r="A343">
      <v>16</v>
    </oc>
    <nc r="A343">
      <v>15</v>
    </nc>
  </rcc>
  <rcc rId="29778" sId="1">
    <oc r="A344">
      <v>17</v>
    </oc>
    <nc r="A344">
      <v>16</v>
    </nc>
  </rcc>
  <rcc rId="29779" sId="1" odxf="1" dxf="1">
    <oc r="A345">
      <v>18</v>
    </oc>
    <nc r="A345">
      <v>17</v>
    </nc>
    <odxf>
      <fill>
        <patternFill>
          <bgColor theme="0"/>
        </patternFill>
      </fill>
    </odxf>
    <ndxf>
      <fill>
        <patternFill>
          <bgColor rgb="FF92D050"/>
        </patternFill>
      </fill>
    </ndxf>
  </rcc>
  <rcc rId="29780" sId="1" odxf="1" dxf="1">
    <oc r="A346">
      <v>19</v>
    </oc>
    <nc r="A346">
      <v>18</v>
    </nc>
    <odxf>
      <fill>
        <patternFill>
          <bgColor theme="0"/>
        </patternFill>
      </fill>
    </odxf>
    <ndxf>
      <fill>
        <patternFill>
          <bgColor rgb="FF92D050"/>
        </patternFill>
      </fill>
    </ndxf>
  </rcc>
  <rcc rId="29781" sId="1">
    <oc r="A347">
      <v>18</v>
    </oc>
    <nc r="A347">
      <v>19</v>
    </nc>
  </rcc>
  <rcc rId="29782" sId="1">
    <oc r="A348">
      <v>19</v>
    </oc>
    <nc r="A348">
      <v>20</v>
    </nc>
  </rcc>
  <rcc rId="29783" sId="1">
    <oc r="A349">
      <v>20</v>
    </oc>
    <nc r="A349">
      <v>21</v>
    </nc>
  </rcc>
  <rcc rId="29784" sId="1">
    <oc r="A350">
      <v>21</v>
    </oc>
    <nc r="A350">
      <v>22</v>
    </nc>
  </rcc>
  <rcc rId="29785" sId="1">
    <oc r="A351">
      <v>22</v>
    </oc>
    <nc r="A351">
      <v>23</v>
    </nc>
  </rcc>
  <rcc rId="29786" sId="1">
    <oc r="A352">
      <v>23</v>
    </oc>
    <nc r="A352">
      <v>24</v>
    </nc>
  </rcc>
  <rcc rId="29787" sId="1" odxf="1" dxf="1">
    <oc r="A353">
      <v>23</v>
    </oc>
    <nc r="A353">
      <v>25</v>
    </nc>
    <odxf>
      <fill>
        <patternFill>
          <bgColor theme="0"/>
        </patternFill>
      </fill>
    </odxf>
    <ndxf>
      <fill>
        <patternFill>
          <bgColor rgb="FF92D050"/>
        </patternFill>
      </fill>
    </ndxf>
  </rcc>
  <rcc rId="29788" sId="1">
    <oc r="A354">
      <v>24</v>
    </oc>
    <nc r="A354">
      <v>26</v>
    </nc>
  </rcc>
  <rcc rId="29789" sId="1">
    <oc r="A355">
      <v>25</v>
    </oc>
    <nc r="A355">
      <v>27</v>
    </nc>
  </rcc>
  <rcc rId="29790" sId="1">
    <oc r="A356">
      <v>27</v>
    </oc>
    <nc r="A356">
      <v>28</v>
    </nc>
  </rcc>
  <rcc rId="29791" sId="1">
    <oc r="A357">
      <v>28</v>
    </oc>
    <nc r="A357">
      <v>29</v>
    </nc>
  </rcc>
  <rcc rId="29792" sId="1">
    <oc r="A358">
      <v>29</v>
    </oc>
    <nc r="A358">
      <v>30</v>
    </nc>
  </rcc>
  <rcc rId="29793" sId="1">
    <oc r="A359">
      <v>30</v>
    </oc>
    <nc r="A359">
      <v>31</v>
    </nc>
  </rcc>
  <rcc rId="29794" sId="1">
    <oc r="A360">
      <v>31</v>
    </oc>
    <nc r="A360">
      <v>32</v>
    </nc>
  </rcc>
  <rcc rId="29795" sId="1">
    <oc r="A361">
      <v>32</v>
    </oc>
    <nc r="A361">
      <v>33</v>
    </nc>
  </rcc>
  <rcc rId="29796" sId="1">
    <oc r="A382">
      <v>1</v>
    </oc>
    <nc r="A382">
      <v>2</v>
    </nc>
  </rcc>
  <rcc rId="29797" sId="1" odxf="1" dxf="1">
    <oc r="A383">
      <v>2</v>
    </oc>
    <nc r="A383">
      <v>3</v>
    </nc>
    <odxf>
      <fill>
        <patternFill>
          <bgColor theme="0"/>
        </patternFill>
      </fill>
    </odxf>
    <ndxf>
      <fill>
        <patternFill>
          <bgColor rgb="FF92D050"/>
        </patternFill>
      </fill>
    </ndxf>
  </rcc>
  <rcc rId="29798" sId="1" odxf="1" dxf="1">
    <oc r="A384">
      <v>2</v>
    </oc>
    <nc r="A384">
      <v>4</v>
    </nc>
    <odxf>
      <fill>
        <patternFill>
          <bgColor rgb="FF92D050"/>
        </patternFill>
      </fill>
    </odxf>
    <ndxf>
      <fill>
        <patternFill>
          <bgColor rgb="FFFF0000"/>
        </patternFill>
      </fill>
    </ndxf>
  </rcc>
  <rcc rId="29799" sId="1">
    <oc r="A385">
      <v>3</v>
    </oc>
    <nc r="A385">
      <v>5</v>
    </nc>
  </rcc>
  <rcc rId="29800" sId="1" odxf="1" dxf="1">
    <oc r="A386">
      <v>4</v>
    </oc>
    <nc r="A386">
      <v>6</v>
    </nc>
    <odxf>
      <fill>
        <patternFill>
          <bgColor rgb="FF92D050"/>
        </patternFill>
      </fill>
    </odxf>
    <ndxf>
      <fill>
        <patternFill>
          <bgColor rgb="FFFF0000"/>
        </patternFill>
      </fill>
    </ndxf>
  </rcc>
  <rcc rId="29801" sId="1">
    <oc r="A387">
      <v>5</v>
    </oc>
    <nc r="A387">
      <v>7</v>
    </nc>
  </rcc>
  <rcc rId="29802" sId="1" odxf="1" dxf="1">
    <oc r="A388">
      <v>6</v>
    </oc>
    <nc r="A388">
      <v>8</v>
    </nc>
    <odxf>
      <fill>
        <patternFill>
          <bgColor rgb="FF92D050"/>
        </patternFill>
      </fill>
    </odxf>
    <ndxf>
      <fill>
        <patternFill>
          <bgColor rgb="FFFF0000"/>
        </patternFill>
      </fill>
    </ndxf>
  </rcc>
  <rcc rId="29803" sId="1">
    <oc r="A389">
      <v>7</v>
    </oc>
    <nc r="A389">
      <v>9</v>
    </nc>
  </rcc>
  <rcc rId="29804" sId="1" odxf="1" dxf="1">
    <oc r="A390">
      <v>8</v>
    </oc>
    <nc r="A390">
      <v>10</v>
    </nc>
    <odxf>
      <fill>
        <patternFill>
          <bgColor rgb="FF92D050"/>
        </patternFill>
      </fill>
    </odxf>
    <ndxf>
      <fill>
        <patternFill>
          <bgColor rgb="FFFF0000"/>
        </patternFill>
      </fill>
    </ndxf>
  </rcc>
  <rcc rId="29805" sId="1">
    <oc r="A391">
      <v>9</v>
    </oc>
    <nc r="A391">
      <v>11</v>
    </nc>
  </rcc>
  <rcc rId="29806" sId="1" odxf="1" dxf="1">
    <oc r="A392">
      <v>10</v>
    </oc>
    <nc r="A392">
      <v>12</v>
    </nc>
    <odxf>
      <fill>
        <patternFill>
          <bgColor rgb="FF92D050"/>
        </patternFill>
      </fill>
    </odxf>
    <ndxf>
      <fill>
        <patternFill>
          <bgColor rgb="FFFF0000"/>
        </patternFill>
      </fill>
    </ndxf>
  </rcc>
  <rcc rId="29807" sId="1">
    <oc r="A393">
      <v>11</v>
    </oc>
    <nc r="A393">
      <v>13</v>
    </nc>
  </rcc>
  <rcc rId="29808" sId="1" odxf="1" dxf="1">
    <oc r="A394">
      <v>12</v>
    </oc>
    <nc r="A394">
      <v>14</v>
    </nc>
    <odxf>
      <fill>
        <patternFill>
          <bgColor rgb="FF92D050"/>
        </patternFill>
      </fill>
    </odxf>
    <ndxf>
      <fill>
        <patternFill>
          <bgColor rgb="FFFF0000"/>
        </patternFill>
      </fill>
    </ndxf>
  </rcc>
  <rcc rId="29809" sId="1">
    <oc r="A395">
      <v>13</v>
    </oc>
    <nc r="A395">
      <v>15</v>
    </nc>
  </rcc>
  <rcc rId="29810" sId="1" odxf="1" dxf="1">
    <oc r="A396">
      <v>14</v>
    </oc>
    <nc r="A396">
      <v>16</v>
    </nc>
    <odxf>
      <fill>
        <patternFill>
          <bgColor rgb="FF92D050"/>
        </patternFill>
      </fill>
    </odxf>
    <ndxf>
      <fill>
        <patternFill>
          <bgColor rgb="FFFF0000"/>
        </patternFill>
      </fill>
    </ndxf>
  </rcc>
  <rcc rId="29811" sId="1">
    <oc r="A397">
      <v>15</v>
    </oc>
    <nc r="A397">
      <v>17</v>
    </nc>
  </rcc>
  <rcc rId="29812" sId="1" odxf="1" dxf="1">
    <oc r="A398">
      <v>16</v>
    </oc>
    <nc r="A398">
      <v>18</v>
    </nc>
    <odxf>
      <fill>
        <patternFill>
          <bgColor rgb="FF92D050"/>
        </patternFill>
      </fill>
    </odxf>
    <ndxf>
      <fill>
        <patternFill>
          <bgColor rgb="FFFF0000"/>
        </patternFill>
      </fill>
    </ndxf>
  </rcc>
  <rcc rId="29813" sId="1">
    <oc r="A399">
      <v>17</v>
    </oc>
    <nc r="A399">
      <v>19</v>
    </nc>
  </rcc>
  <rcc rId="29814" sId="1" odxf="1" dxf="1">
    <oc r="A400">
      <v>18</v>
    </oc>
    <nc r="A400">
      <v>20</v>
    </nc>
    <odxf>
      <fill>
        <patternFill>
          <bgColor rgb="FF92D050"/>
        </patternFill>
      </fill>
    </odxf>
    <ndxf>
      <fill>
        <patternFill>
          <bgColor rgb="FFFF0000"/>
        </patternFill>
      </fill>
    </ndxf>
  </rcc>
  <rcc rId="29815" sId="1">
    <oc r="A401">
      <v>19</v>
    </oc>
    <nc r="A401">
      <v>21</v>
    </nc>
  </rcc>
  <rcc rId="29816" sId="1" odxf="1" dxf="1">
    <oc r="A402">
      <v>20</v>
    </oc>
    <nc r="A402">
      <v>22</v>
    </nc>
    <odxf>
      <fill>
        <patternFill>
          <bgColor rgb="FF92D050"/>
        </patternFill>
      </fill>
    </odxf>
    <ndxf>
      <fill>
        <patternFill>
          <bgColor rgb="FFFF0000"/>
        </patternFill>
      </fill>
    </ndxf>
  </rcc>
  <rcc rId="29817" sId="1">
    <oc r="A403">
      <v>21</v>
    </oc>
    <nc r="A403">
      <v>23</v>
    </nc>
  </rcc>
  <rcc rId="29818" sId="1" odxf="1" dxf="1">
    <oc r="A404">
      <v>16</v>
    </oc>
    <nc r="A404">
      <v>24</v>
    </nc>
    <odxf>
      <fill>
        <patternFill>
          <bgColor theme="0"/>
        </patternFill>
      </fill>
    </odxf>
    <ndxf>
      <fill>
        <patternFill>
          <bgColor rgb="FFFF0000"/>
        </patternFill>
      </fill>
    </ndxf>
  </rcc>
  <rcc rId="29819" sId="1" odxf="1" dxf="1">
    <oc r="A405">
      <v>17</v>
    </oc>
    <nc r="A405">
      <v>25</v>
    </nc>
    <odxf>
      <fill>
        <patternFill>
          <bgColor theme="0"/>
        </patternFill>
      </fill>
    </odxf>
    <ndxf>
      <fill>
        <patternFill>
          <bgColor rgb="FF92D050"/>
        </patternFill>
      </fill>
    </ndxf>
  </rcc>
  <rcc rId="29820" sId="1" odxf="1" dxf="1">
    <oc r="A406">
      <v>22</v>
    </oc>
    <nc r="A406">
      <v>26</v>
    </nc>
    <odxf>
      <fill>
        <patternFill>
          <bgColor rgb="FF92D050"/>
        </patternFill>
      </fill>
    </odxf>
    <ndxf>
      <fill>
        <patternFill>
          <bgColor rgb="FFFF0000"/>
        </patternFill>
      </fill>
    </ndxf>
  </rcc>
  <rcc rId="29821" sId="1">
    <oc r="A407">
      <v>23</v>
    </oc>
    <nc r="A407">
      <v>27</v>
    </nc>
  </rcc>
  <rcc rId="29822" sId="1" odxf="1" dxf="1">
    <oc r="A408">
      <v>24</v>
    </oc>
    <nc r="A408">
      <v>28</v>
    </nc>
    <odxf>
      <fill>
        <patternFill>
          <bgColor rgb="FF92D050"/>
        </patternFill>
      </fill>
    </odxf>
    <ndxf>
      <fill>
        <patternFill>
          <bgColor rgb="FFFF0000"/>
        </patternFill>
      </fill>
    </ndxf>
  </rcc>
  <rcc rId="29823" sId="1">
    <oc r="A409">
      <v>25</v>
    </oc>
    <nc r="A409">
      <v>29</v>
    </nc>
  </rcc>
  <rcc rId="29824" sId="1" odxf="1" dxf="1">
    <oc r="A410">
      <v>26</v>
    </oc>
    <nc r="A410">
      <v>30</v>
    </nc>
    <odxf>
      <fill>
        <patternFill>
          <bgColor rgb="FF92D050"/>
        </patternFill>
      </fill>
    </odxf>
    <ndxf>
      <fill>
        <patternFill>
          <bgColor rgb="FFFF0000"/>
        </patternFill>
      </fill>
    </ndxf>
  </rcc>
  <rcc rId="29825" sId="1">
    <oc r="A411">
      <v>27</v>
    </oc>
    <nc r="A411">
      <v>31</v>
    </nc>
  </rcc>
  <rcc rId="29826" sId="1" odxf="1" dxf="1">
    <oc r="A412">
      <v>28</v>
    </oc>
    <nc r="A412">
      <v>32</v>
    </nc>
    <odxf>
      <fill>
        <patternFill>
          <bgColor rgb="FF92D050"/>
        </patternFill>
      </fill>
    </odxf>
    <ndxf>
      <fill>
        <patternFill>
          <bgColor rgb="FFFF0000"/>
        </patternFill>
      </fill>
    </ndxf>
  </rcc>
  <rcc rId="29827" sId="1">
    <oc r="A413">
      <v>29</v>
    </oc>
    <nc r="A413">
      <v>33</v>
    </nc>
  </rcc>
  <rcc rId="29828" sId="1" odxf="1" dxf="1">
    <oc r="A414">
      <v>30</v>
    </oc>
    <nc r="A414">
      <v>34</v>
    </nc>
    <odxf>
      <fill>
        <patternFill>
          <bgColor rgb="FF92D050"/>
        </patternFill>
      </fill>
    </odxf>
    <ndxf>
      <fill>
        <patternFill>
          <bgColor rgb="FFFF0000"/>
        </patternFill>
      </fill>
    </ndxf>
  </rcc>
  <rcc rId="29829" sId="1">
    <oc r="A415">
      <v>31</v>
    </oc>
    <nc r="A415">
      <v>35</v>
    </nc>
  </rcc>
  <rcc rId="29830" sId="1" odxf="1" dxf="1">
    <oc r="A416">
      <v>32</v>
    </oc>
    <nc r="A416">
      <v>36</v>
    </nc>
    <odxf>
      <fill>
        <patternFill>
          <bgColor rgb="FF92D050"/>
        </patternFill>
      </fill>
    </odxf>
    <ndxf>
      <fill>
        <patternFill>
          <bgColor rgb="FFFF0000"/>
        </patternFill>
      </fill>
    </ndxf>
  </rcc>
  <rcc rId="29831" sId="1">
    <oc r="A417">
      <v>33</v>
    </oc>
    <nc r="A417">
      <v>37</v>
    </nc>
  </rcc>
  <rcc rId="29832" sId="1" odxf="1" dxf="1">
    <oc r="A418">
      <v>34</v>
    </oc>
    <nc r="A418">
      <v>38</v>
    </nc>
    <odxf>
      <fill>
        <patternFill>
          <bgColor rgb="FF92D050"/>
        </patternFill>
      </fill>
    </odxf>
    <ndxf>
      <fill>
        <patternFill>
          <bgColor rgb="FFFF0000"/>
        </patternFill>
      </fill>
    </ndxf>
  </rcc>
  <rcc rId="29833" sId="1">
    <oc r="A419">
      <v>35</v>
    </oc>
    <nc r="A419">
      <v>39</v>
    </nc>
  </rcc>
  <rcc rId="29834" sId="1" odxf="1" dxf="1">
    <oc r="A420">
      <v>36</v>
    </oc>
    <nc r="A420">
      <v>40</v>
    </nc>
    <odxf>
      <fill>
        <patternFill>
          <bgColor rgb="FF92D050"/>
        </patternFill>
      </fill>
    </odxf>
    <ndxf>
      <fill>
        <patternFill>
          <bgColor rgb="FFFF0000"/>
        </patternFill>
      </fill>
    </ndxf>
  </rcc>
  <rcc rId="29835" sId="1">
    <oc r="A421">
      <v>37</v>
    </oc>
    <nc r="A421">
      <v>41</v>
    </nc>
  </rcc>
  <rcc rId="29836" sId="1" odxf="1" dxf="1">
    <oc r="A422">
      <v>38</v>
    </oc>
    <nc r="A422">
      <v>42</v>
    </nc>
    <odxf>
      <fill>
        <patternFill>
          <bgColor rgb="FF92D050"/>
        </patternFill>
      </fill>
    </odxf>
    <ndxf>
      <fill>
        <patternFill>
          <bgColor rgb="FFFF0000"/>
        </patternFill>
      </fill>
    </ndxf>
  </rcc>
  <rcc rId="29837" sId="1">
    <oc r="A423">
      <v>39</v>
    </oc>
    <nc r="A423">
      <v>43</v>
    </nc>
  </rcc>
  <rcc rId="29838" sId="1" odxf="1" dxf="1">
    <oc r="A424">
      <v>40</v>
    </oc>
    <nc r="A424">
      <v>44</v>
    </nc>
    <odxf>
      <fill>
        <patternFill>
          <bgColor rgb="FF92D050"/>
        </patternFill>
      </fill>
    </odxf>
    <ndxf>
      <fill>
        <patternFill>
          <bgColor rgb="FFFF0000"/>
        </patternFill>
      </fill>
    </ndxf>
  </rcc>
  <rcc rId="29839" sId="1">
    <oc r="A425">
      <v>41</v>
    </oc>
    <nc r="A425">
      <v>45</v>
    </nc>
  </rcc>
  <rcc rId="29840" sId="1" odxf="1" dxf="1">
    <oc r="A426">
      <v>42</v>
    </oc>
    <nc r="A426">
      <v>46</v>
    </nc>
    <odxf>
      <fill>
        <patternFill>
          <bgColor rgb="FF92D050"/>
        </patternFill>
      </fill>
    </odxf>
    <ndxf>
      <fill>
        <patternFill>
          <bgColor rgb="FFFF0000"/>
        </patternFill>
      </fill>
    </ndxf>
  </rcc>
  <rcc rId="29841" sId="1">
    <oc r="A427">
      <v>43</v>
    </oc>
    <nc r="A427">
      <v>47</v>
    </nc>
  </rcc>
  <rcc rId="29842" sId="1" odxf="1" dxf="1">
    <oc r="A428">
      <v>44</v>
    </oc>
    <nc r="A428">
      <v>48</v>
    </nc>
    <odxf>
      <fill>
        <patternFill>
          <bgColor rgb="FF92D050"/>
        </patternFill>
      </fill>
    </odxf>
    <ndxf>
      <fill>
        <patternFill>
          <bgColor rgb="FFFF0000"/>
        </patternFill>
      </fill>
    </ndxf>
  </rcc>
  <rcc rId="29843" sId="1">
    <oc r="A429">
      <v>45</v>
    </oc>
    <nc r="A429">
      <v>49</v>
    </nc>
  </rcc>
  <rcc rId="29844" sId="1">
    <oc r="A430">
      <v>33</v>
    </oc>
    <nc r="A430">
      <v>50</v>
    </nc>
  </rcc>
  <rcc rId="29845" sId="1">
    <oc r="A431">
      <v>46</v>
    </oc>
    <nc r="A431">
      <v>51</v>
    </nc>
  </rcc>
  <rcc rId="29846" sId="1" odxf="1" dxf="1">
    <oc r="A432">
      <v>47</v>
    </oc>
    <nc r="A432">
      <v>52</v>
    </nc>
    <odxf>
      <fill>
        <patternFill>
          <bgColor rgb="FF92D050"/>
        </patternFill>
      </fill>
    </odxf>
    <ndxf>
      <fill>
        <patternFill>
          <bgColor rgb="FFFF0000"/>
        </patternFill>
      </fill>
    </ndxf>
  </rcc>
  <rcc rId="29847" sId="1">
    <oc r="A433">
      <v>48</v>
    </oc>
    <nc r="A433">
      <v>53</v>
    </nc>
  </rcc>
  <rcc rId="29848" sId="1" odxf="1" dxf="1">
    <oc r="A434">
      <v>49</v>
    </oc>
    <nc r="A434">
      <v>54</v>
    </nc>
    <odxf>
      <fill>
        <patternFill>
          <bgColor rgb="FF92D050"/>
        </patternFill>
      </fill>
    </odxf>
    <ndxf>
      <fill>
        <patternFill>
          <bgColor rgb="FFFF0000"/>
        </patternFill>
      </fill>
    </ndxf>
  </rcc>
  <rcc rId="29849" sId="1" odxf="1" dxf="1">
    <oc r="A435">
      <v>41</v>
    </oc>
    <nc r="A435">
      <v>55</v>
    </nc>
    <odxf>
      <fill>
        <patternFill>
          <bgColor theme="0"/>
        </patternFill>
      </fill>
    </odxf>
    <ndxf>
      <fill>
        <patternFill>
          <bgColor rgb="FF92D050"/>
        </patternFill>
      </fill>
    </ndxf>
  </rcc>
  <rcc rId="29850" sId="1" odxf="1" dxf="1">
    <oc r="A436">
      <v>50</v>
    </oc>
    <nc r="A436">
      <v>56</v>
    </nc>
    <odxf>
      <fill>
        <patternFill>
          <bgColor rgb="FF92D050"/>
        </patternFill>
      </fill>
    </odxf>
    <ndxf>
      <fill>
        <patternFill>
          <bgColor rgb="FFFF0000"/>
        </patternFill>
      </fill>
    </ndxf>
  </rcc>
  <rcc rId="29851" sId="1" odxf="1" dxf="1">
    <oc r="A437">
      <v>45</v>
    </oc>
    <nc r="A437">
      <v>57</v>
    </nc>
    <odxf>
      <fill>
        <patternFill>
          <bgColor theme="0"/>
        </patternFill>
      </fill>
    </odxf>
    <ndxf>
      <fill>
        <patternFill>
          <bgColor rgb="FF92D050"/>
        </patternFill>
      </fill>
    </ndxf>
  </rcc>
  <rcc rId="29852" sId="1" odxf="1" dxf="1">
    <oc r="A438">
      <v>51</v>
    </oc>
    <nc r="A438">
      <v>58</v>
    </nc>
    <odxf>
      <fill>
        <patternFill>
          <bgColor rgb="FF92D050"/>
        </patternFill>
      </fill>
    </odxf>
    <ndxf>
      <fill>
        <patternFill>
          <bgColor rgb="FFFF0000"/>
        </patternFill>
      </fill>
    </ndxf>
  </rcc>
  <rcc rId="29853" sId="1">
    <oc r="A439">
      <v>52</v>
    </oc>
    <nc r="A439">
      <v>59</v>
    </nc>
  </rcc>
  <rcc rId="29854" sId="1" odxf="1" dxf="1">
    <oc r="A440">
      <v>53</v>
    </oc>
    <nc r="A440">
      <v>60</v>
    </nc>
    <odxf>
      <fill>
        <patternFill>
          <bgColor rgb="FF92D050"/>
        </patternFill>
      </fill>
    </odxf>
    <ndxf>
      <fill>
        <patternFill>
          <bgColor rgb="FFFF0000"/>
        </patternFill>
      </fill>
    </ndxf>
  </rcc>
  <rcc rId="29855" sId="1" odxf="1" dxf="1">
    <oc r="A441">
      <v>48</v>
    </oc>
    <nc r="A441">
      <v>61</v>
    </nc>
    <odxf>
      <fill>
        <patternFill>
          <bgColor theme="0"/>
        </patternFill>
      </fill>
    </odxf>
    <ndxf>
      <fill>
        <patternFill>
          <bgColor rgb="FF92D050"/>
        </patternFill>
      </fill>
    </ndxf>
  </rcc>
  <rcc rId="29856" sId="1" odxf="1" dxf="1">
    <oc r="A442">
      <v>54</v>
    </oc>
    <nc r="A442">
      <v>62</v>
    </nc>
    <odxf>
      <fill>
        <patternFill>
          <bgColor rgb="FF92D050"/>
        </patternFill>
      </fill>
    </odxf>
    <ndxf>
      <fill>
        <patternFill>
          <bgColor rgb="FFFF0000"/>
        </patternFill>
      </fill>
    </ndxf>
  </rcc>
  <rcc rId="29857" sId="1" odxf="1" dxf="1">
    <oc r="A443">
      <v>49</v>
    </oc>
    <nc r="A443">
      <v>63</v>
    </nc>
    <odxf>
      <fill>
        <patternFill>
          <bgColor theme="0"/>
        </patternFill>
      </fill>
    </odxf>
    <ndxf>
      <fill>
        <patternFill>
          <bgColor rgb="FF92D050"/>
        </patternFill>
      </fill>
    </ndxf>
  </rcc>
  <rfmt sheetId="1" sqref="A329:A443">
    <dxf>
      <fill>
        <patternFill>
          <bgColor theme="0"/>
        </patternFill>
      </fill>
    </dxf>
  </rfmt>
  <rfmt sheetId="1" s="1" sqref="C328" start="0" length="0">
    <dxf>
      <font>
        <b val="0"/>
        <sz val="14"/>
        <color indexed="8"/>
        <name val="Times New Roman"/>
        <scheme val="none"/>
      </font>
      <alignment vertical="top" wrapText="1" readingOrder="0"/>
    </dxf>
  </rfmt>
  <rcc rId="29858" sId="1" numFmtId="4">
    <oc r="C329">
      <v>5024593.63</v>
    </oc>
    <nc r="C329">
      <f>D329+F329+H329+J329+L329+N329+P329+Q329</f>
    </nc>
  </rcc>
  <rcc rId="29859" sId="1" numFmtId="4">
    <oc r="C330">
      <v>2800532.48</v>
    </oc>
    <nc r="C330">
      <f>D330+F330+H330+J330+L330+N330+P330+Q330</f>
    </nc>
  </rcc>
  <rcc rId="29860" sId="1" numFmtId="4">
    <oc r="C331">
      <v>5872689</v>
    </oc>
    <nc r="C331">
      <f>D331+F331+H331+J331+L331+N331+P331+Q331</f>
    </nc>
  </rcc>
  <rcc rId="29861" sId="1" numFmtId="4">
    <oc r="C332">
      <v>13702941</v>
    </oc>
    <nc r="C332">
      <f>D332+F332+H332+J332+L332+N332+P332+Q332</f>
    </nc>
  </rcc>
  <rcc rId="29862" sId="1" numFmtId="4">
    <oc r="C333">
      <v>2736005.5</v>
    </oc>
    <nc r="C333">
      <f>D333+F333+H333+J333+L333+N333+P333+Q333</f>
    </nc>
  </rcc>
  <rcc rId="29863" sId="1" numFmtId="4">
    <oc r="C334">
      <v>1216240.72</v>
    </oc>
    <nc r="C334">
      <f>D334+F334+H334+J334+L334+N334+P334+Q334</f>
    </nc>
  </rcc>
  <rcc rId="29864" sId="1" numFmtId="4">
    <oc r="C335">
      <v>1321518.96</v>
    </oc>
    <nc r="C335">
      <f>D335+F335+H335+J335+L335+N335+P335+Q335</f>
    </nc>
  </rcc>
  <rcc rId="29865" sId="1" numFmtId="4">
    <oc r="C336">
      <v>1110962.48</v>
    </oc>
    <nc r="C336">
      <f>D336+F336+H336+J336+L336+N336+P336+Q336</f>
    </nc>
  </rcc>
  <rcc rId="29866" sId="1" numFmtId="4">
    <oc r="C337">
      <v>1684451.84</v>
    </oc>
    <nc r="C337">
      <f>D337+F337+H337+J337+L337+N337+P337+Q337</f>
    </nc>
  </rcc>
  <rcc rId="29867" sId="1" numFmtId="4">
    <oc r="C338">
      <v>7403309</v>
    </oc>
    <nc r="C338">
      <f>D338+F338+H338+J338+L338+N338+P338+Q338</f>
    </nc>
  </rcc>
  <rcc rId="29868" sId="1" numFmtId="4">
    <oc r="C339">
      <v>2473960.3199999998</v>
    </oc>
    <nc r="C339">
      <f>D339+F339+H339+J339+L339+N339+P339+Q339</f>
    </nc>
  </rcc>
  <rcc rId="29869" sId="1" numFmtId="4">
    <oc r="C340">
      <v>11745378</v>
    </oc>
    <nc r="C340">
      <f>D340+F340+H340+J340+L340+N340+P340+Q340</f>
    </nc>
  </rcc>
  <rcc rId="29870" sId="1" numFmtId="4">
    <oc r="C341">
      <v>9787815</v>
    </oc>
    <nc r="C341">
      <f>D341+F341+H341+J341+L341+N341+P341+Q341</f>
    </nc>
  </rcc>
  <rcc rId="29871" sId="1" numFmtId="4">
    <oc r="C342">
      <v>4699491.8</v>
    </oc>
    <nc r="C342">
      <f>D342+F342+H342+J342+L342+N342+P342+Q342</f>
    </nc>
  </rcc>
  <rcc rId="29872" sId="1" numFmtId="4">
    <oc r="C343">
      <v>5085751.3999999994</v>
    </oc>
    <nc r="C343">
      <f>D343+F343+H343+J343+L343+N343+P343+Q343</f>
    </nc>
  </rcc>
  <rcc rId="29873" sId="1" numFmtId="4">
    <oc r="C344">
      <v>3011982.08</v>
    </oc>
    <nc r="C344">
      <f>D344+F344+H344+J344+L344+N344+P344+Q344</f>
    </nc>
  </rcc>
  <rcc rId="29874" sId="1" numFmtId="4">
    <oc r="C345">
      <v>7830252</v>
    </oc>
    <nc r="C345">
      <f>D345+F345+H345+J345+L345+N345+P345+Q345</f>
    </nc>
  </rcc>
  <rcc rId="29875" sId="1" numFmtId="4">
    <oc r="C346">
      <v>7830252</v>
    </oc>
    <nc r="C346">
      <f>D346+F346+H346+J346+L346+N346+P346+Q346</f>
    </nc>
  </rcc>
  <rcc rId="29876" sId="1" numFmtId="4">
    <oc r="C347">
      <v>11745378</v>
    </oc>
    <nc r="C347">
      <f>D347+F347+H347+J347+L347+N347+P347+Q347</f>
    </nc>
  </rcc>
  <rcc rId="29877" sId="1" numFmtId="4">
    <oc r="C348">
      <v>4120102.4</v>
    </oc>
    <nc r="C348">
      <f>D348+F348+H348+J348+L348+N348+P348+Q348</f>
    </nc>
  </rcc>
  <rcc rId="29878" sId="1" numFmtId="4">
    <oc r="C349">
      <v>2816476.25</v>
    </oc>
    <nc r="C349">
      <f>D349+F349+H349+J349+L349+N349+P349+Q349</f>
    </nc>
  </rcc>
  <rcc rId="29879" sId="1" numFmtId="4">
    <oc r="C350">
      <v>5872689</v>
    </oc>
    <nc r="C350">
      <f>D350+F350+H350+J350+L350+N350+P350+Q350</f>
    </nc>
  </rcc>
  <rcc rId="29880" sId="1" numFmtId="4">
    <oc r="C351">
      <v>5872689</v>
    </oc>
    <nc r="C351">
      <f>D351+F351+H351+J351+L351+N351+P351+Q351</f>
    </nc>
  </rcc>
  <rcc rId="29881" sId="1" numFmtId="4">
    <oc r="C352">
      <v>7830252</v>
    </oc>
    <nc r="C352">
      <f>D352+F352+H352+J352+L352+N352+P352+Q352</f>
    </nc>
  </rcc>
  <rcc rId="29882" sId="1" numFmtId="4">
    <oc r="C353">
      <v>7830252</v>
    </oc>
    <nc r="C353">
      <f>D353+F353+H353+J353+L353+N353+P353+Q353</f>
    </nc>
  </rcc>
  <rcc rId="29883" sId="1" numFmtId="4">
    <oc r="C354">
      <v>3446477.12</v>
    </oc>
    <nc r="C354">
      <f>D354+F354+H354+J354+L354+N354+P354+Q354</f>
    </nc>
  </rcc>
  <rcc rId="29884" sId="1" numFmtId="4">
    <oc r="C355">
      <v>3437710.44</v>
    </oc>
    <nc r="C355">
      <f>D355+F355+H355+J355+L355+N355+P355+Q355</f>
    </nc>
  </rcc>
  <rcc rId="29885" sId="1" numFmtId="4">
    <oc r="C356">
      <v>3154453.4</v>
    </oc>
    <nc r="C356">
      <f>D356+F356+H356+J356+L356+N356+P356+Q356</f>
    </nc>
  </rcc>
  <rcc rId="29886" sId="1" numFmtId="4">
    <oc r="C357">
      <v>5021374.8</v>
    </oc>
    <nc r="C357">
      <f>D357+F357+H357+J357+L357+N357+P357+Q357</f>
    </nc>
  </rcc>
  <rcc rId="29887" sId="1" numFmtId="4">
    <oc r="C358">
      <v>7830252</v>
    </oc>
    <nc r="C358">
      <f>D358+F358+H358+J358+L358+N358+P358+Q358</f>
    </nc>
  </rcc>
  <rcc rId="29888" sId="1" numFmtId="4">
    <oc r="C359">
      <v>3926972.6</v>
    </oc>
    <nc r="C359">
      <f>D359+F359+H359+J359+L359+N359+P359+Q359</f>
    </nc>
  </rcc>
  <rcc rId="29889" sId="1" numFmtId="4">
    <oc r="C360">
      <v>3154453.4</v>
    </oc>
    <nc r="C360">
      <f>D360+F360+H360+J360+L360+N360+P360+Q360</f>
    </nc>
  </rcc>
  <rcc rId="29890" sId="1" numFmtId="4">
    <oc r="C361">
      <v>1579173.6</v>
    </oc>
    <nc r="C361">
      <f>D361+F361+H361+J361+L361+N361+P361+Q361</f>
    </nc>
  </rcc>
  <rcc rId="29891" sId="1" numFmtId="4">
    <oc r="C362">
      <v>1957563</v>
    </oc>
    <nc r="C362">
      <f>D362+F362+H362+J362+L362+N362+P362+Q362</f>
    </nc>
  </rcc>
  <rcc rId="29892" sId="1" numFmtId="4">
    <oc r="C363">
      <v>6407099.7120000012</v>
    </oc>
    <nc r="C363">
      <f>D363+F363+H363+J363+L363+N363+P363+Q363</f>
    </nc>
  </rcc>
  <rcc rId="29893" sId="1" numFmtId="4">
    <oc r="C364">
      <v>13702941</v>
    </oc>
    <nc r="C364">
      <f>D364+F364+H364+J364+L364+N364+P364+Q364</f>
    </nc>
  </rcc>
  <rcc rId="29894" sId="1" numFmtId="4">
    <oc r="C365">
      <v>3915126</v>
    </oc>
    <nc r="C365">
      <f>D365+F365+H365+J365+L365+N365+P365+Q365</f>
    </nc>
  </rcc>
  <rcc rId="29895" sId="1" numFmtId="4">
    <oc r="C366">
      <v>7830252</v>
    </oc>
    <nc r="C366">
      <f>D366+F366+H366+J366+L366+N366+P366+Q366</f>
    </nc>
  </rcc>
  <rcc rId="29896" sId="1" numFmtId="4">
    <oc r="C367">
      <v>3915126</v>
    </oc>
    <nc r="C367">
      <f>D367+F367+H367+J367+L367+N367+P367+Q367</f>
    </nc>
  </rcc>
  <rcc rId="29897" sId="1" numFmtId="4">
    <oc r="C368">
      <v>3915126</v>
    </oc>
    <nc r="C368">
      <f>D368+F368+H368+J368+L368+N368+P368+Q368</f>
    </nc>
  </rcc>
  <rcc rId="29898" sId="1" numFmtId="4">
    <oc r="C369">
      <v>7830252</v>
    </oc>
    <nc r="C369">
      <f>D369+F369+H369+J369+L369+N369+P369+Q369</f>
    </nc>
  </rcc>
  <rcc rId="29899" sId="1" numFmtId="4">
    <oc r="C370">
      <v>5872689</v>
    </oc>
    <nc r="C370">
      <f>D370+F370+H370+J370+L370+N370+P370+Q370</f>
    </nc>
  </rcc>
  <rcc rId="29900" sId="1" numFmtId="4">
    <oc r="C371">
      <v>3701654.5</v>
    </oc>
    <nc r="C371">
      <f>D371+F371+H371+J371+L371+N371+P371+Q371</f>
    </nc>
  </rcc>
  <rcc rId="29901" sId="1" numFmtId="4">
    <oc r="C372">
      <v>7830252</v>
    </oc>
    <nc r="C372">
      <f>D372+F372+H372+J372+L372+N372+P372+Q372</f>
    </nc>
  </rcc>
  <rcc rId="29902" sId="1" numFmtId="4">
    <oc r="C373">
      <v>5872689</v>
    </oc>
    <nc r="C373">
      <f>D373+F373+H373+J373+L373+N373+P373+Q373</f>
    </nc>
  </rcc>
  <rcc rId="29903" sId="1" numFmtId="4">
    <oc r="C374">
      <v>2736005.5</v>
    </oc>
    <nc r="C374">
      <f>D374+F374+H374+J374+L374+N374+P374+Q374</f>
    </nc>
  </rcc>
  <rcc rId="29904" sId="1" odxf="1" dxf="1" numFmtId="4">
    <oc r="C375">
      <v>5872689</v>
    </oc>
    <nc r="C375">
      <f>D375+F375+H375+J375+L375+N375+P375+Q375</f>
    </nc>
    <odxf>
      <alignment wrapText="0" readingOrder="0"/>
    </odxf>
    <ndxf>
      <alignment wrapText="1" readingOrder="0"/>
    </ndxf>
  </rcc>
  <rcc rId="29905" sId="1" numFmtId="4">
    <oc r="C376">
      <v>2044012.8</v>
    </oc>
    <nc r="C376">
      <f>D376+F376+H376+J376+L376+N376+P376+Q376</f>
    </nc>
  </rcc>
  <rcc rId="29906" sId="1" numFmtId="4">
    <oc r="C377">
      <v>1850827.25</v>
    </oc>
    <nc r="C377">
      <f>D377+F377+H377+J377+L377+N377+P377+Q377</f>
    </nc>
  </rcc>
  <rcc rId="29907" sId="1" numFmtId="4">
    <oc r="C378">
      <v>2950896.64</v>
    </oc>
    <nc r="C378">
      <f>D378+F378+H378+J378+L378+N378+P378+Q378</f>
    </nc>
  </rcc>
  <rcc rId="29908" sId="1" numFmtId="4">
    <oc r="C379">
      <v>7830252</v>
    </oc>
    <nc r="C379">
      <f>D379+F379+H379+J379+L379+N379+P379+Q379</f>
    </nc>
  </rcc>
  <rfmt sheetId="1" s="1" sqref="C380" start="0" length="0">
    <dxf>
      <font>
        <b val="0"/>
        <sz val="14"/>
        <color indexed="8"/>
        <name val="Times New Roman"/>
        <scheme val="none"/>
      </font>
      <alignment vertical="top" wrapText="1" readingOrder="0"/>
    </dxf>
  </rfmt>
  <rcc rId="29909" sId="1" numFmtId="4">
    <oc r="C381">
      <v>2671313.2800000003</v>
    </oc>
    <nc r="C381">
      <f>D381+F381+H381+J381+L381+N381+P381+Q381</f>
    </nc>
  </rcc>
  <rcc rId="29910" sId="1" numFmtId="4">
    <oc r="C382">
      <v>2950896.64</v>
    </oc>
    <nc r="C382">
      <f>D382+F382+H382+J382+L382+N382+P382+Q382</f>
    </nc>
  </rcc>
  <rcc rId="29911" sId="1" numFmtId="4">
    <oc r="C383">
      <v>2885112.3200000003</v>
    </oc>
    <nc r="C383">
      <f>D383+F383+H383+J383+L383+N383+P383+Q383</f>
    </nc>
  </rcc>
  <rcc rId="29912" sId="1" numFmtId="4">
    <oc r="C384">
      <v>1207929.28</v>
    </oc>
    <nc r="C384">
      <f>D384+F384+H384+J384+L384+N384+P384+Q384</f>
    </nc>
  </rcc>
  <rcc rId="29913" sId="1" numFmtId="4">
    <oc r="C385">
      <v>16846012.240000002</v>
    </oc>
    <nc r="C385">
      <f>D385+F385+H385+J385+L385+N385+P385+Q385</f>
    </nc>
  </rcc>
  <rcc rId="29914" sId="1" numFmtId="4">
    <oc r="C386">
      <v>5412904.1720000003</v>
    </oc>
    <nc r="C386">
      <f>D386+F386+H386+J386+L386+N386+P386+Q386</f>
    </nc>
  </rcc>
  <rcc rId="29915" sId="1" numFmtId="4">
    <oc r="C387">
      <v>5440851.9959999993</v>
    </oc>
    <nc r="C387">
      <f>D387+F387+H387+J387+L387+N387+P387+Q387</f>
    </nc>
  </rcc>
  <rcc rId="29916" sId="1" numFmtId="4">
    <oc r="C388">
      <v>2089427.9360000002</v>
    </oc>
    <nc r="C388">
      <f>D388+F388+H388+J388+L388+N388+P388+Q388</f>
    </nc>
  </rcc>
  <rcc rId="29917" sId="1" numFmtId="4">
    <oc r="C389">
      <v>6595997.7090000007</v>
    </oc>
    <nc r="C389">
      <f>D389+F389+H389+J389+L389+N389+P389+Q389</f>
    </nc>
  </rcc>
  <rcc rId="29918" sId="1" numFmtId="4">
    <oc r="C391">
      <v>1205158.8</v>
    </oc>
    <nc r="C391">
      <f>D391+F391+H391+J391+L391+N391+P391+Q391</f>
    </nc>
  </rcc>
  <rcc rId="29919" sId="1" numFmtId="4">
    <oc r="C392">
      <v>1149749.2</v>
    </oc>
    <nc r="C392">
      <f>D392+F392+H392+J392+L392+N392+P392+Q392</f>
    </nc>
  </rcc>
  <rcc rId="29920" sId="1" numFmtId="4">
    <oc r="C393">
      <v>2368760.4</v>
    </oc>
    <nc r="C393">
      <f>D393+F393+H393+J393+L393+N393+P393+Q393</f>
    </nc>
  </rcc>
  <rcc rId="29921" sId="1" numFmtId="4">
    <oc r="C394">
      <v>2166515.36</v>
    </oc>
    <nc r="C394">
      <f>D394+F394+H394+J394+L394+N394+P394+Q394</f>
    </nc>
  </rcc>
  <rcc rId="29922" sId="1" numFmtId="4">
    <oc r="C395">
      <v>2136040.08</v>
    </oc>
    <nc r="C395">
      <f>D395+F395+H395+J395+L395+N395+P395+Q395</f>
    </nc>
  </rcc>
  <rcc rId="29923" sId="1" numFmtId="4">
    <oc r="C396">
      <v>1462813.44</v>
    </oc>
    <nc r="C396">
      <f>D396+F396+H396+J396+L396+N396+P396+Q396</f>
    </nc>
  </rcc>
  <rcc rId="29924" sId="1" numFmtId="4">
    <oc r="C397">
      <v>2111105.7600000002</v>
    </oc>
    <nc r="C397">
      <f>D397+F397+H397+J397+L397+N397+P397+Q397</f>
    </nc>
  </rcc>
  <rcc rId="29925" sId="1" numFmtId="4">
    <oc r="C398">
      <v>2075089.52</v>
    </oc>
    <nc r="C398">
      <f>D398+F398+H398+J398+L398+N398+P398+Q398</f>
    </nc>
  </rcc>
  <rcc rId="29926" sId="1" numFmtId="4">
    <oc r="C399">
      <v>1233456</v>
    </oc>
    <nc r="C399">
      <f>D399+F399+H399+J399+L399+N399+P399+Q399</f>
    </nc>
  </rcc>
  <rcc rId="29927" sId="1" numFmtId="4">
    <oc r="C400">
      <v>1345314</v>
    </oc>
    <nc r="C400">
      <f>D400+F400+H400+J400+L400+N400+P400+Q400</f>
    </nc>
  </rcc>
  <rcc rId="29928" sId="1" numFmtId="4">
    <oc r="C401">
      <v>3493617.2800000003</v>
    </oc>
    <nc r="C401">
      <f>D401+F401+H401+J401+L401+N401+P401+Q401</f>
    </nc>
  </rcc>
  <rcc rId="29929" sId="1" numFmtId="4">
    <oc r="C402">
      <v>2481008.6400000001</v>
    </oc>
    <nc r="C402">
      <f>D402+F402+H402+J402+L402+N402+P402+Q402</f>
    </nc>
  </rcc>
  <rcc rId="29930" sId="1" numFmtId="4">
    <oc r="C403">
      <v>1541232.6400000001</v>
    </oc>
    <nc r="C403">
      <f>D403+F403+H403+J403+L403+N403+P403+Q403</f>
    </nc>
  </rcc>
  <rcc rId="29931" sId="1" numFmtId="4">
    <oc r="C404">
      <v>1654005.76</v>
    </oc>
    <nc r="C404">
      <f>D404+F404+H404+J404+L404+N404+P404+Q404</f>
    </nc>
  </rcc>
  <rcc rId="29932" sId="1" numFmtId="4">
    <oc r="C405">
      <v>5872689</v>
    </oc>
    <nc r="C405">
      <f>D405+F405+H405+J405+L405+N405+P405+Q405</f>
    </nc>
  </rcc>
  <rcc rId="29933" sId="1" numFmtId="4">
    <oc r="C406">
      <v>2852190.0979999998</v>
    </oc>
    <nc r="C406">
      <f>D406+F406+H406+J406+L406+N406+P406+Q406</f>
    </nc>
  </rcc>
  <rcc rId="29934" sId="1" numFmtId="4">
    <oc r="C407">
      <v>1957563</v>
    </oc>
    <nc r="C407">
      <f>D407+F407+H407+J407+L407+N407+P407+Q407</f>
    </nc>
  </rcc>
  <rcc rId="29935" sId="1" numFmtId="4">
    <oc r="C408">
      <v>3915126</v>
    </oc>
    <nc r="C408">
      <f>D408+F408+H408+J408+L408+N408+P408+Q408</f>
    </nc>
  </rcc>
  <rcc rId="29936" sId="1" numFmtId="4">
    <oc r="C409">
      <v>1212311.04</v>
    </oc>
    <nc r="C409">
      <f>D409+F409+H409+J409+L409+N409+P409+Q409</f>
    </nc>
  </rcc>
  <rcc rId="29937" sId="1" numFmtId="4">
    <oc r="C410">
      <v>942125.44000000006</v>
    </oc>
    <nc r="C410">
      <f>D410+F410+H410+J410+L410+N410+P410+Q410</f>
    </nc>
  </rcc>
  <rcc rId="29938" sId="1" numFmtId="4">
    <oc r="C411">
      <v>2020518.4000000001</v>
    </oc>
    <nc r="C411">
      <f>D411+F411+H411+J411+L411+N411+P411+Q411</f>
    </nc>
  </rcc>
  <rcc rId="29939" sId="1" numFmtId="4">
    <oc r="C412">
      <v>1160623.3600000001</v>
    </oc>
    <nc r="C412">
      <f>D412+F412+H412+J412+L412+N412+P412+Q412</f>
    </nc>
  </rcc>
  <rcc rId="29940" sId="1" numFmtId="4">
    <oc r="C413">
      <v>1745633.92</v>
    </oc>
    <nc r="C413">
      <f>D413+F413+H413+J413+L413+N413+P413+Q413</f>
    </nc>
  </rcc>
  <rcc rId="29941" sId="1" numFmtId="4">
    <oc r="C414">
      <v>1631812.72</v>
    </oc>
    <nc r="C414">
      <f>D414+F414+H414+J414+L414+N414+P414+Q414</f>
    </nc>
  </rcc>
  <rcc rId="29942" sId="1" numFmtId="4">
    <oc r="C415">
      <v>1587485.04</v>
    </oc>
    <nc r="C415">
      <f>D415+F415+H415+J415+L415+N415+P415+Q415</f>
    </nc>
  </rcc>
  <rcc rId="29943" sId="1" numFmtId="4">
    <oc r="C416">
      <v>1957563</v>
    </oc>
    <nc r="C416">
      <f>D416+F416+H416+J416+L416+N416+P416+Q416</f>
    </nc>
  </rcc>
  <rcc rId="29944" sId="1" numFmtId="4">
    <oc r="C417">
      <v>2036302.8</v>
    </oc>
    <nc r="C417">
      <f>D417+F417+H417+J417+L417+N417+P417+Q417</f>
    </nc>
  </rcc>
  <rcc rId="29945" sId="1" numFmtId="4">
    <oc r="C418">
      <v>1839611.52</v>
    </oc>
    <nc r="C418">
      <f>D418+F418+H418+J418+L418+N418+P418+Q418</f>
    </nc>
  </rcc>
  <rcc rId="29946" sId="1" numFmtId="4">
    <oc r="C419">
      <v>2773250.48</v>
    </oc>
    <nc r="C419">
      <f>D419+F419+H419+J419+L419+N419+P419+Q419</f>
    </nc>
  </rcc>
  <rcc rId="29947" sId="1" numFmtId="4">
    <oc r="C420">
      <v>83624.533999999985</v>
    </oc>
    <nc r="C420">
      <f>D420+F420+H420+J420+L420+N420+P420+Q420</f>
    </nc>
  </rcc>
  <rcc rId="29948" sId="1" numFmtId="4">
    <oc r="C421">
      <v>2946197.7600000002</v>
    </oc>
    <nc r="C421">
      <f>D421+F421+H421+J421+L421+N421+P421+Q421</f>
    </nc>
  </rcc>
  <rcc rId="29949" sId="1" numFmtId="4">
    <oc r="C422">
      <v>3701654.5</v>
    </oc>
    <nc r="C422">
      <f>D422+F422+H422+J422+L422+N422+P422+Q422</f>
    </nc>
  </rcc>
  <rcc rId="29950" sId="1" numFmtId="4">
    <oc r="C423">
      <v>1825514.8800000001</v>
    </oc>
    <nc r="C423">
      <f>D423+F423+H423+J423+L423+N423+P423+Q423</f>
    </nc>
  </rcc>
  <rcc rId="29951" sId="1" numFmtId="4">
    <oc r="C424">
      <v>2372934.4</v>
    </oc>
    <nc r="C424">
      <f>D424+F424+H424+J424+L424+N424+P424+Q424</f>
    </nc>
  </rcc>
  <rcc rId="29952" sId="1" numFmtId="4">
    <oc r="C425">
      <v>3701654.5</v>
    </oc>
    <nc r="C425">
      <f>D425+F425+H425+J425+L425+N425+P425+Q425</f>
    </nc>
  </rcc>
  <rcc rId="29953" sId="1" numFmtId="4">
    <oc r="C426">
      <v>3186052</v>
    </oc>
    <nc r="C426">
      <f>D426+F426+H426+J426+L426+N426+P426+Q426</f>
    </nc>
  </rcc>
  <rcc rId="29954" sId="1" numFmtId="4">
    <oc r="C427">
      <v>2072319.04</v>
    </oc>
    <nc r="C427">
      <f>D427+F427+H427+J427+L427+N427+P427+Q427</f>
    </nc>
  </rcc>
  <rcc rId="29955" sId="1" numFmtId="4">
    <oc r="C428">
      <v>1957563</v>
    </oc>
    <nc r="C428">
      <f>D428+F428+H428+J428+L428+N428+P428+Q428</f>
    </nc>
  </rcc>
  <rcc rId="29956" sId="1" numFmtId="4">
    <oc r="C429">
      <v>792357.28</v>
    </oc>
    <nc r="C429">
      <f>D429+F429+H429+J429+L429+N429+P429+Q429</f>
    </nc>
  </rcc>
  <rcc rId="29957" sId="1" numFmtId="4">
    <oc r="C430">
      <v>5872689</v>
    </oc>
    <nc r="C430">
      <f>D430+F430+H430+J430+L430+N430+P430+Q430</f>
    </nc>
  </rcc>
  <rcc rId="29958" sId="1" numFmtId="4">
    <oc r="C431">
      <v>12769799.440000001</v>
    </oc>
    <nc r="C431">
      <f>D431+F431+H431+J431+L431+N431+P431+Q431</f>
    </nc>
  </rcc>
  <rcc rId="29959" sId="1" numFmtId="4">
    <oc r="C432">
      <v>1762080</v>
    </oc>
    <nc r="C432">
      <f>D432+F432+H432+J432+L432+N432+P432+Q432</f>
    </nc>
  </rcc>
  <rcc rId="29960" sId="1" numFmtId="4">
    <oc r="C433">
      <v>1320331.92</v>
    </oc>
    <nc r="C433">
      <f>D433+F433+H433+J433+L433+N433+P433+Q433</f>
    </nc>
  </rcc>
  <rcc rId="29961" sId="1" numFmtId="4">
    <oc r="C434">
      <v>3915126</v>
    </oc>
    <nc r="C434">
      <f>D434+F434+H434+J434+L434+N434+P434+Q434</f>
    </nc>
  </rcc>
  <rcc rId="29962" sId="1" numFmtId="4">
    <oc r="C435">
      <v>7830252</v>
    </oc>
    <nc r="C435">
      <f>D435+F435+H435+J435+L435+N435+P435+Q435</f>
    </nc>
  </rcc>
  <rcc rId="29963" sId="1" numFmtId="4">
    <oc r="C436">
      <v>3915126</v>
    </oc>
    <nc r="C436">
      <f>D436+F436+H436+J436+L436+N436+P436+Q436</f>
    </nc>
  </rcc>
  <rcc rId="29964" sId="1" numFmtId="4">
    <oc r="C437">
      <v>5872689</v>
    </oc>
    <nc r="C437">
      <f>D437+F437+H437+J437+L437+N437+P437+Q437</f>
    </nc>
  </rcc>
  <rcc rId="29965" sId="1" numFmtId="4">
    <oc r="C438">
      <v>11745378</v>
    </oc>
    <nc r="C438">
      <f>D438+F438+H438+J438+L438+N438+P438+Q438</f>
    </nc>
  </rcc>
  <rcc rId="29966" sId="1" numFmtId="4">
    <oc r="C439">
      <v>2752364.16</v>
    </oc>
    <nc r="C439">
      <f>D439+F439+H439+J439+L439+N439+P439+Q439</f>
    </nc>
  </rcc>
  <rcc rId="29967" sId="1" numFmtId="4">
    <oc r="C440">
      <v>1353277.4399999999</v>
    </oc>
    <nc r="C440">
      <f>D440+F440+H440+J440+L440+N440+P440+Q440</f>
    </nc>
  </rcc>
  <rcc rId="29968" sId="1" numFmtId="4">
    <oc r="C441">
      <v>3915126</v>
    </oc>
    <nc r="C441">
      <f>D441+F441+H441+J441+L441+N441+P441+Q441</f>
    </nc>
  </rcc>
  <rcc rId="29969" sId="1" numFmtId="4">
    <oc r="C442">
      <v>3915126</v>
    </oc>
    <nc r="C442">
      <f>D442+F442+H442+J442+L442+N442+P442+Q442</f>
    </nc>
  </rcc>
  <rcc rId="29970" sId="1" numFmtId="4">
    <oc r="C443">
      <v>3915126</v>
    </oc>
    <nc r="C443">
      <f>D443+F443+H443+J443+L443+N443+P443+Q443</f>
    </nc>
  </rcc>
  <rfmt sheetId="1" sqref="C328" start="0" length="2147483647">
    <dxf>
      <font>
        <b/>
      </font>
    </dxf>
  </rfmt>
  <rcc rId="29971" sId="1" numFmtId="4">
    <oc r="Q329">
      <v>5024593.63</v>
    </oc>
    <nc r="Q329">
      <v>5024594</v>
    </nc>
  </rcc>
  <rcc rId="29972" sId="1" numFmtId="4">
    <oc r="H330">
      <v>2800532.48</v>
    </oc>
    <nc r="H330">
      <v>2800532</v>
    </nc>
  </rcc>
  <rcc rId="29973" sId="1" numFmtId="4">
    <oc r="H334">
      <v>1216240.72</v>
    </oc>
    <nc r="H334">
      <v>1216241</v>
    </nc>
  </rcc>
  <rcc rId="29974" sId="1" numFmtId="4">
    <oc r="H335">
      <v>1321518.96</v>
    </oc>
    <nc r="H335">
      <v>1321519</v>
    </nc>
  </rcc>
  <rcc rId="29975" sId="1" numFmtId="4">
    <oc r="H336">
      <v>1110962.48</v>
    </oc>
    <nc r="H336">
      <v>1110962</v>
    </nc>
  </rcc>
  <rcc rId="29976" sId="1" numFmtId="4">
    <oc r="H337">
      <v>1684451.84</v>
    </oc>
    <nc r="H337">
      <v>1684452</v>
    </nc>
  </rcc>
  <rcc rId="29977" sId="1" numFmtId="4">
    <oc r="H339">
      <v>2473960.3199999998</v>
    </oc>
    <nc r="H339">
      <v>2473960</v>
    </nc>
  </rcc>
  <rcc rId="29978" sId="1" numFmtId="4">
    <oc r="Q342">
      <v>4699491.8</v>
    </oc>
    <nc r="Q342">
      <v>4699492</v>
    </nc>
  </rcc>
  <rcc rId="29979" sId="1" numFmtId="4">
    <oc r="Q343">
      <v>5085751.3999999994</v>
    </oc>
    <nc r="Q343">
      <v>5085751</v>
    </nc>
  </rcc>
  <rcc rId="29980" sId="1" numFmtId="4">
    <oc r="H344">
      <v>3011982.08</v>
    </oc>
    <nc r="H344">
      <v>3011982</v>
    </nc>
  </rcc>
  <rcc rId="29981" sId="1" numFmtId="4">
    <oc r="Q348">
      <v>4120102.4</v>
    </oc>
    <nc r="Q348">
      <v>4120102</v>
    </nc>
  </rcc>
  <rcc rId="29982" sId="1" numFmtId="4">
    <oc r="Q349">
      <v>2816476.25</v>
    </oc>
    <nc r="Q349">
      <v>2816476</v>
    </nc>
  </rcc>
  <rcc rId="29983" sId="1" numFmtId="4">
    <oc r="H354">
      <v>3446477.12</v>
    </oc>
    <nc r="H354">
      <v>3446477</v>
    </nc>
  </rcc>
  <rcc rId="29984" sId="1" numFmtId="4">
    <oc r="Q355">
      <v>3437710.44</v>
    </oc>
    <nc r="Q355">
      <v>3437710</v>
    </nc>
  </rcc>
  <rcc rId="29985" sId="1" numFmtId="4">
    <oc r="Q356">
      <v>3154453.4</v>
    </oc>
    <nc r="Q356">
      <v>3154453</v>
    </nc>
  </rcc>
  <rcc rId="29986" sId="1" numFmtId="4">
    <oc r="Q357">
      <v>5021374.8</v>
    </oc>
    <nc r="Q357">
      <v>5021375</v>
    </nc>
  </rcc>
  <rcc rId="29987" sId="1" numFmtId="4">
    <oc r="Q359">
      <v>3926972.6</v>
    </oc>
    <nc r="Q359">
      <v>3926973</v>
    </nc>
  </rcc>
  <rcc rId="29988" sId="1" numFmtId="4">
    <oc r="Q360">
      <v>3154453.4</v>
    </oc>
    <nc r="Q360">
      <v>3154453</v>
    </nc>
  </rcc>
  <rcc rId="29989" sId="1" numFmtId="4">
    <oc r="H361">
      <v>1579173.6</v>
    </oc>
    <nc r="H361">
      <v>1579174</v>
    </nc>
  </rcc>
  <rcc rId="29990" sId="1" numFmtId="4">
    <oc r="D363">
      <v>6407099.7120000012</v>
    </oc>
    <nc r="D363">
      <v>6407100</v>
    </nc>
  </rcc>
  <rcc rId="29991" sId="1" numFmtId="4">
    <oc r="Q371">
      <v>3701654.5</v>
    </oc>
    <nc r="Q371">
      <v>3701655</v>
    </nc>
  </rcc>
  <rcc rId="29992" sId="1" numFmtId="4">
    <oc r="Q374">
      <v>2736005.5</v>
    </oc>
    <nc r="Q374">
      <v>2736006</v>
    </nc>
  </rcc>
  <rcc rId="29993" sId="1" numFmtId="4">
    <oc r="H376">
      <v>2044012.8</v>
    </oc>
    <nc r="H376">
      <v>2044013</v>
    </nc>
  </rcc>
  <rcc rId="29994" sId="1" numFmtId="4">
    <oc r="Q377">
      <v>1850827.25</v>
    </oc>
    <nc r="Q377">
      <v>1850827</v>
    </nc>
  </rcc>
  <rcc rId="29995" sId="1" numFmtId="4">
    <oc r="H378">
      <v>2950896.64</v>
    </oc>
    <nc r="H378">
      <v>2950897</v>
    </nc>
  </rcc>
  <rcc rId="29996" sId="1">
    <oc r="C328">
      <f>D328+F328+H328+J328+L328+N328+P328+Q328</f>
    </oc>
    <nc r="C328">
      <f>SUM(C329:C379)</f>
    </nc>
  </rcc>
  <rcc rId="29997" sId="1" odxf="1" s="1" dxf="1">
    <oc r="D328">
      <f>SUM(D329:D379)</f>
    </oc>
    <nc r="D328">
      <f>SUM(D329:D379)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29998" sId="1" odxf="1" s="1" dxf="1">
    <oc r="E328">
      <f>SUM(E329:E379)</f>
    </oc>
    <nc r="E328">
      <f>SUM(E329:E379)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29999" sId="1" odxf="1" s="1" dxf="1">
    <oc r="F328">
      <f>SUM(F329:F379)</f>
    </oc>
    <nc r="F328">
      <f>SUM(F329:F379)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0" sId="1" odxf="1" s="1" dxf="1">
    <oc r="G328">
      <f>SUM(G329:G379)</f>
    </oc>
    <nc r="G328">
      <f>SUM(G329:G379)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1" sId="1" odxf="1" s="1" dxf="1">
    <oc r="H328">
      <f>SUM(H329:H379)</f>
    </oc>
    <nc r="H328">
      <f>SUM(H329:H379)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2" sId="1" odxf="1" s="1" dxf="1">
    <oc r="I328">
      <f>SUM(I329:I379)</f>
    </oc>
    <nc r="I328">
      <f>SUM(I329:I379)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3" sId="1" odxf="1" s="1" dxf="1">
    <oc r="J328">
      <f>SUM(J329:J379)</f>
    </oc>
    <nc r="J328">
      <f>SUM(J329:J379)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4" sId="1" odxf="1" s="1" dxf="1">
    <oc r="K328">
      <f>SUM(K329:K379)</f>
    </oc>
    <nc r="K328">
      <f>SUM(K329:K379)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5" sId="1" odxf="1" s="1" dxf="1">
    <oc r="L328">
      <f>SUM(L329:L379)</f>
    </oc>
    <nc r="L328">
      <f>SUM(L329:L379)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6" sId="1" odxf="1" s="1" dxf="1">
    <oc r="M328">
      <f>SUM(M329:M379)</f>
    </oc>
    <nc r="M328">
      <f>SUM(M329:M379)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7" sId="1" odxf="1" s="1" dxf="1">
    <oc r="N328">
      <f>SUM(N329:N379)</f>
    </oc>
    <nc r="N328">
      <f>SUM(N329:N379)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8" sId="1" odxf="1" s="1" dxf="1">
    <oc r="O328">
      <f>SUM(O329:O379)</f>
    </oc>
    <nc r="O328">
      <f>SUM(O329:O379)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09" sId="1" odxf="1" s="1" dxf="1">
    <oc r="P328">
      <f>SUM(P329:P379)</f>
    </oc>
    <nc r="P328">
      <f>SUM(P329:P379)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10" sId="1" odxf="1" s="1" dxf="1">
    <oc r="Q328">
      <f>SUM(Q329:Q379)</f>
    </oc>
    <nc r="Q328">
      <f>SUM(Q329:Q379)</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4"/>
        <color indexed="8"/>
        <name val="Times New Roman"/>
        <scheme val="none"/>
      </font>
      <alignment vertical="top" wrapText="1" readingOrder="0"/>
      <border outline="0">
        <right/>
      </border>
    </ndxf>
  </rcc>
  <rcc rId="30011" sId="1" numFmtId="4">
    <oc r="Q333">
      <v>2736005.5</v>
    </oc>
    <nc r="Q333">
      <v>2736006</v>
    </nc>
  </rcc>
  <rcc rId="30012" sId="1" numFmtId="4">
    <oc r="H381">
      <v>2671313.2800000003</v>
    </oc>
    <nc r="H381">
      <v>2671313</v>
    </nc>
  </rcc>
  <rcc rId="30013" sId="1" numFmtId="4">
    <oc r="H382">
      <v>2950896.64</v>
    </oc>
    <nc r="H382">
      <v>2950897</v>
    </nc>
  </rcc>
  <rcc rId="30014" sId="1" numFmtId="4">
    <oc r="H383">
      <v>2885112.3200000003</v>
    </oc>
    <nc r="H383">
      <v>2885112</v>
    </nc>
  </rcc>
  <rcc rId="30015" sId="1" numFmtId="4">
    <oc r="H384">
      <v>1207929.28</v>
    </oc>
    <nc r="H384">
      <v>1207929</v>
    </nc>
  </rcc>
  <rcc rId="30016" sId="1" numFmtId="4">
    <oc r="H385">
      <v>5100634.24</v>
    </oc>
    <nc r="H385">
      <v>5100634</v>
    </nc>
  </rcc>
  <rcc rId="30017" sId="1" numFmtId="4">
    <oc r="H386">
      <v>2626415.04</v>
    </oc>
    <nc r="H386">
      <v>2626415</v>
    </nc>
  </rcc>
  <rcc rId="30018" sId="1" numFmtId="4">
    <nc r="I386">
      <v>120</v>
    </nc>
  </rcc>
  <rcc rId="30019" sId="1" numFmtId="4">
    <oc r="J386">
      <v>458723.56400000001</v>
    </oc>
    <nc r="J386">
      <v>458724</v>
    </nc>
  </rcc>
  <rcc rId="30020" sId="1" numFmtId="4">
    <nc r="K386">
      <v>600</v>
    </nc>
  </rcc>
  <rcc rId="30021" sId="1" numFmtId="4">
    <oc r="L386">
      <v>1135036.2240000002</v>
    </oc>
    <nc r="L386">
      <v>1135036</v>
    </nc>
  </rcc>
  <rcc rId="30022" sId="1" numFmtId="4">
    <nc r="M386">
      <v>25</v>
    </nc>
  </rcc>
  <rcc rId="30023" sId="1" numFmtId="4">
    <oc r="N386">
      <v>1192729.344</v>
    </oc>
    <nc r="N386">
      <v>1192729</v>
    </nc>
  </rcc>
  <rcc rId="30024" sId="1" numFmtId="4">
    <oc r="H387">
      <v>2640267.44</v>
    </oc>
    <nc r="H387">
      <v>2640267</v>
    </nc>
  </rcc>
  <rcc rId="30025" sId="1" numFmtId="4">
    <nc r="I387">
      <v>120</v>
    </nc>
  </rcc>
  <rcc rId="30026" sId="1" numFmtId="4">
    <oc r="J387">
      <v>461044.01199999993</v>
    </oc>
    <nc r="J387">
      <v>461044</v>
    </nc>
  </rcc>
  <rcc rId="30027" sId="1" numFmtId="4">
    <nc r="K387">
      <v>600</v>
    </nc>
  </rcc>
  <rcc rId="30028" sId="1" numFmtId="4">
    <oc r="L387">
      <v>1140777.7919999999</v>
    </oc>
    <nc r="L387">
      <v>1140778</v>
    </nc>
  </rcc>
  <rcc rId="30029" sId="1" numFmtId="4">
    <nc r="M387">
      <v>25</v>
    </nc>
  </rcc>
  <rcc rId="30030" sId="1" numFmtId="4">
    <oc r="N387">
      <v>1198762.7519999999</v>
    </oc>
    <nc r="N387">
      <v>1198763</v>
    </nc>
  </rcc>
  <rcc rId="30031" sId="1" numFmtId="4">
    <oc r="H388">
      <v>1257797.92</v>
    </oc>
    <nc r="H388">
      <v>1257798</v>
    </nc>
  </rcc>
  <rcc rId="30032" sId="1" numFmtId="4">
    <nc r="I388">
      <v>80</v>
    </nc>
  </rcc>
  <rcc rId="30033" sId="1" numFmtId="4">
    <oc r="J388">
      <v>136906.432</v>
    </oc>
    <nc r="J388">
      <v>136906</v>
    </nc>
  </rcc>
  <rcc rId="30034" sId="1" numFmtId="4">
    <nc r="K388">
      <v>200</v>
    </nc>
  </rcc>
  <rcc rId="30035" sId="1" numFmtId="4">
    <oc r="L388">
      <v>338752.51200000005</v>
    </oc>
    <nc r="L388">
      <v>338753</v>
    </nc>
  </rcc>
  <rcc rId="30036" sId="1" numFmtId="4">
    <nc r="M388">
      <v>10</v>
    </nc>
  </rcc>
  <rcc rId="30037" sId="1" numFmtId="4">
    <oc r="N388">
      <v>355971.07200000004</v>
    </oc>
    <nc r="N388">
      <v>355971</v>
    </nc>
  </rcc>
  <rcc rId="30038" sId="1" numFmtId="4">
    <nc r="I389">
      <v>230</v>
    </nc>
  </rcc>
  <rcc rId="30039" sId="1" numFmtId="4">
    <oc r="J389">
      <v>1085860.8929999999</v>
    </oc>
    <nc r="J389">
      <v>1085861</v>
    </nc>
  </rcc>
  <rcc rId="30040" sId="1" numFmtId="4">
    <nc r="K389">
      <v>1100</v>
    </nc>
  </rcc>
  <rcc rId="30041" sId="1" numFmtId="4">
    <oc r="L389">
      <v>2686784.6880000001</v>
    </oc>
    <nc r="L389">
      <v>2686785</v>
    </nc>
  </rcc>
  <rcc rId="30042" sId="1" numFmtId="4">
    <nc r="M389">
      <v>40</v>
    </nc>
  </rcc>
  <rcc rId="30043" sId="1" numFmtId="4">
    <oc r="N389">
      <v>2823352.128</v>
    </oc>
    <nc r="N389">
      <v>2823352</v>
    </nc>
  </rcc>
  <rcc rId="30044" sId="1" numFmtId="4">
    <oc r="Q390">
      <v>3701654.5</v>
    </oc>
    <nc r="Q390">
      <v>3701655</v>
    </nc>
  </rcc>
  <rcc rId="30045" sId="1">
    <oc r="C390">
      <v>3701654.5</v>
    </oc>
    <nc r="C390">
      <f>D390+F390+H390+J390+L390+N390+P390+Q390</f>
    </nc>
  </rcc>
  <rcc rId="30046" sId="1" numFmtId="4">
    <oc r="H391">
      <v>1205158.8</v>
    </oc>
    <nc r="H391">
      <v>1205159</v>
    </nc>
  </rcc>
  <rcc rId="30047" sId="1" numFmtId="4">
    <oc r="H392">
      <v>1149749.2</v>
    </oc>
    <nc r="H392">
      <v>1149749</v>
    </nc>
  </rcc>
  <rcc rId="30048" sId="1" numFmtId="4">
    <oc r="H393">
      <v>2368760.4</v>
    </oc>
    <nc r="H393">
      <v>2368760</v>
    </nc>
  </rcc>
  <rcc rId="30049" sId="1" numFmtId="4">
    <oc r="H394">
      <v>2166515.36</v>
    </oc>
    <nc r="H394">
      <v>2166515</v>
    </nc>
  </rcc>
  <rcc rId="30050" sId="1" numFmtId="4">
    <oc r="H395">
      <v>2136040.08</v>
    </oc>
    <nc r="H395">
      <v>2136040</v>
    </nc>
  </rcc>
  <rcc rId="30051" sId="1" numFmtId="4">
    <oc r="H396">
      <v>1462813.44</v>
    </oc>
    <nc r="H396">
      <v>1462813</v>
    </nc>
  </rcc>
  <rcc rId="30052" sId="1" numFmtId="4">
    <oc r="H397">
      <v>2111105.7600000002</v>
    </oc>
    <nc r="H397">
      <v>2111106</v>
    </nc>
  </rcc>
  <rcc rId="30053" sId="1" numFmtId="4">
    <oc r="H398">
      <v>2075089.52</v>
    </oc>
    <nc r="H398">
      <v>2075090</v>
    </nc>
  </rcc>
  <rcc rId="30054" sId="1" numFmtId="4">
    <nc r="M400">
      <v>10</v>
    </nc>
  </rcc>
  <rcc rId="30055" sId="1" numFmtId="4">
    <oc r="H401">
      <v>3493617.2800000003</v>
    </oc>
    <nc r="H401">
      <v>3493617</v>
    </nc>
  </rcc>
  <rcc rId="30056" sId="1" numFmtId="4">
    <oc r="H402">
      <v>2481008.6400000001</v>
    </oc>
    <nc r="H402">
      <v>2481009</v>
    </nc>
  </rcc>
  <rcc rId="30057" sId="1" numFmtId="4">
    <oc r="H403">
      <v>1541232.6400000001</v>
    </oc>
    <nc r="H403">
      <v>1541233</v>
    </nc>
  </rcc>
  <rcc rId="30058" sId="1" numFmtId="4">
    <oc r="H404">
      <v>1654005.76</v>
    </oc>
    <nc r="H404">
      <v>1654006</v>
    </nc>
  </rcc>
  <rcc rId="30059" sId="1" numFmtId="4">
    <oc r="J406">
      <v>820930.99399999995</v>
    </oc>
    <nc r="J406">
      <v>820931</v>
    </nc>
  </rcc>
  <rcc rId="30060" sId="1" numFmtId="4">
    <oc r="L406">
      <v>2031259.1039999998</v>
    </oc>
    <nc r="L406">
      <v>2031259</v>
    </nc>
  </rcc>
  <rcc rId="30061" sId="1" numFmtId="4">
    <oc r="H409">
      <v>1212311.04</v>
    </oc>
    <nc r="H409">
      <v>1212311</v>
    </nc>
  </rcc>
  <rcc rId="30062" sId="1" numFmtId="4">
    <oc r="H410">
      <v>942125.44000000006</v>
    </oc>
    <nc r="H410">
      <v>942125</v>
    </nc>
  </rcc>
  <rcc rId="30063" sId="1" numFmtId="4">
    <oc r="H411">
      <v>2020518.4000000001</v>
    </oc>
    <nc r="H411">
      <v>2020518</v>
    </nc>
  </rcc>
  <rcc rId="30064" sId="1" numFmtId="4">
    <oc r="H412">
      <v>1160623.3600000001</v>
    </oc>
    <nc r="H412">
      <v>1160623</v>
    </nc>
  </rcc>
  <rcc rId="30065" sId="1" numFmtId="4">
    <oc r="H413">
      <v>1745633.92</v>
    </oc>
    <nc r="H413">
      <v>1745634</v>
    </nc>
  </rcc>
  <rcc rId="30066" sId="1" numFmtId="4">
    <oc r="H414">
      <v>1631812.72</v>
    </oc>
    <nc r="H414">
      <v>1631813</v>
    </nc>
  </rcc>
  <rcc rId="30067" sId="1" numFmtId="4">
    <oc r="H415">
      <v>1587485.04</v>
    </oc>
    <nc r="H415">
      <v>1587485</v>
    </nc>
  </rcc>
  <rcc rId="30068" sId="1" numFmtId="4">
    <oc r="H417">
      <v>2036302.8</v>
    </oc>
    <nc r="H417">
      <v>2036303</v>
    </nc>
  </rcc>
  <rcc rId="30069" sId="1" numFmtId="4">
    <oc r="H418">
      <v>1839611.52</v>
    </oc>
    <nc r="H418">
      <v>1839612</v>
    </nc>
  </rcc>
  <rcc rId="30070" sId="1" numFmtId="4">
    <oc r="H419">
      <v>2773250.48</v>
    </oc>
    <nc r="H419">
      <v>2773250</v>
    </nc>
  </rcc>
  <rcc rId="30071" sId="1" numFmtId="4">
    <oc r="D420">
      <v>83624.533999999985</v>
    </oc>
    <nc r="D420">
      <v>83625</v>
    </nc>
  </rcc>
  <rcc rId="30072" sId="1" numFmtId="4">
    <oc r="H421">
      <v>2946197.7600000002</v>
    </oc>
    <nc r="H421">
      <v>2946198</v>
    </nc>
  </rcc>
  <rcc rId="30073" sId="1" numFmtId="4">
    <oc r="Q422">
      <v>3701654.5</v>
    </oc>
    <nc r="Q422">
      <v>3701655</v>
    </nc>
  </rcc>
  <rcc rId="30074" sId="1" numFmtId="4">
    <oc r="H423">
      <v>1825514.8800000001</v>
    </oc>
    <nc r="H423">
      <v>1825515</v>
    </nc>
  </rcc>
  <rcc rId="30075" sId="1" numFmtId="4">
    <oc r="H424">
      <v>2372934.4</v>
    </oc>
    <nc r="H424">
      <v>2372934</v>
    </nc>
  </rcc>
  <rcc rId="30076" sId="1" numFmtId="4">
    <oc r="Q425">
      <v>3701654.5</v>
    </oc>
    <nc r="Q425">
      <v>3701655</v>
    </nc>
  </rcc>
  <rcc rId="30077" sId="1" numFmtId="4">
    <oc r="H427">
      <v>2072319.04</v>
    </oc>
    <nc r="H427">
      <v>2072319</v>
    </nc>
  </rcc>
  <rcc rId="30078" sId="1" numFmtId="4">
    <oc r="H429">
      <v>792357.28</v>
    </oc>
    <nc r="H429">
      <v>792357</v>
    </nc>
  </rcc>
  <rcc rId="30079" sId="1" numFmtId="4">
    <oc r="D431">
      <v>10608314.640000001</v>
    </oc>
    <nc r="D431">
      <v>10608314</v>
    </nc>
  </rcc>
  <rcc rId="30080" sId="1" numFmtId="4">
    <oc r="H431">
      <v>2161484.8000000003</v>
    </oc>
    <nc r="H431">
      <v>2161485</v>
    </nc>
  </rcc>
  <rcc rId="30081" sId="1" numFmtId="4">
    <oc r="N433">
      <v>281401.92</v>
    </oc>
    <nc r="N433">
      <v>281402</v>
    </nc>
  </rcc>
  <rcc rId="30082" sId="1" numFmtId="4">
    <oc r="L439">
      <v>2752364.16</v>
    </oc>
    <nc r="L439">
      <v>2752364</v>
    </nc>
  </rcc>
  <rcc rId="30083" sId="1" numFmtId="4">
    <oc r="H440">
      <v>1353277.4399999999</v>
    </oc>
    <nc r="H440">
      <v>1353277</v>
    </nc>
  </rcc>
  <rcc rId="30084" sId="1">
    <oc r="C380">
      <f>D380+F380+H380+J380+L380+N380+P380+Q380</f>
    </oc>
    <nc r="C380">
      <f>SUM(C381:C443)</f>
    </nc>
  </rcc>
  <rcc rId="30085" sId="1" odxf="1" s="1" dxf="1">
    <oc r="D380">
      <f>SUM(D381:D442)</f>
    </oc>
    <nc r="D380">
      <f>SUM(D381:D443)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86" sId="1" odxf="1" s="1" dxf="1">
    <oc r="E380">
      <f>SUM(E381:E442)</f>
    </oc>
    <nc r="E380">
      <f>SUM(E381:E443)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87" sId="1" odxf="1" s="1" dxf="1">
    <oc r="F380">
      <f>SUM(F381:F442)</f>
    </oc>
    <nc r="F380">
      <f>SUM(F381:F443)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88" sId="1" odxf="1" s="1" dxf="1">
    <oc r="G380">
      <f>SUM(G381:G442)</f>
    </oc>
    <nc r="G380">
      <f>SUM(G381:G443)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89" sId="1" odxf="1" s="1" dxf="1">
    <oc r="H380">
      <f>SUM(H381:H442)</f>
    </oc>
    <nc r="H380">
      <f>SUM(H381:H443)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90" sId="1" odxf="1" s="1" dxf="1">
    <oc r="I380">
      <f>SUM(I381:I442)</f>
    </oc>
    <nc r="I380">
      <f>SUM(I381:I443)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91" sId="1" odxf="1" s="1" dxf="1">
    <oc r="J380">
      <f>SUM(J381:J442)</f>
    </oc>
    <nc r="J380">
      <f>SUM(J381:J443)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92" sId="1" odxf="1" s="1" dxf="1">
    <oc r="K380">
      <f>SUM(K381:K442)</f>
    </oc>
    <nc r="K380">
      <f>SUM(K381:K443)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93" sId="1" odxf="1" s="1" dxf="1">
    <oc r="L380">
      <f>SUM(L381:L442)</f>
    </oc>
    <nc r="L380">
      <f>SUM(L381:L443)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94" sId="1" odxf="1" s="1" dxf="1">
    <oc r="M380">
      <f>SUM(M381:M442)</f>
    </oc>
    <nc r="M380">
      <f>SUM(M381:M443)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95" sId="1" odxf="1" s="1" dxf="1">
    <oc r="N380">
      <f>SUM(N381:N442)</f>
    </oc>
    <nc r="N380">
      <f>SUM(N381:N443)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96" sId="1" odxf="1" s="1" dxf="1">
    <oc r="O380">
      <f>SUM(O381:O442)</f>
    </oc>
    <nc r="O380">
      <f>SUM(O381:O443)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97" sId="1" odxf="1" s="1" dxf="1">
    <oc r="P380">
      <f>SUM(P381:P442)</f>
    </oc>
    <nc r="P380">
      <f>SUM(P381:P443)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cc rId="30098" sId="1" odxf="1" s="1" dxf="1">
    <oc r="Q380">
      <f>SUM(Q381:Q442)</f>
    </oc>
    <nc r="Q380">
      <f>SUM(Q381:Q443)</f>
    </nc>
    <odxf>
      <font>
        <b/>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bottom"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b val="0"/>
        <sz val="14"/>
        <color indexed="8"/>
        <name val="Times New Roman"/>
        <scheme val="none"/>
      </font>
      <alignment vertical="top" wrapText="1" readingOrder="0"/>
      <border outline="0">
        <right/>
      </border>
    </ndxf>
  </rcc>
  <rfmt sheetId="1" sqref="C380:Q380" start="0" length="2147483647">
    <dxf>
      <font>
        <b/>
      </font>
    </dxf>
  </rfmt>
  <rcc rId="30099" sId="1" numFmtId="4">
    <nc r="M433">
      <v>10</v>
    </nc>
  </rcc>
  <rcc rId="30100" sId="1" numFmtId="4">
    <nc r="K439">
      <v>1100</v>
    </nc>
  </rcc>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52.xml><?xml version="1.0" encoding="utf-8"?>
<revisions xmlns="http://schemas.openxmlformats.org/spreadsheetml/2006/main" xmlns:r="http://schemas.openxmlformats.org/officeDocument/2006/relationships">
  <rcc rId="31411" sId="1">
    <oc r="B1477" t="inlineStr">
      <is>
        <t>Михайловский район, п. Малиновое Озеро, 
пер. Заводской, д. 2</t>
      </is>
    </oc>
    <nc r="B1477" t="inlineStr">
      <is>
        <t>Михайловский район, р.п. Малиновое Озеро, 
пер. Заводской, д. 2</t>
      </is>
    </nc>
  </rcc>
  <rcc rId="31412" sId="1">
    <oc r="B1478" t="inlineStr">
      <is>
        <t>Михайловский район, п. Малиновое Озеро, 
ул. Мамонтова, д. 41</t>
      </is>
    </oc>
    <nc r="B1478" t="inlineStr">
      <is>
        <t>Михайловский район,р. п. Малиновое Озеро, 
ул. Мамонтова, д. 41</t>
      </is>
    </nc>
  </rcc>
  <rcc rId="31413" sId="1">
    <oc r="B1479" t="inlineStr">
      <is>
        <t>Михайловский район, п. Малиновое Озеро, 
ул. Центральная, д. 27</t>
      </is>
    </oc>
    <nc r="B1479" t="inlineStr">
      <is>
        <t>Михайловский район, р.п. Малиновое Озеро, 
ул. Центральная, д. 27</t>
      </is>
    </nc>
  </rcc>
  <rcc rId="31414" sId="1">
    <oc r="B1486" t="inlineStr">
      <is>
        <t>Михайловский район, п. Малиновое Озеро, 
ул. Центральная, д. 23</t>
      </is>
    </oc>
    <nc r="B1486" t="inlineStr">
      <is>
        <t>Михайловский район, р.п. Малиновое Озеро, 
ул. Центральная, д. 23</t>
      </is>
    </nc>
  </rcc>
  <rcc rId="31415" sId="1">
    <oc r="B1487" t="inlineStr">
      <is>
        <t>Михайловский район, п. Малиновое Озеро, 
ул. Центральная, д. 25</t>
      </is>
    </oc>
    <nc r="B1487" t="inlineStr">
      <is>
        <t>Михайловский район, р.п. Малиновое Озеро, 
ул. Центральная, д. 25</t>
      </is>
    </nc>
  </rcc>
  <rcc rId="31416" sId="1">
    <oc r="B1488" t="inlineStr">
      <is>
        <t>Михайловский район, п. Малиновое Озеро, 
ул. Центральная, д. 33</t>
      </is>
    </oc>
    <nc r="B1488" t="inlineStr">
      <is>
        <t>Михайловский район, р.п. Малиновое Озеро, 
ул. Центральная, д. 33</t>
      </is>
    </nc>
  </rcc>
  <rcc rId="31417" sId="1" numFmtId="4">
    <nc r="O1490">
      <v>531</v>
    </nc>
  </rcc>
  <rfmt sheetId="1" sqref="O1490">
    <dxf>
      <alignment vertical="top" readingOrder="0"/>
    </dxf>
  </rfmt>
  <rcc rId="31418" sId="1" numFmtId="4">
    <nc r="P1490">
      <v>1300000</v>
    </nc>
  </rcc>
  <rcc rId="31419" sId="1" numFmtId="4">
    <oc r="L1490">
      <v>1900000</v>
    </oc>
    <nc r="L1490">
      <v>600000</v>
    </nc>
  </rcc>
  <rfmt sheetId="1" sqref="K1490:P1490">
    <dxf>
      <alignment vertical="bottom" readingOrder="0"/>
    </dxf>
  </rfmt>
  <rfmt sheetId="1" sqref="K1490:P1490">
    <dxf>
      <alignment vertical="top" readingOrder="0"/>
    </dxf>
  </rfmt>
  <rfmt sheetId="1" sqref="I1490:J1490">
    <dxf>
      <fill>
        <patternFill>
          <bgColor theme="0"/>
        </patternFill>
      </fill>
    </dxf>
  </rfmt>
  <rfmt sheetId="1" sqref="M1490:N1490">
    <dxf>
      <fill>
        <patternFill>
          <bgColor theme="0"/>
        </patternFill>
      </fill>
    </dxf>
  </rfmt>
  <rfmt sheetId="1" sqref="K1490:L1490">
    <dxf>
      <fill>
        <patternFill>
          <bgColor rgb="FFFFFF00"/>
        </patternFill>
      </fill>
    </dxf>
  </rfmt>
  <rfmt sheetId="1" sqref="K1485:L1485">
    <dxf>
      <fill>
        <patternFill>
          <bgColor rgb="FFFFFF00"/>
        </patternFill>
      </fill>
    </dxf>
  </rfmt>
  <rfmt sheetId="1" sqref="O1485:P1485">
    <dxf>
      <fill>
        <patternFill>
          <bgColor rgb="FFFFFF00"/>
        </patternFill>
      </fill>
    </dxf>
  </rfmt>
  <rfmt sheetId="1" sqref="B1486:B1488">
    <dxf>
      <fill>
        <patternFill>
          <bgColor theme="0"/>
        </patternFill>
      </fill>
    </dxf>
  </rfmt>
  <rfmt sheetId="1" sqref="B1477:B1479">
    <dxf>
      <fill>
        <patternFill>
          <bgColor theme="0"/>
        </patternFill>
      </fill>
    </dxf>
  </rfmt>
</revisions>
</file>

<file path=xl/revisions/revisionLog1521.xml><?xml version="1.0" encoding="utf-8"?>
<revisions xmlns="http://schemas.openxmlformats.org/spreadsheetml/2006/main" xmlns:r="http://schemas.openxmlformats.org/officeDocument/2006/relationships">
  <rcc rId="31377" sId="1">
    <oc r="B1704" t="inlineStr">
      <is>
        <t xml:space="preserve">Итого по Тальменскому району </t>
      </is>
    </oc>
    <nc r="B1704">
      <v>8</v>
    </nc>
  </rcc>
  <rfmt sheetId="1" sqref="Q1697" start="0" length="0">
    <dxf>
      <border>
        <left style="thin">
          <color indexed="64"/>
        </left>
        <right style="thin">
          <color indexed="64"/>
        </right>
        <top style="thin">
          <color indexed="64"/>
        </top>
        <bottom style="thin">
          <color indexed="64"/>
        </bottom>
      </border>
    </dxf>
  </rfmt>
  <rfmt sheetId="1" sqref="Q1697">
    <dxf>
      <border>
        <left style="thin">
          <color indexed="64"/>
        </left>
        <right style="thin">
          <color indexed="64"/>
        </right>
        <top style="thin">
          <color indexed="64"/>
        </top>
        <bottom style="thin">
          <color indexed="64"/>
        </bottom>
        <vertical style="thin">
          <color indexed="64"/>
        </vertical>
        <horizontal style="thin">
          <color indexed="64"/>
        </horizontal>
      </border>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521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5211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6.xml><?xml version="1.0" encoding="utf-8"?>
<revisions xmlns="http://schemas.openxmlformats.org/spreadsheetml/2006/main" xmlns:r="http://schemas.openxmlformats.org/officeDocument/2006/relationships">
  <rfmt sheetId="1" sqref="G1723:J1723">
    <dxf>
      <fill>
        <patternFill>
          <bgColor rgb="FFFFFF00"/>
        </patternFill>
      </fill>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61.xml><?xml version="1.0" encoding="utf-8"?>
<revisions xmlns="http://schemas.openxmlformats.org/spreadsheetml/2006/main" xmlns:r="http://schemas.openxmlformats.org/officeDocument/2006/relationships">
  <rfmt sheetId="1" sqref="M1083">
    <dxf>
      <fill>
        <patternFill>
          <bgColor rgb="FFFFFF00"/>
        </patternFill>
      </fill>
    </dxf>
  </rfmt>
  <rfmt sheetId="1" sqref="D1104:D1105" start="0" length="2147483647">
    <dxf>
      <font>
        <b val="0"/>
      </font>
    </dxf>
  </rfmt>
  <rfmt sheetId="1" sqref="D1107" start="0" length="2147483647">
    <dxf>
      <font>
        <b val="0"/>
      </font>
    </dxf>
  </rfmt>
  <rfmt sheetId="1" sqref="G71">
    <dxf>
      <fill>
        <patternFill>
          <bgColor rgb="FFFFFF00"/>
        </patternFill>
      </fill>
    </dxf>
  </rfmt>
  <rfmt sheetId="1" sqref="G73">
    <dxf>
      <fill>
        <patternFill>
          <bgColor rgb="FFFFFF00"/>
        </patternFill>
      </fill>
    </dxf>
  </rfmt>
  <rfmt sheetId="1" sqref="G93">
    <dxf>
      <fill>
        <patternFill>
          <bgColor rgb="FFFFFF00"/>
        </patternFill>
      </fill>
    </dxf>
  </rfmt>
  <rfmt sheetId="1" sqref="G171:G172">
    <dxf>
      <fill>
        <patternFill>
          <bgColor rgb="FFFFFF00"/>
        </patternFill>
      </fill>
    </dxf>
  </rfmt>
  <rfmt sheetId="1" sqref="G265">
    <dxf>
      <fill>
        <patternFill>
          <bgColor rgb="FFFFFF00"/>
        </patternFill>
      </fill>
    </dxf>
  </rfmt>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611.xml><?xml version="1.0" encoding="utf-8"?>
<revisions xmlns="http://schemas.openxmlformats.org/spreadsheetml/2006/main" xmlns:r="http://schemas.openxmlformats.org/officeDocument/2006/relationships">
  <rcc rId="30652" sId="1" numFmtId="4">
    <oc r="C1120">
      <v>293214</v>
    </oc>
    <nc r="C1120">
      <f>D1120+F1120+H1120+J1120+L1120+N1120+P1120+Q1120</f>
    </nc>
  </rcc>
  <rcc rId="30653" sId="1" numFmtId="4">
    <oc r="C1125">
      <v>273078</v>
    </oc>
    <nc r="C1125">
      <f>D1125+F1125+H1125+J1125+L1125+N1125+P1125+Q1125</f>
    </nc>
  </rcc>
  <rcc rId="30654" sId="1">
    <oc r="C1118">
      <v>154365</v>
    </oc>
    <nc r="C1118">
      <f>D1118+F1118+H1118+J1118+L1118+N1118+P1118+Q1118</f>
    </nc>
  </rcc>
  <rcc rId="30655" sId="1" numFmtId="4">
    <oc r="C1121">
      <v>284012</v>
    </oc>
    <nc r="C1121">
      <f>D1121+F1121+H1121+J1121+L1121+N1121+P1121+Q1121</f>
    </nc>
  </rcc>
  <rcc rId="30656" sId="1" numFmtId="4">
    <oc r="C1122">
      <v>347737</v>
    </oc>
    <nc r="C1122">
      <f>D1122+F1122+H1122+J1122+L1122+N1122+P1122+Q1122</f>
    </nc>
  </rcc>
  <rcc rId="30657" sId="1" numFmtId="4">
    <oc r="C1123">
      <v>223463</v>
    </oc>
    <nc r="C1123">
      <f>D1123+F1123+H1123+J1123+L1123+N1123+P1123+Q1123</f>
    </nc>
  </rcc>
  <rcc rId="30658" sId="1" numFmtId="4">
    <oc r="C1126">
      <v>262842</v>
    </oc>
    <nc r="C1126">
      <f>D1126+F1126+H1126+J1126+L1126+N1126+P1126+Q1126</f>
    </nc>
  </rcc>
  <rcc rId="30659" sId="1" numFmtId="4">
    <oc r="C1127">
      <v>296731</v>
    </oc>
    <nc r="C1127">
      <f>D1127+F1127+H1127+J1127+L1127+N1127+P1127+Q1127</f>
    </nc>
  </rcc>
  <rcc rId="30660" sId="1" numFmtId="4">
    <oc r="C1128">
      <v>270134</v>
    </oc>
    <nc r="C1128">
      <f>D1128+F1128+H1128+J1128+L1128+N1128+P1128+Q1128</f>
    </nc>
  </rcc>
  <rcc rId="30661" sId="1" numFmtId="4">
    <oc r="C1131">
      <v>4472747</v>
    </oc>
    <nc r="C1131">
      <f>D1131+F1131+H1131+J1131+L1131+N1131+P1131+Q1131</f>
    </nc>
  </rcc>
  <rcc rId="30662" sId="1" numFmtId="4">
    <oc r="C1134">
      <v>881452</v>
    </oc>
    <nc r="C1134">
      <f>D1134+F1134+H1134+J1134+L1134+N1134+P1134+Q1134</f>
    </nc>
  </rcc>
  <rcc rId="30663" sId="1" numFmtId="4">
    <oc r="C1136">
      <v>883170</v>
    </oc>
    <nc r="C1136">
      <f>D1136+F1136+H1136+J1136+L1136+N1136+P1136+Q1136</f>
    </nc>
  </rcc>
  <rcc rId="30664" sId="1" odxf="1" dxf="1" numFmtId="4">
    <oc r="C1137">
      <v>1204929</v>
    </oc>
    <nc r="C1137">
      <f>D1137+F1137+H1137+J1137+L1137+N1137+P1137+Q1137</f>
    </nc>
    <odxf>
      <border outline="0">
        <bottom style="thin">
          <color indexed="8"/>
        </bottom>
      </border>
    </odxf>
    <ndxf>
      <border outline="0">
        <bottom/>
      </border>
    </ndxf>
  </rcc>
  <rcc rId="30665" sId="1" odxf="1" dxf="1" numFmtId="4">
    <oc r="C1138">
      <v>2060100</v>
    </oc>
    <nc r="C1138">
      <f>D1138+F1138+H1138+J1138+L1138+N1138+P1138+Q1138</f>
    </nc>
    <odxf>
      <border outline="0">
        <bottom style="thin">
          <color indexed="8"/>
        </bottom>
      </border>
    </odxf>
    <ndxf>
      <border outline="0">
        <bottom/>
      </border>
    </ndxf>
  </rcc>
  <rcc rId="30666" sId="1" odxf="1" dxf="1" numFmtId="4">
    <oc r="C1139">
      <v>2418718</v>
    </oc>
    <nc r="C1139">
      <f>D1139+F1139+H1139+J1139+L1139+N1139+P1139+Q1139</f>
    </nc>
    <odxf>
      <border outline="0">
        <bottom style="thin">
          <color indexed="8"/>
        </bottom>
      </border>
    </odxf>
    <ndxf>
      <border outline="0">
        <bottom/>
      </border>
    </ndxf>
  </rcc>
  <rcc rId="30667" sId="1" odxf="1" dxf="1" numFmtId="4">
    <oc r="C1140">
      <v>1759467</v>
    </oc>
    <nc r="C1140">
      <f>D1140+F1140+H1140+J1140+L1140+N1140+P1140+Q1140</f>
    </nc>
    <odxf>
      <border outline="0">
        <bottom style="thin">
          <color indexed="8"/>
        </bottom>
      </border>
    </odxf>
    <ndxf>
      <border outline="0">
        <bottom/>
      </border>
    </ndxf>
  </rcc>
  <rcc rId="30668" sId="1" odxf="1" dxf="1" numFmtId="4">
    <oc r="C1141">
      <v>1905574</v>
    </oc>
    <nc r="C1141">
      <f>D1141+F1141+H1141+J1141+L1141+N1141+P1141+Q1141</f>
    </nc>
    <odxf>
      <border outline="0">
        <bottom style="thin">
          <color indexed="8"/>
        </bottom>
      </border>
    </odxf>
    <ndxf>
      <border outline="0">
        <bottom/>
      </border>
    </ndxf>
  </rcc>
  <rcc rId="30669" sId="1" odxf="1" dxf="1" numFmtId="4">
    <oc r="C1142">
      <v>1662753</v>
    </oc>
    <nc r="C1142">
      <f>D1142+F1142+H1142+J1142+L1142+N1142+P1142+Q1142</f>
    </nc>
    <odxf>
      <border outline="0">
        <bottom style="thin">
          <color indexed="8"/>
        </bottom>
      </border>
    </odxf>
    <ndxf>
      <border outline="0">
        <bottom/>
      </border>
    </ndxf>
  </rcc>
  <rcc rId="30670" sId="1" odxf="1" dxf="1" numFmtId="4">
    <oc r="C1143">
      <v>1576267</v>
    </oc>
    <nc r="C1143">
      <f>D1143+F1143+H1143+J1143+L1143+N1143+P1143+Q1143</f>
    </nc>
    <odxf>
      <font>
        <sz val="14"/>
        <color indexed="8"/>
        <name val="Times New Roman"/>
        <scheme val="none"/>
      </font>
    </odxf>
    <ndxf>
      <font>
        <sz val="14"/>
        <color indexed="8"/>
        <name val="Times New Roman"/>
        <scheme val="none"/>
      </font>
    </ndxf>
  </rcc>
  <rcc rId="30671" sId="1" odxf="1" dxf="1" numFmtId="4">
    <oc r="C1144">
      <v>1041591</v>
    </oc>
    <nc r="C1144">
      <f>D1144+F1144+H1144+J1144+L1144+N1144+P1144+Q1144</f>
    </nc>
    <odxf>
      <font>
        <sz val="14"/>
        <color indexed="8"/>
        <name val="Times New Roman"/>
        <scheme val="none"/>
      </font>
      <border outline="0">
        <bottom style="thin">
          <color indexed="8"/>
        </bottom>
      </border>
    </odxf>
    <ndxf>
      <font>
        <sz val="14"/>
        <color indexed="8"/>
        <name val="Times New Roman"/>
        <scheme val="none"/>
      </font>
      <border outline="0">
        <bottom/>
      </border>
    </ndxf>
  </rcc>
  <rcc rId="30672" sId="1" odxf="1" dxf="1" numFmtId="4">
    <oc r="C1145">
      <v>881452</v>
    </oc>
    <nc r="C1145">
      <f>D1145+F1145+H1145+J1145+L1145+N1145+P1145+Q1145</f>
    </nc>
    <odxf>
      <font>
        <sz val="14"/>
        <color indexed="8"/>
        <name val="Times New Roman"/>
        <scheme val="none"/>
      </font>
      <border outline="0">
        <bottom style="thin">
          <color indexed="8"/>
        </bottom>
      </border>
    </odxf>
    <ndxf>
      <font>
        <sz val="14"/>
        <color indexed="8"/>
        <name val="Times New Roman"/>
        <scheme val="none"/>
      </font>
      <border outline="0">
        <bottom/>
      </border>
    </ndxf>
  </rcc>
  <rcc rId="30673" sId="1" odxf="1" dxf="1" numFmtId="4">
    <oc r="C1146">
      <v>881452</v>
    </oc>
    <nc r="C1146">
      <f>D1146+F1146+H1146+J1146+L1146+N1146+P1146+Q1146</f>
    </nc>
    <odxf>
      <font>
        <sz val="14"/>
        <color indexed="8"/>
        <name val="Times New Roman"/>
        <scheme val="none"/>
      </font>
      <border outline="0">
        <bottom style="thin">
          <color indexed="8"/>
        </bottom>
      </border>
    </odxf>
    <ndxf>
      <font>
        <sz val="14"/>
        <color indexed="8"/>
        <name val="Times New Roman"/>
        <scheme val="none"/>
      </font>
      <border outline="0">
        <bottom/>
      </border>
    </ndxf>
  </rcc>
  <rcc rId="30674" sId="1" odxf="1" dxf="1" numFmtId="4">
    <oc r="C1147">
      <v>898290</v>
    </oc>
    <nc r="C1147">
      <f>D1147+F1147+H1147+J1147+L1147+N1147+P1147+Q1147</f>
    </nc>
    <odxf>
      <font>
        <sz val="14"/>
        <color indexed="8"/>
        <name val="Times New Roman"/>
        <scheme val="none"/>
      </font>
      <border outline="0">
        <bottom style="thin">
          <color indexed="8"/>
        </bottom>
      </border>
    </odxf>
    <ndxf>
      <font>
        <sz val="14"/>
        <color indexed="8"/>
        <name val="Times New Roman"/>
        <scheme val="none"/>
      </font>
      <border outline="0">
        <bottom/>
      </border>
    </ndxf>
  </rcc>
  <rcc rId="30675" sId="1" odxf="1" dxf="1" numFmtId="4">
    <oc r="C1148">
      <v>1144474</v>
    </oc>
    <nc r="C1148">
      <f>D1148+F1148+H1148+J1148+L1148+N1148+P1148+Q1148</f>
    </nc>
    <odxf>
      <font>
        <sz val="14"/>
        <color indexed="8"/>
        <name val="Times New Roman"/>
        <scheme val="none"/>
      </font>
      <border outline="0">
        <bottom style="thin">
          <color indexed="8"/>
        </bottom>
      </border>
    </odxf>
    <ndxf>
      <font>
        <sz val="14"/>
        <color indexed="8"/>
        <name val="Times New Roman"/>
        <scheme val="none"/>
      </font>
      <border outline="0">
        <bottom/>
      </border>
    </ndxf>
  </rcc>
  <rcc rId="30676" sId="1" odxf="1" dxf="1" numFmtId="4">
    <oc r="C1149">
      <v>318003</v>
    </oc>
    <nc r="C1149">
      <f>D1149+F1149+H1149+J1149+L1149+N1149+P1149+Q1149</f>
    </nc>
    <odxf>
      <font>
        <sz val="14"/>
        <color indexed="8"/>
        <name val="Times New Roman"/>
        <scheme val="none"/>
      </font>
      <border outline="0">
        <bottom style="thin">
          <color indexed="8"/>
        </bottom>
      </border>
    </odxf>
    <ndxf>
      <font>
        <sz val="14"/>
        <color indexed="8"/>
        <name val="Times New Roman"/>
        <scheme val="none"/>
      </font>
      <border outline="0">
        <bottom/>
      </border>
    </ndxf>
  </rcc>
  <rcc rId="30677" sId="1" odxf="1" dxf="1" numFmtId="4">
    <oc r="C1150">
      <v>1953627</v>
    </oc>
    <nc r="C1150">
      <f>D1150+F1150+H1150+J1150+L1150+N1150+P1150+Q1150</f>
    </nc>
    <odxf>
      <font>
        <sz val="14"/>
        <color indexed="8"/>
        <name val="Times New Roman"/>
        <scheme val="none"/>
      </font>
      <border outline="0">
        <bottom style="thin">
          <color indexed="8"/>
        </bottom>
      </border>
    </odxf>
    <ndxf>
      <font>
        <sz val="14"/>
        <color indexed="8"/>
        <name val="Times New Roman"/>
        <scheme val="none"/>
      </font>
      <border outline="0">
        <bottom/>
      </border>
    </ndxf>
  </rcc>
  <rcc rId="30678" sId="1" odxf="1" dxf="1" numFmtId="4">
    <oc r="C1151">
      <v>1332873</v>
    </oc>
    <nc r="C1151">
      <f>D1151+F1151+H1151+J1151+L1151+N1151+P1151+Q1151</f>
    </nc>
    <odxf>
      <font>
        <sz val="14"/>
        <color indexed="8"/>
        <name val="Times New Roman"/>
        <scheme val="none"/>
      </font>
      <border outline="0">
        <bottom style="thin">
          <color indexed="8"/>
        </bottom>
      </border>
    </odxf>
    <ndxf>
      <font>
        <sz val="14"/>
        <color indexed="8"/>
        <name val="Times New Roman"/>
        <scheme val="none"/>
      </font>
      <border outline="0">
        <bottom/>
      </border>
    </ndxf>
  </rcc>
  <rcc rId="30679" sId="1" odxf="1" dxf="1" numFmtId="4">
    <oc r="C1152">
      <v>1332873</v>
    </oc>
    <nc r="C1152">
      <f>D1152+F1152+H1152+J1152+L1152+N1152+P1152+Q1152</f>
    </nc>
    <odxf>
      <font>
        <sz val="14"/>
        <color indexed="8"/>
        <name val="Times New Roman"/>
        <scheme val="none"/>
      </font>
      <border outline="0">
        <bottom style="thin">
          <color indexed="8"/>
        </bottom>
      </border>
    </odxf>
    <ndxf>
      <font>
        <sz val="14"/>
        <color indexed="8"/>
        <name val="Times New Roman"/>
        <scheme val="none"/>
      </font>
      <border outline="0">
        <bottom/>
      </border>
    </ndxf>
  </rcc>
  <rcc rId="30680" sId="1" odxf="1" dxf="1" numFmtId="4">
    <oc r="C1153">
      <v>1332873</v>
    </oc>
    <nc r="C1153">
      <f>D1153+F1153+H1153+J1153+L1153+N1153+P1153+Q1153</f>
    </nc>
    <odxf>
      <font>
        <sz val="14"/>
        <color indexed="8"/>
        <name val="Times New Roman"/>
        <scheme val="none"/>
      </font>
      <border outline="0">
        <bottom style="thin">
          <color indexed="8"/>
        </bottom>
      </border>
    </odxf>
    <ndxf>
      <font>
        <sz val="14"/>
        <color indexed="8"/>
        <name val="Times New Roman"/>
        <scheme val="none"/>
      </font>
      <border outline="0">
        <bottom/>
      </border>
    </ndxf>
  </rcc>
  <rcc rId="30681" sId="1" odxf="1" dxf="1" numFmtId="4">
    <oc r="C1154">
      <v>1232451</v>
    </oc>
    <nc r="C1154">
      <f>D1154+F1154+H1154+J1154+L1154+N1154+P1154+Q1154</f>
    </nc>
    <odxf>
      <font>
        <sz val="14"/>
        <color indexed="8"/>
        <name val="Times New Roman"/>
        <scheme val="none"/>
      </font>
      <border outline="0">
        <bottom style="thin">
          <color indexed="8"/>
        </bottom>
      </border>
    </odxf>
    <ndxf>
      <font>
        <sz val="14"/>
        <color indexed="8"/>
        <name val="Times New Roman"/>
        <scheme val="none"/>
      </font>
      <border outline="0">
        <bottom/>
      </border>
    </ndxf>
  </rcc>
  <rcc rId="30682" sId="1" odxf="1" dxf="1" numFmtId="4">
    <oc r="C1155">
      <v>1128986</v>
    </oc>
    <nc r="C1155">
      <f>D1155+F1155+H1155+J1155+L1155+N1155+P1155+Q1155</f>
    </nc>
    <odxf>
      <font>
        <sz val="14"/>
        <color indexed="8"/>
        <name val="Times New Roman"/>
        <scheme val="none"/>
      </font>
      <border outline="0">
        <bottom style="thin">
          <color indexed="8"/>
        </bottom>
      </border>
    </odxf>
    <ndxf>
      <font>
        <sz val="14"/>
        <color indexed="8"/>
        <name val="Times New Roman"/>
        <scheme val="none"/>
      </font>
      <border outline="0">
        <bottom/>
      </border>
    </ndxf>
  </rcc>
  <rcc rId="30683" sId="1" odxf="1" dxf="1" numFmtId="4">
    <oc r="C1156">
      <v>657307</v>
    </oc>
    <nc r="C1156">
      <f>D1156+F1156+H1156+J1156+L1156+N1156+P1156+Q1156</f>
    </nc>
    <odxf>
      <font>
        <sz val="14"/>
        <color indexed="8"/>
        <name val="Times New Roman"/>
        <scheme val="none"/>
      </font>
      <border outline="0">
        <bottom style="thin">
          <color indexed="8"/>
        </bottom>
      </border>
    </odxf>
    <ndxf>
      <font>
        <sz val="14"/>
        <color indexed="8"/>
        <name val="Times New Roman"/>
        <scheme val="none"/>
      </font>
      <border outline="0">
        <bottom/>
      </border>
    </ndxf>
  </rcc>
  <rcc rId="30684" sId="1" odxf="1" dxf="1" numFmtId="4">
    <oc r="C1157">
      <v>1302442</v>
    </oc>
    <nc r="C1157">
      <f>D1157+F1157+H1157+J1157+L1157+N1157+P1157+Q1157</f>
    </nc>
    <odxf>
      <font>
        <sz val="14"/>
        <color indexed="8"/>
        <name val="Times New Roman"/>
        <scheme val="none"/>
      </font>
      <border outline="0">
        <bottom style="thin">
          <color indexed="8"/>
        </bottom>
      </border>
    </odxf>
    <ndxf>
      <font>
        <sz val="14"/>
        <color indexed="8"/>
        <name val="Times New Roman"/>
        <scheme val="none"/>
      </font>
      <border outline="0">
        <bottom/>
      </border>
    </ndxf>
  </rcc>
  <rcc rId="30685" sId="1" odxf="1" dxf="1" numFmtId="4">
    <oc r="C1158">
      <v>1342003</v>
    </oc>
    <nc r="C1158">
      <f>D1158+F1158+H1158+J1158+L1158+N1158+P1158+Q1158</f>
    </nc>
    <odxf>
      <font>
        <sz val="14"/>
        <color indexed="8"/>
        <name val="Times New Roman"/>
        <scheme val="none"/>
      </font>
      <border outline="0">
        <bottom style="thin">
          <color indexed="8"/>
        </bottom>
      </border>
    </odxf>
    <ndxf>
      <font>
        <sz val="14"/>
        <color indexed="8"/>
        <name val="Times New Roman"/>
        <scheme val="none"/>
      </font>
      <border outline="0">
        <bottom/>
      </border>
    </ndxf>
  </rcc>
  <rcc rId="30686" sId="1" odxf="1" dxf="1" numFmtId="4">
    <oc r="C1159">
      <v>1418079</v>
    </oc>
    <nc r="C1159">
      <f>D1159+F1159+H1159+J1159+L1159+N1159+P1159+Q1159</f>
    </nc>
    <odxf>
      <font>
        <sz val="14"/>
        <color indexed="8"/>
        <name val="Times New Roman"/>
        <scheme val="none"/>
      </font>
      <border outline="0">
        <bottom style="thin">
          <color indexed="8"/>
        </bottom>
      </border>
    </odxf>
    <ndxf>
      <font>
        <sz val="14"/>
        <color indexed="8"/>
        <name val="Times New Roman"/>
        <scheme val="none"/>
      </font>
      <border outline="0">
        <bottom/>
      </border>
    </ndxf>
  </rcc>
  <rcc rId="30687" sId="1" odxf="1" dxf="1" numFmtId="4">
    <oc r="C1160">
      <v>1268968</v>
    </oc>
    <nc r="C1160">
      <f>D1160+F1160+H1160+J1160+L1160+N1160+P1160+Q1160</f>
    </nc>
    <odxf>
      <font>
        <sz val="14"/>
        <color indexed="8"/>
        <name val="Times New Roman"/>
        <scheme val="none"/>
      </font>
      <border outline="0">
        <bottom style="thin">
          <color indexed="8"/>
        </bottom>
      </border>
    </odxf>
    <ndxf>
      <font>
        <sz val="14"/>
        <color indexed="8"/>
        <name val="Times New Roman"/>
        <scheme val="none"/>
      </font>
      <border outline="0">
        <bottom/>
      </border>
    </ndxf>
  </rcc>
  <rcc rId="30688" sId="1" odxf="1" dxf="1" numFmtId="4">
    <oc r="C1161">
      <v>4682363</v>
    </oc>
    <nc r="C1161">
      <f>D1161+F1161+H1161+J1161+L1161+N1161+P1161+Q1161</f>
    </nc>
    <odxf>
      <font>
        <sz val="14"/>
        <color indexed="8"/>
        <name val="Times New Roman"/>
        <scheme val="none"/>
      </font>
      <border outline="0">
        <bottom style="thin">
          <color indexed="8"/>
        </bottom>
      </border>
    </odxf>
    <ndxf>
      <font>
        <sz val="14"/>
        <color indexed="8"/>
        <name val="Times New Roman"/>
        <scheme val="none"/>
      </font>
      <border outline="0">
        <bottom/>
      </border>
    </ndxf>
  </rcc>
  <rcc rId="30689" sId="1" odxf="1" dxf="1" numFmtId="4">
    <oc r="C1162">
      <v>2349265</v>
    </oc>
    <nc r="C1162">
      <f>D1162+F1162+H1162+J1162+L1162+N1162+P1162+Q1162</f>
    </nc>
    <odxf>
      <font>
        <sz val="14"/>
        <color indexed="8"/>
        <name val="Times New Roman"/>
        <scheme val="none"/>
      </font>
      <border outline="0">
        <bottom style="thin">
          <color indexed="8"/>
        </bottom>
      </border>
    </odxf>
    <ndxf>
      <font>
        <sz val="14"/>
        <color indexed="8"/>
        <name val="Times New Roman"/>
        <scheme val="none"/>
      </font>
      <border outline="0">
        <bottom/>
      </border>
    </ndxf>
  </rcc>
  <rcc rId="30690" sId="1" numFmtId="4">
    <oc r="C1165">
      <v>506317.43</v>
    </oc>
    <nc r="C1165">
      <f>D1165+F1165+H1165+J1165+L1165+N1165+P1165+Q1165</f>
    </nc>
  </rcc>
  <rcc rId="30691" sId="1" numFmtId="4">
    <oc r="C1167">
      <v>255438.98</v>
    </oc>
    <nc r="C1167">
      <f>D1167+F1167+H1167+J1167+L1167+N1167+P1167+Q1167</f>
    </nc>
  </rcc>
  <rcc rId="30692" sId="1">
    <oc r="C1169">
      <f>L1169+P1169</f>
    </oc>
    <nc r="C1169">
      <f>D1169+F1169+H1169+J1169+L1169+N1169+P1169+Q1169</f>
    </nc>
  </rcc>
  <rcc rId="30693" sId="1" odxf="1" dxf="1" numFmtId="4">
    <oc r="C1170">
      <v>329051.18</v>
    </oc>
    <nc r="C1170">
      <f>D1170+F1170+H1170+J1170+L1170+N1170+P1170+Q1170</f>
    </nc>
    <odxf>
      <alignment wrapText="0" readingOrder="0"/>
    </odxf>
    <ndxf>
      <alignment wrapText="1" readingOrder="0"/>
    </ndxf>
  </rcc>
  <rcc rId="30694" sId="1" numFmtId="4">
    <oc r="C1171">
      <v>2461947.6</v>
    </oc>
    <nc r="C1171">
      <f>D1171+F1171+H1171+J1171+L1171+N1171+P1171+Q1171</f>
    </nc>
  </rcc>
  <rcc rId="30695" sId="1" numFmtId="4">
    <oc r="C1174">
      <v>1356080</v>
    </oc>
    <nc r="C1174">
      <f>D1174+F1174+H1174+J1174+L1174+N1174+P1174+Q1174</f>
    </nc>
  </rcc>
  <rcc rId="30696" sId="1">
    <oc r="C1176">
      <v>1356080</v>
    </oc>
    <nc r="C1176">
      <f>D1176+F1176+H1176+J1176+L1176+N1176+P1176+Q1176</f>
    </nc>
  </rcc>
  <rcc rId="30697" sId="1" numFmtId="4">
    <oc r="C1178">
      <v>1110670</v>
    </oc>
    <nc r="C1178">
      <f>D1178+F1178+H1178+J1178+L1178+N1178+P1178+Q1178</f>
    </nc>
  </rcc>
  <rcc rId="30698" sId="1">
    <oc r="C1182">
      <f>L1182+P1182</f>
    </oc>
    <nc r="C1182">
      <f>D1182+F1182+H1182+J1182+L1182+N1182+P1182+Q1182</f>
    </nc>
  </rcc>
  <rcc rId="30699" sId="1">
    <oc r="C1184">
      <f>L1184+P1184</f>
    </oc>
    <nc r="C1184">
      <f>D1184+F1184+H1184+J1184+L1184+N1184+P1184+Q1184</f>
    </nc>
  </rcc>
  <rcc rId="30700" sId="1">
    <oc r="C1187">
      <f>D1187+L1187+P1187</f>
    </oc>
    <nc r="C1187">
      <f>D1187+F1187+H1187+J1187+L1187+N1187+P1187+Q1187</f>
    </nc>
  </rcc>
  <rcc rId="30701" sId="1">
    <oc r="C1200">
      <f>H1200+L1200+P1200</f>
    </oc>
    <nc r="C1200">
      <f>D1200+F1200+H1200+J1200+L1200+N1200+P1200+Q1200</f>
    </nc>
  </rcc>
  <rcc rId="30702" sId="1">
    <oc r="C1207">
      <f>H1207</f>
    </oc>
    <nc r="C1207">
      <f>D1207+F1207+H1207+J1207+L1207+N1207+P1207+Q1207</f>
    </nc>
  </rcc>
  <rcc rId="30703" sId="1">
    <oc r="C1185">
      <f>L1185+P1185</f>
    </oc>
    <nc r="C1185">
      <f>D1185+F1185+H1185+J1185+L1185+N1185+P1185+Q1185</f>
    </nc>
  </rcc>
  <rcc rId="30704" sId="1">
    <oc r="C1188">
      <f>D1188+L1188+P1188</f>
    </oc>
    <nc r="C1188">
      <f>D1188+F1188+H1188+J1188+L1188+N1188+P1188+Q1188</f>
    </nc>
  </rcc>
  <rcc rId="30705" sId="1">
    <oc r="C1189">
      <f>D1189+L1189+P1189</f>
    </oc>
    <nc r="C1189">
      <f>D1189+F1189+H1189+J1189+L1189+N1189+P1189+Q1189</f>
    </nc>
  </rcc>
  <rcc rId="30706" sId="1">
    <oc r="C1190">
      <f>D1190+L1190+P1190</f>
    </oc>
    <nc r="C1190">
      <f>D1190+F1190+H1190+J1190+L1190+N1190+P1190+Q1190</f>
    </nc>
  </rcc>
  <rcc rId="30707" sId="1">
    <oc r="C1191">
      <f>D1191+L1191+P1191</f>
    </oc>
    <nc r="C1191">
      <f>D1191+F1191+H1191+J1191+L1191+N1191+P1191+Q1191</f>
    </nc>
  </rcc>
  <rcc rId="30708" sId="1">
    <oc r="C1192">
      <f>D1192+L1192+P1192</f>
    </oc>
    <nc r="C1192">
      <f>D1192+F1192+H1192+J1192+L1192+N1192+P1192+Q1192</f>
    </nc>
  </rcc>
  <rcc rId="30709" sId="1">
    <oc r="C1193">
      <f>D1193+L1193+P1193</f>
    </oc>
    <nc r="C1193">
      <f>D1193+F1193+H1193+J1193+L1193+N1193+P1193+Q1193</f>
    </nc>
  </rcc>
  <rcc rId="30710" sId="1">
    <oc r="C1194">
      <f>D1194+L1194+P1194</f>
    </oc>
    <nc r="C1194">
      <f>D1194+F1194+H1194+J1194+L1194+N1194+P1194+Q1194</f>
    </nc>
  </rcc>
  <rcc rId="30711" sId="1">
    <oc r="C1195">
      <f>D1195+L1195+P1195</f>
    </oc>
    <nc r="C1195">
      <f>D1195+F1195+H1195+J1195+L1195+N1195+P1195+Q1195</f>
    </nc>
  </rcc>
  <rcc rId="30712" sId="1">
    <oc r="C1196">
      <f>D1196+L1196+P1196</f>
    </oc>
    <nc r="C1196">
      <f>D1196+F1196+H1196+J1196+L1196+N1196+P1196+Q1196</f>
    </nc>
  </rcc>
  <rcc rId="30713" sId="1">
    <oc r="C1197">
      <f>D1197+L1197+P1197</f>
    </oc>
    <nc r="C1197">
      <f>D1197+F1197+H1197+J1197+L1197+N1197+P1197+Q1197</f>
    </nc>
  </rcc>
  <rcc rId="30714" sId="1">
    <oc r="C1201">
      <f>H1201+L1201+P1201</f>
    </oc>
    <nc r="C1201">
      <f>D1201+F1201+H1201+J1201+L1201+N1201+P1201+Q1201</f>
    </nc>
  </rcc>
  <rcc rId="30715" sId="1">
    <oc r="C1202">
      <f>H1202+N1202</f>
    </oc>
    <nc r="C1202">
      <f>D1202+F1202+H1202+J1202+L1202+N1202+P1202+Q1202</f>
    </nc>
  </rcc>
  <rcc rId="30716" sId="1">
    <oc r="C1203">
      <f>D1203+L1203+N1203+P1203+Q1203</f>
    </oc>
    <nc r="C1203">
      <f>D1203+F1203+H1203+J1203+L1203+N1203+P1203+Q1203</f>
    </nc>
  </rcc>
  <rcc rId="30717" sId="1">
    <oc r="C1204">
      <f>D1204+L1204+N1204+P1204+Q1204</f>
    </oc>
    <nc r="C1204">
      <f>D1204+F1204+H1204+J1204+L1204+N1204+P1204+Q1204</f>
    </nc>
  </rcc>
  <rcc rId="30718" sId="1">
    <oc r="C1208">
      <f>H1208</f>
    </oc>
    <nc r="C1208">
      <f>D1208+F1208+H1208+J1208+L1208+N1208+P1208+Q1208</f>
    </nc>
  </rcc>
  <rcc rId="30719" sId="1">
    <oc r="C1210">
      <f>H1210</f>
    </oc>
    <nc r="C1210">
      <f>D1210+F1210+H1210+J1210+L1210+N1210+P1210+Q1210</f>
    </nc>
  </rcc>
  <rcc rId="30720" sId="1">
    <oc r="C1217">
      <f>D1217+H1217+J1217+L1217+N1217+P1217</f>
    </oc>
    <nc r="C1217">
      <f>D1217+F1217+H1217+J1217+L1217+N1217+P1217+Q1217</f>
    </nc>
  </rcc>
  <rcc rId="30721" sId="1">
    <oc r="C1233">
      <f>D1233+H1233+J1233+L1233+N1233+P1233</f>
    </oc>
    <nc r="C1233">
      <f>D1233+F1233+H1233+J1233+L1233+N1233+P1233+Q1233</f>
    </nc>
  </rcc>
  <rcc rId="30722" sId="1">
    <oc r="C1235">
      <f>D1235+H1235+J1235+L1235+N1235+P1235</f>
    </oc>
    <nc r="C1235">
      <f>D1235+F1235+H1235+J1235+L1235+N1235+P1235+Q1235</f>
    </nc>
  </rcc>
  <rcc rId="30723" sId="1">
    <oc r="C1248">
      <f>H1248</f>
    </oc>
    <nc r="C1248">
      <f>D1248+F1248+H1248+J1248+L1248+N1248+P1248+Q1248</f>
    </nc>
  </rcc>
  <rcc rId="30724" sId="1" numFmtId="4">
    <oc r="C1250">
      <v>386864.652</v>
    </oc>
    <nc r="C1250">
      <f>D1250+F1250+H1250+J1250+L1250+N1250+P1250+Q1250</f>
    </nc>
  </rcc>
  <rcc rId="30725" sId="1">
    <oc r="C1254">
      <f>D1254+H1254+L1254+N1254</f>
    </oc>
    <nc r="C1254">
      <f>D1254+F1254+H1254+J1254+L1254+N1254+P1254+Q1254</f>
    </nc>
  </rcc>
  <rcc rId="30726" sId="1">
    <oc r="C1263">
      <f>D1263+H1263+L1263+N1263</f>
    </oc>
    <nc r="C1263">
      <f>D1263+F1263+H1263+J1263+L1263+N1263+P1263+Q1263</f>
    </nc>
  </rcc>
  <rcc rId="30727" sId="1">
    <oc r="C1277">
      <f>D1277+H1277+L1277+N1277</f>
    </oc>
    <nc r="C1277">
      <f>D1277+F1277+H1277+J1277+L1277+N1277+P1277+Q1277</f>
    </nc>
  </rcc>
  <rcc rId="30728" sId="1">
    <oc r="C1301">
      <f>D1301+F1301+H1301+J1301+L1301+N1301+P1301+Q1301</f>
    </oc>
    <nc r="C1301">
      <f>D1301+F1301+H1301+J1301+L1301+N1301+P1301+Q1301</f>
    </nc>
  </rcc>
  <rcc rId="30729" sId="1">
    <oc r="C1305">
      <f>D1305+F1305+H1305+J1305+L1305+N1305+P1305+Q1305</f>
    </oc>
    <nc r="C1305">
      <f>D1305+F1305+H1305+J1305+L1305+N1305+P1305+Q1305</f>
    </nc>
  </rcc>
  <rcc rId="30730" sId="1" numFmtId="4">
    <oc r="C1310">
      <v>827905.08</v>
    </oc>
    <nc r="C1310">
      <f>D1310+F1310+H1310+J1310+L1310+N1310+P1310+Q1310</f>
    </nc>
  </rcc>
  <rcc rId="30731" sId="1" numFmtId="4">
    <oc r="C1313">
      <v>1306300.56</v>
    </oc>
    <nc r="C1313">
      <f>D1313+F1313+H1313+J1313+L1313+N1313+P1313+Q1313</f>
    </nc>
  </rcc>
  <rcc rId="30732" sId="1" numFmtId="4">
    <oc r="C1315">
      <v>1944630.7699999998</v>
    </oc>
    <nc r="C1315">
      <f>D1315+F1315+H1315+J1315+L1315+N1315+P1315+Q1315</f>
    </nc>
  </rcc>
  <rcc rId="30733" sId="1">
    <oc r="C1328">
      <f>Q1328</f>
    </oc>
    <nc r="C1328">
      <f>D1328+F1328+H1328+J1328+L1328+N1328+P1328+Q1328</f>
    </nc>
  </rcc>
  <rcc rId="30734" sId="1" numFmtId="4">
    <oc r="C1330">
      <v>1131231</v>
    </oc>
    <nc r="C1330">
      <f>D1330+F1330+H1330+J1330+L1330+N1330+P1330+Q1330</f>
    </nc>
  </rcc>
  <rcc rId="30735" sId="1">
    <oc r="C1332">
      <f>D1332+H1332+N1332+Q1332</f>
    </oc>
    <nc r="C1332">
      <f>D1332+F1332+H1332+J1332+L1332+N1332+P1332+Q1332</f>
    </nc>
  </rcc>
  <rcc rId="30736" sId="1">
    <oc r="C1347">
      <f>D1347+H1347+L1347+N1347+P1347</f>
    </oc>
    <nc r="C1347">
      <f>D1347+F1347+H1347+J1347+L1347+N1347+P1347+Q1347</f>
    </nc>
  </rcc>
  <rcc rId="30737" sId="1" numFmtId="4">
    <oc r="C1351">
      <v>886553.59999999998</v>
    </oc>
    <nc r="C1351">
      <f>D1351+F1351+H1351+J1351+L1351+N1351+P1351+Q1351</f>
    </nc>
  </rcc>
  <rcc rId="30738" sId="1" numFmtId="4">
    <oc r="C1357">
      <v>1921537.0980000002</v>
    </oc>
    <nc r="C1357">
      <f>D1357+F1357+H1357+J1357+L1357+N1357+P1357+Q1357</f>
    </nc>
  </rcc>
  <rcc rId="30739" sId="1" numFmtId="4">
    <oc r="C1361">
      <v>347252.85</v>
    </oc>
    <nc r="C1361">
      <f>D1361+F1361+H1361+J1361+L1361+N1361+P1361+Q1361</f>
    </nc>
  </rcc>
  <rcc rId="30740" sId="1">
    <oc r="C1354">
      <f>H1354+J1354+L1354</f>
    </oc>
    <nc r="C1354">
      <f>D1354+F1354+H1354+J1354+L1354+N1354+P1354+Q1354</f>
    </nc>
  </rcc>
  <rcc rId="30741" sId="1">
    <oc r="C1353">
      <f>J1353</f>
    </oc>
    <nc r="C1353">
      <f>D1353+F1353+H1353+J1353+L1353+N1353+P1353+Q1353</f>
    </nc>
  </rcc>
  <rcc rId="30742" sId="1">
    <oc r="G1353" t="inlineStr">
      <is>
        <t xml:space="preserve"> </t>
      </is>
    </oc>
    <nc r="G1353"/>
  </rcc>
  <rcc rId="30743" sId="1">
    <oc r="H1353" t="inlineStr">
      <is>
        <t xml:space="preserve"> </t>
      </is>
    </oc>
    <nc r="H1353"/>
  </rcc>
  <rcc rId="30744" sId="1">
    <oc r="C1255">
      <f>D1255+H1255+L1255+N1255</f>
    </oc>
    <nc r="C1255">
      <f>D1255+F1255+H1255+J1255+L1255+N1255+P1255+Q1255</f>
    </nc>
  </rcc>
  <rcc rId="30745" sId="1">
    <oc r="C1256">
      <f>D1256+H1256+L1256+N1256</f>
    </oc>
    <nc r="C1256">
      <f>D1256+F1256+H1256+J1256+L1256+N1256+P1256+Q1256</f>
    </nc>
  </rcc>
  <rcc rId="30746" sId="1">
    <oc r="C1257">
      <f>D1257+H1257+L1257+N1257</f>
    </oc>
    <nc r="C1257">
      <f>D1257+F1257+H1257+J1257+L1257+N1257+P1257+Q1257</f>
    </nc>
  </rcc>
  <rcc rId="30747" sId="1">
    <oc r="C1258">
      <f>D1258+H1258+L1258+N1258</f>
    </oc>
    <nc r="C1258">
      <f>D1258+F1258+H1258+J1258+L1258+N1258+P1258+Q1258</f>
    </nc>
  </rcc>
  <rcc rId="30748" sId="1">
    <oc r="C1259">
      <f>D1259+H1259+L1259+N1259</f>
    </oc>
    <nc r="C1259">
      <f>D1259+F1259+H1259+J1259+L1259+N1259+P1259+Q1259</f>
    </nc>
  </rcc>
  <rcc rId="30749" sId="1">
    <oc r="C1260">
      <f>D1260+H1260+L1260+N1260</f>
    </oc>
    <nc r="C1260">
      <f>D1260+F1260+H1260+J1260+L1260+N1260+P1260+Q1260</f>
    </nc>
  </rcc>
  <rcc rId="30750" sId="1">
    <oc r="C1261">
      <f>D1261+H1261+L1261+N1261</f>
    </oc>
    <nc r="C1261">
      <f>D1261+F1261+H1261+J1261+L1261+N1261+P1261+Q1261</f>
    </nc>
  </rcc>
  <rcc rId="30751" sId="1">
    <oc r="C1264">
      <f>D1264+H1264+L1264+N1264</f>
    </oc>
    <nc r="C1264">
      <f>D1264+F1264+H1264+J1264+L1264+N1264+P1264+Q1264</f>
    </nc>
  </rcc>
  <rcc rId="30752" sId="1">
    <oc r="C1265">
      <f>D1265+H1265+L1265+N1265</f>
    </oc>
    <nc r="C1265">
      <f>D1265+F1265+H1265+J1265+L1265+N1265+P1265+Q1265</f>
    </nc>
  </rcc>
  <rcc rId="30753" sId="1">
    <oc r="C1266">
      <f>D1266+H1266+L1266+N1266</f>
    </oc>
    <nc r="C1266">
      <f>D1266+F1266+H1266+J1266+L1266+N1266+P1266+Q1266</f>
    </nc>
  </rcc>
  <rcc rId="30754" sId="1">
    <oc r="C1267">
      <f>D1267+H1267+L1267+N1267</f>
    </oc>
    <nc r="C1267">
      <f>D1267+F1267+H1267+J1267+L1267+N1267+P1267+Q1267</f>
    </nc>
  </rcc>
  <rcc rId="30755" sId="1">
    <oc r="C1268">
      <f>D1268+H1268+L1268+N1268</f>
    </oc>
    <nc r="C1268">
      <f>D1268+F1268+H1268+J1268+L1268+N1268+P1268+Q1268</f>
    </nc>
  </rcc>
  <rcc rId="30756" sId="1">
    <oc r="C1269">
      <f>D1269+H1269+L1269+N1269</f>
    </oc>
    <nc r="C1269">
      <f>D1269+F1269+H1269+J1269+L1269+N1269+P1269+Q1269</f>
    </nc>
  </rcc>
  <rcc rId="30757" sId="1">
    <oc r="C1270">
      <f>D1270+H1270+L1270+N1270</f>
    </oc>
    <nc r="C1270">
      <f>D1270+F1270+H1270+J1270+L1270+N1270+P1270+Q1270</f>
    </nc>
  </rcc>
  <rcc rId="30758" sId="1">
    <oc r="C1271">
      <f>D1271+H1271+L1271+N1271</f>
    </oc>
    <nc r="C1271">
      <f>D1271+F1271+H1271+J1271+L1271+N1271+P1271+Q1271</f>
    </nc>
  </rcc>
  <rcc rId="30759" sId="1">
    <oc r="C1272">
      <f>D1272+H1272+L1272+N1272</f>
    </oc>
    <nc r="C1272">
      <f>D1272+F1272+H1272+J1272+L1272+N1272+P1272+Q1272</f>
    </nc>
  </rcc>
  <rcc rId="30760" sId="1">
    <oc r="C1273">
      <f>D1273+H1273+L1273+N1273</f>
    </oc>
    <nc r="C1273">
      <f>D1273+F1273+H1273+J1273+L1273+N1273+P1273+Q1273</f>
    </nc>
  </rcc>
  <rcc rId="30761" sId="1">
    <oc r="C1274">
      <f>D1274+H1274+L1274+N1274</f>
    </oc>
    <nc r="C1274">
      <f>D1274+F1274+H1274+J1274+L1274+N1274+P1274+Q1274</f>
    </nc>
  </rcc>
  <rcc rId="30762" sId="1">
    <oc r="C1275">
      <f>D1275+H1275+L1275+N1275</f>
    </oc>
    <nc r="C1275">
      <f>D1275+F1275+H1275+J1275+L1275+N1275+P1275+Q1275</f>
    </nc>
  </rcc>
  <rcc rId="30763" sId="1">
    <oc r="C1278">
      <f>D1278+H1278+L1278+N1278</f>
    </oc>
    <nc r="C1278">
      <f>D1278+F1278+H1278+J1278+L1278+N1278+P1278+Q1278</f>
    </nc>
  </rcc>
  <rcc rId="30764" sId="1">
    <oc r="C1279">
      <f>D1279+H1279+L1279+N1279</f>
    </oc>
    <nc r="C1279">
      <f>D1279+F1279+H1279+J1279+L1279+N1279+P1279+Q1279</f>
    </nc>
  </rcc>
  <rcc rId="30765" sId="1">
    <oc r="C1280">
      <f>D1280+H1280+L1280+N1280</f>
    </oc>
    <nc r="C1280">
      <f>D1280+F1280+H1280+J1280+L1280+N1280+P1280+Q1280</f>
    </nc>
  </rcc>
  <rcc rId="30766" sId="1">
    <oc r="C1281">
      <f>D1281+H1281+L1281+N1281</f>
    </oc>
    <nc r="C1281">
      <f>D1281+F1281+H1281+J1281+L1281+N1281+P1281+Q1281</f>
    </nc>
  </rcc>
  <rcc rId="30767" sId="1">
    <oc r="C1282">
      <f>D1282+H1282+L1282+N1282</f>
    </oc>
    <nc r="C1282">
      <f>D1282+F1282+H1282+J1282+L1282+N1282+P1282+Q1282</f>
    </nc>
  </rcc>
  <rcc rId="30768" sId="1">
    <oc r="C1283">
      <f>D1283+H1283+L1283+N1283</f>
    </oc>
    <nc r="C1283">
      <f>D1283+F1283+H1283+J1283+L1283+N1283+P1283+Q1283</f>
    </nc>
  </rcc>
  <rcc rId="30769" sId="1">
    <oc r="C1284">
      <f>D1284+H1284+L1284+N1284</f>
    </oc>
    <nc r="C1284">
      <f>D1284+F1284+H1284+J1284+L1284+N1284+P1284+Q1284</f>
    </nc>
  </rcc>
  <rcc rId="30770" sId="1">
    <oc r="C1285">
      <f>D1285+H1285+L1285+N1285</f>
    </oc>
    <nc r="C1285">
      <f>D1285+F1285+H1285+J1285+L1285+N1285+P1285+Q1285</f>
    </nc>
  </rcc>
  <rcc rId="30771" sId="1">
    <oc r="C1286">
      <f>D1286+H1286+L1286+N1286</f>
    </oc>
    <nc r="C1286">
      <f>D1286+F1286+H1286+J1286+L1286+N1286+P1286+Q1286</f>
    </nc>
  </rcc>
  <rcc rId="30772" sId="1">
    <oc r="C1287">
      <f>D1287+H1287+L1287+N1287</f>
    </oc>
    <nc r="C1287">
      <f>D1287+F1287+H1287+J1287+L1287+N1287+P1287+Q1287</f>
    </nc>
  </rcc>
  <rcc rId="30773" sId="1">
    <oc r="C1288">
      <f>D1288+H1288+L1288+N1288</f>
    </oc>
    <nc r="C1288">
      <f>D1288+F1288+H1288+J1288+L1288+N1288+P1288+Q1288</f>
    </nc>
  </rcc>
  <rcc rId="30774" sId="1">
    <oc r="C1289">
      <f>D1289+H1289+L1289+N1289</f>
    </oc>
    <nc r="C1289">
      <f>D1289+F1289+H1289+J1289+L1289+N1289+P1289+Q1289</f>
    </nc>
  </rcc>
  <rcc rId="30775" sId="1">
    <oc r="C1290">
      <f>D1290+H1290+L1290+N1290</f>
    </oc>
    <nc r="C1290">
      <f>D1290+F1290+H1290+J1290+L1290+N1290+P1290+Q1290</f>
    </nc>
  </rcc>
  <rcc rId="30776" sId="1">
    <oc r="C1291">
      <f>D1291+H1291+L1291+N1291</f>
    </oc>
    <nc r="C1291">
      <f>D1291+F1291+H1291+J1291+L1291+N1291+P1291+Q1291</f>
    </nc>
  </rcc>
  <rcc rId="30777" sId="1">
    <oc r="C1292">
      <f>D1292+H1292+L1292+N1292</f>
    </oc>
    <nc r="C1292">
      <f>D1292+F1292+H1292+J1292+L1292+N1292+P1292+Q1292</f>
    </nc>
  </rcc>
  <rcc rId="30778" sId="1">
    <oc r="C1293">
      <f>D1293+H1293+L1293+N1293</f>
    </oc>
    <nc r="C1293">
      <f>D1293+F1293+H1293+J1293+L1293+N1293+P1293+Q1293</f>
    </nc>
  </rcc>
  <rcc rId="30779" sId="1">
    <oc r="C1294">
      <f>D1294+H1294+L1294+N1294</f>
    </oc>
    <nc r="C1294">
      <f>D1294+F1294+H1294+J1294+L1294+N1294+P1294+Q1294</f>
    </nc>
  </rcc>
  <rcc rId="30780" sId="1">
    <oc r="C1295">
      <f>D1295+H1295+L1295+N1295</f>
    </oc>
    <nc r="C1295">
      <f>D1295+F1295+H1295+J1295+L1295+N1295+P1295+Q1295</f>
    </nc>
  </rcc>
  <rcc rId="30781" sId="1">
    <oc r="C1296">
      <f>D1296+H1296+L1296+N1296</f>
    </oc>
    <nc r="C1296">
      <f>D1296+F1296+H1296+J1296+L1296+N1296+P1296+Q1296</f>
    </nc>
  </rcc>
  <rcc rId="30782" sId="1">
    <oc r="C1297">
      <f>D1297+H1297+L1297+N1297</f>
    </oc>
    <nc r="C1297">
      <f>D1297+F1297+H1297+J1297+L1297+N1297+P1297+Q1297</f>
    </nc>
  </rcc>
  <rcc rId="30783" sId="1">
    <oc r="C1298">
      <f>D1298+H1298+L1298+N1298</f>
    </oc>
    <nc r="C1298">
      <f>D1298+F1298+H1298+J1298+L1298+N1298+P1298+Q1298</f>
    </nc>
  </rcc>
  <rcc rId="30784" sId="1">
    <oc r="C1302">
      <f>D1302+F1302+H1302+J1302+L1302+N1302+P1302+Q1302</f>
    </oc>
    <nc r="C1302">
      <f>D1302+F1302+H1302+J1302+L1302+N1302+P1302+Q1302</f>
    </nc>
  </rcc>
  <rcc rId="30785" sId="1">
    <oc r="C1303">
      <f>D1303+F1303+H1303+J1303+L1303+N1303+P1303+Q1303</f>
    </oc>
    <nc r="C1303">
      <f>D1303+F1303+H1303+J1303+L1303+N1303+P1303+Q1303</f>
    </nc>
  </rcc>
  <rcc rId="30786" sId="1">
    <oc r="C1306">
      <f>D1306+F1306+H1306+J1306+L1306+N1306+P1306+Q1306</f>
    </oc>
    <nc r="C1306">
      <f>D1306+F1306+H1306+J1306+L1306+N1306+P1306+Q1306</f>
    </nc>
  </rcc>
  <rcc rId="30787" sId="1">
    <oc r="C1307">
      <f>D1307+F1307+H1307+J1307+L1307+N1307+P1307+Q1307</f>
    </oc>
    <nc r="C1307">
      <f>D1307+F1307+H1307+J1307+L1307+N1307+P1307+Q1307</f>
    </nc>
  </rcc>
  <rcc rId="30788" sId="1" numFmtId="4">
    <oc r="C1311">
      <v>826966.18</v>
    </oc>
    <nc r="C1311">
      <f>D1311+F1311+H1311+J1311+L1311+N1311+P1311+Q1311</f>
    </nc>
  </rcc>
  <rcc rId="30789" sId="1" numFmtId="4">
    <oc r="C1316">
      <v>1907185.0860000001</v>
    </oc>
    <nc r="C1316">
      <f>D1316+F1316+H1316+J1316+L1316+N1316+P1316+Q1316</f>
    </nc>
  </rcc>
  <rcc rId="30790" sId="1" numFmtId="4">
    <oc r="C1317">
      <v>4287030.5285999998</v>
    </oc>
    <nc r="C1317">
      <f>D1317+F1317+H1317+J1317+L1317+N1317+P1317+Q1317</f>
    </nc>
  </rcc>
  <rcc rId="30791" sId="1" numFmtId="4">
    <oc r="C1318">
      <v>1941022.44</v>
    </oc>
    <nc r="C1318">
      <f>D1318+F1318+H1318+J1318+L1318+N1318+P1318+Q1318</f>
    </nc>
  </rcc>
  <rcc rId="30792" sId="1" numFmtId="4">
    <oc r="C1319">
      <v>1147556.0578999999</v>
    </oc>
    <nc r="C1319">
      <f>D1319+F1319+H1319+J1319+L1319+N1319+P1319+Q1319</f>
    </nc>
  </rcc>
  <rcc rId="30793" sId="1" numFmtId="4">
    <oc r="C1320">
      <v>1188052.7669000002</v>
    </oc>
    <nc r="C1320">
      <f>D1320+F1320+H1320+J1320+L1320+N1320+P1320+Q1320</f>
    </nc>
  </rcc>
  <rcc rId="30794" sId="1" numFmtId="4">
    <oc r="C1321">
      <v>502200.19640000007</v>
    </oc>
    <nc r="C1321">
      <f>D1321+F1321+H1321+J1321+L1321+N1321+P1321+Q1321</f>
    </nc>
  </rcc>
  <rcc rId="30795" sId="1" numFmtId="4">
    <oc r="C1322">
      <v>558349.53599999996</v>
    </oc>
    <nc r="C1322">
      <f>D1322+F1322+H1322+J1322+L1322+N1322+P1322+Q1322</f>
    </nc>
  </rcc>
  <rcc rId="30796" sId="1" numFmtId="4">
    <oc r="C1323">
      <v>1147713.2509000001</v>
    </oc>
    <nc r="C1323">
      <f>D1323+F1323+H1323+J1323+L1323+N1323+P1323+Q1323</f>
    </nc>
  </rcc>
  <rcc rId="30797" sId="1" numFmtId="4">
    <oc r="C1324">
      <v>1195641.3966000001</v>
    </oc>
    <nc r="C1324">
      <f>D1324+F1324+H1324+J1324+L1324+N1324+P1324+Q1324</f>
    </nc>
  </rcc>
  <rcc rId="30798" sId="1" numFmtId="4">
    <oc r="C1325">
      <v>1985792.1120000002</v>
    </oc>
    <nc r="C1325">
      <f>D1325+F1325+H1325+J1325+L1325+N1325+P1325+Q1325</f>
    </nc>
  </rcc>
  <rcc rId="30799" sId="1">
    <oc r="C1333">
      <f>D1333+H1333+N1333+Q1333</f>
    </oc>
    <nc r="C1333">
      <f>D1333+F1333+H1333+J1333+L1333+N1333+P1333+Q1333</f>
    </nc>
  </rcc>
  <rcc rId="30800" sId="1">
    <oc r="C1334">
      <f>D1334+H1334+N1334+Q1334</f>
    </oc>
    <nc r="C1334">
      <f>D1334+F1334+H1334+J1334+L1334+N1334+P1334+Q1334</f>
    </nc>
  </rcc>
  <rcc rId="30801" sId="1">
    <oc r="C1335">
      <f>D1335+H1335+N1335+Q1335</f>
    </oc>
    <nc r="C1335">
      <f>D1335+F1335+H1335+J1335+L1335+N1335+P1335+Q1335</f>
    </nc>
  </rcc>
  <rcc rId="30802" sId="1">
    <oc r="C1336">
      <f>D1336+H1336+N1336+Q1336</f>
    </oc>
    <nc r="C1336">
      <f>D1336+F1336+H1336+J1336+L1336+N1336+P1336+Q1336</f>
    </nc>
  </rcc>
  <rcc rId="30803" sId="1">
    <oc r="C1337">
      <f>D1337+H1337+N1337+Q1337</f>
    </oc>
    <nc r="C1337">
      <f>D1337+F1337+H1337+J1337+L1337+N1337+P1337+Q1337</f>
    </nc>
  </rcc>
  <rcc rId="30804" sId="1">
    <oc r="C1338">
      <f>D1338+H1338+N1338+Q1338</f>
    </oc>
    <nc r="C1338">
      <f>D1338+F1338+H1338+J1338+L1338+N1338+P1338+Q1338</f>
    </nc>
  </rcc>
  <rcc rId="30805" sId="1">
    <oc r="C1339">
      <f>D1339+H1339+N1339+Q1339</f>
    </oc>
    <nc r="C1339">
      <f>D1339+F1339+H1339+J1339+L1339+N1339+P1339+Q1339</f>
    </nc>
  </rcc>
  <rcc rId="30806" sId="1">
    <oc r="C1340">
      <f>D1340+H1340+N1340+Q1340</f>
    </oc>
    <nc r="C1340">
      <f>D1340+F1340+H1340+J1340+L1340+N1340+P1340+Q1340</f>
    </nc>
  </rcc>
  <rcc rId="30807" sId="1">
    <oc r="C1341">
      <f>D1341+H1341+N1341+Q1341</f>
    </oc>
    <nc r="C1341">
      <f>D1341+F1341+H1341+J1341+L1341+N1341+P1341+Q1341</f>
    </nc>
  </rcc>
  <rcc rId="30808" sId="1">
    <oc r="C1342">
      <f>D1342+H1342+N1342+Q1342</f>
    </oc>
    <nc r="C1342">
      <f>D1342+F1342+H1342+J1342+L1342+N1342+P1342+Q1342</f>
    </nc>
  </rcc>
  <rcc rId="30809" sId="1">
    <oc r="C1343">
      <f>D1343+H1343+N1343+Q1343</f>
    </oc>
    <nc r="C1343">
      <f>D1343+F1343+H1343+J1343+L1343+N1343+P1343+Q1343</f>
    </nc>
  </rcc>
  <rcc rId="30810" sId="1">
    <oc r="C1344">
      <f>D1344+H1344+N1344+Q1344</f>
    </oc>
    <nc r="C1344">
      <f>D1344+F1344+H1344+J1344+L1344+N1344+P1344+Q1344</f>
    </nc>
  </rcc>
  <rcc rId="30811" sId="1">
    <oc r="C1348">
      <f>D1348+H1348+L1348+N1348+P1348</f>
    </oc>
    <nc r="C1348">
      <f>D1348+F1348+H1348+J1348+L1348+N1348+P1348+Q1348</f>
    </nc>
  </rcc>
  <rcc rId="30812" sId="1" numFmtId="4">
    <oc r="C1358">
      <v>633600</v>
    </oc>
    <nc r="C1358">
      <f>D1358+F1358+H1358+J1358+L1358+N1358+P1358+Q1358</f>
    </nc>
  </rcc>
  <rcc rId="30813" sId="1" numFmtId="4">
    <oc r="C1359">
      <v>2228580</v>
    </oc>
    <nc r="C1359">
      <f>D1359+F1359+H1359+J1359+L1359+N1359+P1359+Q1359</f>
    </nc>
  </rcc>
  <rcc rId="30814" sId="1" numFmtId="4">
    <oc r="C1362">
      <v>738360</v>
    </oc>
    <nc r="C1362">
      <f>D1362+F1362+H1362+J1362+L1362+N1362+P1362+Q1362</f>
    </nc>
  </rcc>
  <rcc rId="30815" sId="1" numFmtId="4">
    <oc r="C1363">
      <v>858960</v>
    </oc>
    <nc r="C1363">
      <f>D1363+F1363+H1363+J1363+L1363+N1363+P1363+Q1363</f>
    </nc>
  </rcc>
  <rcc rId="30816" sId="1" numFmtId="4">
    <oc r="C1364">
      <v>991080</v>
    </oc>
    <nc r="C1364">
      <f>D1364+F1364+H1364+J1364+L1364+N1364+P1364+Q1364</f>
    </nc>
  </rcc>
  <rcc rId="30817" sId="1" numFmtId="4">
    <oc r="C1365">
      <v>1315080</v>
    </oc>
    <nc r="C1365">
      <f>D1365+F1365+H1365+J1365+L1365+N1365+P1365+Q1365</f>
    </nc>
  </rcc>
  <rcc rId="30818" sId="1" numFmtId="4">
    <oc r="C1367">
      <v>739980</v>
    </oc>
    <nc r="C1367">
      <f>D1367+F1367+H1367+J1367+L1367+N1367+P1367+Q1367</f>
    </nc>
  </rcc>
  <rcc rId="30819" sId="1" numFmtId="4">
    <oc r="C1368">
      <v>741780</v>
    </oc>
    <nc r="C1368">
      <f>D1368+F1368+H1368+J1368+L1368+N1368+P1368+Q1368</f>
    </nc>
  </rcc>
  <rcc rId="30820" sId="1" numFmtId="4">
    <oc r="C1369">
      <v>815760</v>
    </oc>
    <nc r="C1369">
      <f>D1369+F1369+H1369+J1369+L1369+N1369+P1369+Q1369</f>
    </nc>
  </rcc>
  <rcc rId="30821" sId="1" numFmtId="4">
    <oc r="C1370">
      <v>817744</v>
    </oc>
    <nc r="C1370">
      <f>D1370+F1370+H1370+J1370+L1370+N1370+P1370+Q1370</f>
    </nc>
  </rcc>
  <rcc rId="30822" sId="1" numFmtId="4">
    <oc r="C1371">
      <v>657900</v>
    </oc>
    <nc r="C1371">
      <f>D1371+F1371+H1371+J1371+L1371+N1371+P1371+Q1371</f>
    </nc>
  </rcc>
  <rcc rId="30823" sId="1" numFmtId="4">
    <oc r="C1372">
      <v>1292580</v>
    </oc>
    <nc r="C1372">
      <f>D1372+F1372+H1372+J1372+L1372+N1372+P1372+Q1372</f>
    </nc>
  </rcc>
  <rcc rId="30824" sId="1" numFmtId="4">
    <oc r="C1373">
      <v>120000</v>
    </oc>
    <nc r="C1373">
      <f>D1373+F1373+H1373+J1373+L1373+N1373+P1373+Q1373</f>
    </nc>
  </rcc>
  <rcc rId="30825" sId="1" numFmtId="4">
    <oc r="C1374">
      <v>555300</v>
    </oc>
    <nc r="C1374">
      <f>D1374+F1374+H1374+J1374+L1374+N1374+P1374+Q1374</f>
    </nc>
  </rcc>
  <rcc rId="30826" sId="1" numFmtId="4">
    <oc r="C1375">
      <v>1732296</v>
    </oc>
    <nc r="C1375">
      <f>D1375+F1375+H1375+J1375+L1375+N1375+P1375+Q1375</f>
    </nc>
  </rcc>
  <rcc rId="30827" sId="1" numFmtId="4">
    <oc r="C1376">
      <v>49646</v>
    </oc>
    <nc r="C1376">
      <f>D1376+F1376+H1376+J1376+L1376+N1376+P1376+Q1376</f>
    </nc>
  </rcc>
  <rcc rId="30828" sId="1" numFmtId="4">
    <oc r="C1377">
      <v>383229.10800000001</v>
    </oc>
    <nc r="C1377">
      <f>D1377+F1377+H1377+J1377+L1377+N1377+P1377+Q1377</f>
    </nc>
  </rcc>
  <rcc rId="30829" sId="1" numFmtId="4">
    <oc r="C1378">
      <v>1169559.3599999999</v>
    </oc>
    <nc r="C1378">
      <f>D1378+F1378+H1378+J1378+L1378+N1378+P1378+Q1378</f>
    </nc>
  </rcc>
  <rcc rId="30830" sId="1" numFmtId="4">
    <oc r="C1379">
      <v>978300</v>
    </oc>
    <nc r="C1379">
      <f>D1379+F1379+H1379+J1379+L1379+N1379+P1379+Q1379</f>
    </nc>
  </rcc>
  <rcc rId="30831" sId="1" numFmtId="4">
    <oc r="C1380">
      <v>1143000</v>
    </oc>
    <nc r="C1380">
      <f>D1380+F1380+H1380+J1380+L1380+N1380+P1380+Q1380</f>
    </nc>
  </rcc>
  <rcc rId="30832" sId="1" numFmtId="4">
    <oc r="C1381">
      <v>265320</v>
    </oc>
    <nc r="C1381">
      <f>D1381+F1381+H1381+J1381+L1381+N1381+P1381+Q1381</f>
    </nc>
  </rcc>
  <rcc rId="30833" sId="1" numFmtId="4">
    <oc r="C1382">
      <v>750420</v>
    </oc>
    <nc r="C1382">
      <f>D1382+F1382+H1382+J1382+L1382+N1382+P1382+Q1382</f>
    </nc>
  </rcc>
  <rcc rId="30834" sId="1" numFmtId="4">
    <oc r="C1383">
      <v>1156914</v>
    </oc>
    <nc r="C1383">
      <f>D1383+F1383+H1383+J1383+L1383+N1383+P1383+Q1383</f>
    </nc>
  </rcc>
  <rcc rId="30835" sId="1" numFmtId="4">
    <oc r="C1384">
      <v>100000</v>
    </oc>
    <nc r="C1384">
      <f>D1384+F1384+H1384+J1384+L1384+N1384+P1384+Q1384</f>
    </nc>
  </rcc>
  <rcc rId="30836" sId="1" numFmtId="4">
    <oc r="C1385">
      <v>100000</v>
    </oc>
    <nc r="C1385">
      <f>D1385+F1385+H1385+J1385+L1385+N1385+P1385+Q1385</f>
    </nc>
  </rcc>
  <rcc rId="30837" sId="1" numFmtId="4">
    <oc r="C1386">
      <v>802890</v>
    </oc>
    <nc r="C1386">
      <f>D1386+F1386+H1386+J1386+L1386+N1386+P1386+Q1386</f>
    </nc>
  </rcc>
  <rcc rId="30838" sId="1" numFmtId="4">
    <oc r="C1387">
      <v>822689</v>
    </oc>
    <nc r="C1387">
      <f>D1387+F1387+H1387+J1387+L1387+N1387+P1387+Q1387</f>
    </nc>
  </rcc>
  <rcc rId="30839" sId="1" numFmtId="4">
    <oc r="C1388">
      <v>814572</v>
    </oc>
    <nc r="C1388">
      <f>D1388+F1388+H1388+J1388+L1388+N1388+P1388+Q1388</f>
    </nc>
  </rcc>
  <rcc rId="30840" sId="1" numFmtId="4">
    <oc r="C1389">
      <v>722700</v>
    </oc>
    <nc r="C1389">
      <f>D1389+F1389+H1389+J1389+L1389+N1389+P1389+Q1389</f>
    </nc>
  </rcc>
  <rcc rId="30841" sId="1" numFmtId="4">
    <oc r="C1390">
      <v>707760</v>
    </oc>
    <nc r="C1390">
      <f>D1390+F1390+H1390+J1390+L1390+N1390+P1390+Q1390</f>
    </nc>
  </rcc>
  <rcc rId="30842" sId="1" numFmtId="4">
    <oc r="C1391">
      <v>100000</v>
    </oc>
    <nc r="C1391">
      <f>D1391+F1391+H1391+J1391+L1391+N1391+P1391+Q1391</f>
    </nc>
  </rcc>
  <rcc rId="30843" sId="1" numFmtId="4">
    <oc r="C1394">
      <v>636492</v>
    </oc>
    <nc r="C1394">
      <f>D1394+F1394+H1394+J1394+L1394+N1394+P1394+Q1394</f>
    </nc>
  </rcc>
  <rcc rId="30844" sId="1" numFmtId="4">
    <oc r="C1396">
      <v>677034</v>
    </oc>
    <nc r="C1396">
      <f>D1396+F1396+H1396+J1396+L1396+N1396+P1396+Q1396</f>
    </nc>
  </rcc>
  <rcc rId="30845" sId="1" numFmtId="4">
    <oc r="C1398">
      <v>621180</v>
    </oc>
    <nc r="C1398">
      <f>D1398+F1398+H1398+J1398+L1398+N1398+P1398+Q1398</f>
    </nc>
  </rcc>
  <rcc rId="30846" sId="1">
    <oc r="C1401">
      <f>N1401</f>
    </oc>
    <nc r="C1401">
      <f>D1401+F1401+H1401+J1401+L1401+N1401+P1401+Q1401</f>
    </nc>
  </rcc>
  <rcc rId="30847" sId="1">
    <oc r="C1403">
      <f>N1403</f>
    </oc>
    <nc r="C1403">
      <f>D1403+F1403+H1403+J1403+L1403+N1403+P1403+Q1403</f>
    </nc>
  </rcc>
  <rcc rId="30848" sId="1">
    <oc r="C1406">
      <f>N1406</f>
    </oc>
    <nc r="C1406">
      <f>D1406+F1406+H1406+J1406+L1406+N1406+P1406+Q1406</f>
    </nc>
  </rcc>
  <rcc rId="30849" sId="1">
    <oc r="C1409">
      <f>H1409</f>
    </oc>
    <nc r="C1409">
      <f>D1409+F1409+H1409+J1409+L1409+N1409+P1409+Q1409</f>
    </nc>
  </rcc>
  <rcc rId="30850" sId="1">
    <oc r="C1413">
      <f>D1413</f>
    </oc>
    <nc r="C1413">
      <f>D1413+F1413+H1413+J1413+L1413+N1413+P1413+Q1413</f>
    </nc>
  </rcc>
  <rcc rId="30851" sId="1">
    <oc r="C1425">
      <f>D1425+F1425+H1425+J1425+L1425+N1425+P1425</f>
    </oc>
    <nc r="C1425">
      <f>D1425+F1425+H1425+J1425+L1425+N1425+P1425+Q1425</f>
    </nc>
  </rcc>
  <rcc rId="30852" sId="1" numFmtId="4">
    <oc r="C1442">
      <v>361641</v>
    </oc>
    <nc r="C1442">
      <f>D1442+F1442+H1442+J1442+L1442+N1442+P1442+Q1442</f>
    </nc>
  </rcc>
  <rcc rId="30853" sId="1" numFmtId="4">
    <oc r="C1452">
      <v>586258</v>
    </oc>
    <nc r="C1452">
      <f>D1452+F1452+H1452+J1452+L1452+N1452+P1452+Q1452</f>
    </nc>
  </rcc>
  <rcc rId="30854" sId="1" numFmtId="4">
    <oc r="C1462">
      <v>1428860</v>
    </oc>
    <nc r="C1462">
      <f>D1462+F1462+H1462+J1462+L1462+N1462+P1462+Q1462</f>
    </nc>
  </rcc>
  <rcc rId="30855" sId="1" numFmtId="4">
    <oc r="C1473">
      <v>900000</v>
    </oc>
    <nc r="C1473">
      <f>D1473+F1473+H1473+J1473+L1473+N1473+P1473+Q1473</f>
    </nc>
  </rcc>
  <rcc rId="30856" sId="1" numFmtId="4">
    <oc r="C1477">
      <v>700000</v>
    </oc>
    <nc r="C1477">
      <f>D1477+F1477+H1477+J1477+L1477+N1477+P1477+Q1477</f>
    </nc>
  </rcc>
  <rcc rId="30857" sId="1" numFmtId="4">
    <oc r="C1486">
      <v>600000</v>
    </oc>
    <nc r="C1486">
      <f>D1486+F1486+H1486+J1486+L1486+N1486+P1486+Q1486</f>
    </nc>
  </rcc>
  <rcc rId="30858" sId="1">
    <oc r="C1493">
      <f>D1493</f>
    </oc>
    <nc r="C1493">
      <f>D1493+F1493+H1493+J1493+L1493+N1493+P1493+Q1493</f>
    </nc>
  </rcc>
  <rcc rId="30859" sId="1" numFmtId="4">
    <oc r="C1495">
      <v>413108.43</v>
    </oc>
    <nc r="C1495">
      <f>D1495+F1495+H1495+J1495+L1495+N1495+P1495+Q1495</f>
    </nc>
  </rcc>
  <rcc rId="30860" sId="1" numFmtId="4">
    <oc r="C1497">
      <v>193750</v>
    </oc>
    <nc r="C1497">
      <f>D1497+F1497+H1497+J1497+L1497+N1497+P1497+Q1497</f>
    </nc>
  </rcc>
  <rcc rId="30861" sId="1">
    <oc r="C1500">
      <f>D1500+H1500+J1500+L1500+N1500+P1500+Q1500</f>
    </oc>
    <nc r="C1500">
      <f>D1500+F1500+H1500+J1500+L1500+N1500+P1500+Q1500</f>
    </nc>
  </rcc>
  <rcc rId="30862" sId="1">
    <oc r="C1506">
      <f>D1506+F1506+H1506+J1506+L1506+N1506+P1506+Q1506</f>
    </oc>
    <nc r="C1506">
      <f>D1506+F1506+H1506+J1506+L1506+N1506+P1506+Q1506</f>
    </nc>
  </rcc>
  <rcc rId="30863" sId="1">
    <oc r="C1532">
      <f>D1532+F1532+H1532+J1532+L1532+N1532+P1532+Q1532</f>
    </oc>
    <nc r="C1532">
      <f>D1532+F1532+H1532+J1532+L1532+N1532+P1532+Q1532</f>
    </nc>
  </rcc>
  <rcc rId="30864" sId="1">
    <oc r="C1560">
      <f>D1560+F1560+H1560+J1560+L1560+N1560+P1560+R1560</f>
    </oc>
    <nc r="C1560">
      <f>D1560+F1560+H1560+J1560+L1560+N1560+P1560+Q1560</f>
    </nc>
  </rcc>
  <rcc rId="30865" sId="1">
    <oc r="C1562">
      <f>D1562+F1562+H1562+J1562+L1562+N1562+P1562+R1562</f>
    </oc>
    <nc r="C1562">
      <f>D1562+F1562+H1562+J1562+L1562+N1562+P1562+Q1562</f>
    </nc>
  </rcc>
  <rcc rId="30866" sId="1" numFmtId="4">
    <oc r="C1567">
      <v>2000000</v>
    </oc>
    <nc r="C1567">
      <f>D1567+F1567+H1567+J1567+L1567+N1567+P1567+Q1567</f>
    </nc>
  </rcc>
  <rcc rId="30867" sId="1">
    <oc r="C1570">
      <f>D1570+H1570+J1570+L1570+P1570+Q1570+N1570</f>
    </oc>
    <nc r="C1570">
      <f>D1570+F1570+H1570+J1570+L1570+N1570+P1570+Q1570</f>
    </nc>
  </rcc>
  <rcc rId="30868" sId="1">
    <oc r="C1404">
      <f>D1404</f>
    </oc>
    <nc r="C1404">
      <f>D1404+F1404+H1404+J1404+L1404+N1404+P1404+Q1404</f>
    </nc>
  </rcc>
  <rcc rId="30869" sId="1" odxf="1" dxf="1">
    <oc r="C1410">
      <f>H1410+L1410</f>
    </oc>
    <nc r="C1410">
      <f>D1410+F1410+H1410+J1410+L1410+N1410+P1410+Q1410</f>
    </nc>
    <odxf>
      <border outline="0">
        <top style="thin">
          <color indexed="64"/>
        </top>
      </border>
    </odxf>
    <ndxf>
      <border outline="0">
        <top/>
      </border>
    </ndxf>
  </rcc>
  <rcc rId="30870" sId="1" odxf="1" dxf="1">
    <oc r="C1411">
      <f>D1411</f>
    </oc>
    <nc r="C1411">
      <f>D1411+F1411+H1411+J1411+L1411+N1411+P1411+Q1411</f>
    </nc>
    <odxf>
      <border outline="0">
        <top style="thin">
          <color indexed="64"/>
        </top>
        <bottom/>
      </border>
    </odxf>
    <ndxf>
      <border outline="0">
        <top/>
        <bottom style="thin">
          <color indexed="64"/>
        </bottom>
      </border>
    </ndxf>
  </rcc>
  <rcc rId="30871" sId="1" odxf="1" dxf="1">
    <oc r="C1414">
      <f>H1414</f>
    </oc>
    <nc r="C1414">
      <f>D1414+F1414+H1414+J1414+L1414+N1414+P1414+Q1414</f>
    </nc>
    <odxf>
      <border outline="0">
        <top style="thin">
          <color indexed="64"/>
        </top>
      </border>
    </odxf>
    <ndxf>
      <border outline="0">
        <top/>
      </border>
    </ndxf>
  </rcc>
  <rcc rId="30872" sId="1" odxf="1" dxf="1">
    <oc r="C1415">
      <f>H1415</f>
    </oc>
    <nc r="C1415">
      <f>D1415+F1415+H1415+J1415+L1415+N1415+P1415+Q1415</f>
    </nc>
    <odxf>
      <border outline="0">
        <top style="thin">
          <color indexed="64"/>
        </top>
      </border>
    </odxf>
    <ndxf>
      <border outline="0">
        <top/>
      </border>
    </ndxf>
  </rcc>
  <rcc rId="30873" sId="1" odxf="1" dxf="1">
    <oc r="C1416">
      <f>H1416</f>
    </oc>
    <nc r="C1416">
      <f>D1416+F1416+H1416+J1416+L1416+N1416+P1416+Q1416</f>
    </nc>
    <odxf>
      <border outline="0">
        <top style="thin">
          <color indexed="64"/>
        </top>
      </border>
    </odxf>
    <ndxf>
      <border outline="0">
        <top/>
      </border>
    </ndxf>
  </rcc>
  <rcc rId="30874" sId="1" odxf="1" dxf="1">
    <oc r="C1417">
      <f>D1417</f>
    </oc>
    <nc r="C1417">
      <f>D1417+F1417+H1417+J1417+L1417+N1417+P1417+Q1417</f>
    </nc>
    <odxf>
      <border outline="0">
        <top style="thin">
          <color indexed="64"/>
        </top>
      </border>
    </odxf>
    <ndxf>
      <border outline="0">
        <top/>
      </border>
    </ndxf>
  </rcc>
  <rcc rId="30875" sId="1" odxf="1" dxf="1">
    <oc r="C1418">
      <f>D1418</f>
    </oc>
    <nc r="C1418">
      <f>D1418+F1418+H1418+J1418+L1418+N1418+P1418+Q1418</f>
    </nc>
    <odxf>
      <border outline="0">
        <top style="thin">
          <color indexed="64"/>
        </top>
      </border>
    </odxf>
    <ndxf>
      <border outline="0">
        <top/>
      </border>
    </ndxf>
  </rcc>
  <rcc rId="30876" sId="1" odxf="1" dxf="1">
    <oc r="C1419">
      <f>D1419</f>
    </oc>
    <nc r="C1419">
      <f>D1419+F1419+H1419+J1419+L1419+N1419+P1419+Q1419</f>
    </nc>
    <odxf>
      <border outline="0">
        <top style="thin">
          <color indexed="64"/>
        </top>
      </border>
    </odxf>
    <ndxf>
      <border outline="0">
        <top/>
      </border>
    </ndxf>
  </rcc>
  <rcc rId="30877" sId="1" odxf="1" dxf="1">
    <oc r="C1420">
      <f>D1420</f>
    </oc>
    <nc r="C1420">
      <f>D1420+F1420+H1420+J1420+L1420+N1420+P1420+Q1420</f>
    </nc>
    <odxf>
      <border outline="0">
        <top style="thin">
          <color indexed="64"/>
        </top>
      </border>
    </odxf>
    <ndxf>
      <border outline="0">
        <top/>
      </border>
    </ndxf>
  </rcc>
  <rcc rId="30878" sId="1" odxf="1" dxf="1">
    <oc r="C1421">
      <f>D1421</f>
    </oc>
    <nc r="C1421">
      <f>D1421+F1421+H1421+J1421+L1421+N1421+P1421+Q1421</f>
    </nc>
    <odxf>
      <border outline="0">
        <top style="thin">
          <color indexed="64"/>
        </top>
      </border>
    </odxf>
    <ndxf>
      <border outline="0">
        <top/>
      </border>
    </ndxf>
  </rcc>
  <rcc rId="30879" sId="1" odxf="1" dxf="1">
    <oc r="C1422">
      <f>D1422</f>
    </oc>
    <nc r="C1422">
      <f>D1422+F1422+H1422+J1422+L1422+N1422+P1422+Q1422</f>
    </nc>
    <odxf>
      <border outline="0">
        <top style="thin">
          <color indexed="64"/>
        </top>
      </border>
    </odxf>
    <ndxf>
      <border outline="0">
        <top/>
      </border>
    </ndxf>
  </rcc>
  <rcc rId="30880" sId="1" odxf="1" dxf="1">
    <oc r="C1423">
      <f>D1423</f>
    </oc>
    <nc r="C1423">
      <f>D1423+F1423+H1423+J1423+L1423+N1423+P1423+Q1423</f>
    </nc>
    <odxf>
      <border outline="0">
        <top style="thin">
          <color indexed="64"/>
        </top>
        <bottom/>
      </border>
    </odxf>
    <ndxf>
      <border outline="0">
        <top/>
        <bottom style="thin">
          <color indexed="64"/>
        </bottom>
      </border>
    </ndxf>
  </rcc>
  <rcc rId="30881" sId="1">
    <oc r="C1426">
      <f>D1426+F1426+H1426+J1426+L1426+N1426+P1426</f>
    </oc>
    <nc r="C1426">
      <f>D1426+F1426+H1426+J1426+L1426+N1426+P1426+Q1426</f>
    </nc>
  </rcc>
  <rcc rId="30882" sId="1">
    <oc r="C1427">
      <f>D1427+F1427+H1427+J1427+L1427+N1427+P1427</f>
    </oc>
    <nc r="C1427">
      <f>D1427+F1427+H1427+J1427+L1427+N1427+P1427+Q1427</f>
    </nc>
  </rcc>
  <rcc rId="30883" sId="1">
    <oc r="C1428">
      <f>D1428+F1428+H1428+J1428+L1428+N1428+P1428</f>
    </oc>
    <nc r="C1428">
      <f>D1428+F1428+H1428+J1428+L1428+N1428+P1428+Q1428</f>
    </nc>
  </rcc>
  <rcc rId="30884" sId="1">
    <oc r="C1429">
      <f>D1429+F1429+H1429+J1429+L1429+N1429+P1429</f>
    </oc>
    <nc r="C1429">
      <f>D1429+F1429+H1429+J1429+L1429+N1429+P1429+Q1429</f>
    </nc>
  </rcc>
  <rcc rId="30885" sId="1">
    <oc r="C1430">
      <f>D1430+F1430+H1430+J1430+L1430+N1430+P1430</f>
    </oc>
    <nc r="C1430">
      <f>D1430+F1430+H1430+J1430+L1430+N1430+P1430+Q1430</f>
    </nc>
  </rcc>
  <rcc rId="30886" sId="1">
    <oc r="C1431">
      <f>D1431+F1431+H1431+J1431+L1431+N1431+P1431</f>
    </oc>
    <nc r="C1431">
      <f>D1431+F1431+H1431+J1431+L1431+N1431+P1431+Q1431</f>
    </nc>
  </rcc>
  <rcc rId="30887" sId="1">
    <oc r="C1432">
      <f>D1432+F1432+H1432+J1432+L1432+N1432+P1432</f>
    </oc>
    <nc r="C1432">
      <f>D1432+F1432+H1432+J1432+L1432+N1432+P1432+Q1432</f>
    </nc>
  </rcc>
  <rcc rId="30888" sId="1">
    <oc r="C1433">
      <f>D1433+F1433+H1433+J1433+L1433+N1433+P1433</f>
    </oc>
    <nc r="C1433">
      <f>D1433+F1433+H1433+J1433+L1433+N1433+P1433+Q1433</f>
    </nc>
  </rcc>
  <rcc rId="30889" sId="1">
    <oc r="C1434">
      <f>D1434+F1434+H1434+J1434+L1434+N1434+P1434</f>
    </oc>
    <nc r="C1434">
      <f>D1434+F1434+H1434+J1434+L1434+N1434+P1434+Q1434</f>
    </nc>
  </rcc>
  <rcc rId="30890" sId="1">
    <oc r="C1435">
      <f>D1435+F1435+H1435+J1435+L1435+N1435+P1435</f>
    </oc>
    <nc r="C1435">
      <f>D1435+F1435+H1435+J1435+L1435+N1435+P1435+Q1435</f>
    </nc>
  </rcc>
  <rcc rId="30891" sId="1">
    <oc r="C1436">
      <f>D1436+F1436+H1436+J1436+L1436+N1436+P1436</f>
    </oc>
    <nc r="C1436">
      <f>D1436+F1436+H1436+J1436+L1436+N1436+P1436+Q1436</f>
    </nc>
  </rcc>
  <rcc rId="30892" sId="1">
    <oc r="C1437">
      <f>D1437+F1437+H1437+J1437+L1437+N1437+P1437</f>
    </oc>
    <nc r="C1437">
      <f>D1437+F1437+H1437+J1437+L1437+N1437+P1437+Q1437</f>
    </nc>
  </rcc>
  <rcc rId="30893" sId="1">
    <oc r="C1438">
      <f>D1438+F1438+H1438+J1438+L1438+N1438+P1438</f>
    </oc>
    <nc r="C1438">
      <f>D1438+F1438+H1438+J1438+L1438+N1438+P1438+Q1438</f>
    </nc>
  </rcc>
  <rcc rId="30894" sId="1">
    <oc r="C1439">
      <f>D1439+F1439+H1439+J1439+L1439+N1439+P1439</f>
    </oc>
    <nc r="C1439">
      <f>D1439+F1439+H1439+J1439+L1439+N1439+P1439+Q1439</f>
    </nc>
  </rcc>
  <rcc rId="30895" sId="1" numFmtId="4">
    <oc r="C1443">
      <v>246615</v>
    </oc>
    <nc r="C1443">
      <f>D1443+F1443+H1443+J1443+L1443+N1443+P1443+Q1443</f>
    </nc>
  </rcc>
  <rcc rId="30896" sId="1" numFmtId="4">
    <oc r="C1444">
      <v>196705</v>
    </oc>
    <nc r="C1444">
      <f>D1444+F1444+H1444+J1444+L1444+N1444+P1444+Q1444</f>
    </nc>
  </rcc>
  <rcc rId="30897" sId="1" numFmtId="4">
    <oc r="C1445">
      <v>346567</v>
    </oc>
    <nc r="C1445">
      <f>D1445+F1445+H1445+J1445+L1445+N1445+P1445+Q1445</f>
    </nc>
  </rcc>
  <rcc rId="30898" sId="1" numFmtId="4">
    <oc r="C1446">
      <v>200955</v>
    </oc>
    <nc r="C1446">
      <f>D1446+F1446+H1446+J1446+L1446+N1446+P1446+Q1446</f>
    </nc>
  </rcc>
  <rcc rId="30899" sId="1" numFmtId="4">
    <oc r="C1447">
      <v>189650</v>
    </oc>
    <nc r="C1447">
      <f>D1447+F1447+H1447+J1447+L1447+N1447+P1447+Q1447</f>
    </nc>
  </rcc>
  <rcc rId="30900" sId="1" numFmtId="4">
    <oc r="C1448">
      <v>311687</v>
    </oc>
    <nc r="C1448">
      <f>D1448+F1448+H1448+J1448+L1448+N1448+P1448+Q1448</f>
    </nc>
  </rcc>
  <rcc rId="30901" sId="1" numFmtId="4">
    <oc r="C1449">
      <v>337715</v>
    </oc>
    <nc r="C1449">
      <f>D1449+F1449+H1449+J1449+L1449+N1449+P1449+Q1449</f>
    </nc>
  </rcc>
  <rcc rId="30902" sId="1" numFmtId="4">
    <oc r="C1450">
      <v>342579</v>
    </oc>
    <nc r="C1450">
      <f>D1450+F1450+H1450+J1450+L1450+N1450+P1450+Q1450</f>
    </nc>
  </rcc>
  <rcc rId="30903" sId="1" numFmtId="4">
    <oc r="C1453">
      <v>182288</v>
    </oc>
    <nc r="C1453">
      <f>D1453+F1453+H1453+J1453+L1453+N1453+P1453+Q1453</f>
    </nc>
  </rcc>
  <rcc rId="30904" sId="1" numFmtId="4">
    <oc r="C1454">
      <v>218834</v>
    </oc>
    <nc r="C1454">
      <f>D1454+F1454+H1454+J1454+L1454+N1454+P1454+Q1454</f>
    </nc>
  </rcc>
  <rcc rId="30905" sId="1" numFmtId="4">
    <oc r="C1455">
      <v>343719</v>
    </oc>
    <nc r="C1455">
      <f>D1455+F1455+H1455+J1455+L1455+N1455+P1455+Q1455</f>
    </nc>
  </rcc>
  <rcc rId="30906" sId="1" numFmtId="4">
    <oc r="C1456">
      <v>325227</v>
    </oc>
    <nc r="C1456">
      <f>D1456+F1456+H1456+J1456+L1456+N1456+P1456+Q1456</f>
    </nc>
  </rcc>
  <rcc rId="30907" sId="1" numFmtId="4">
    <oc r="C1457">
      <v>710355</v>
    </oc>
    <nc r="C1457">
      <f>D1457+F1457+H1457+J1457+L1457+N1457+P1457+Q1457</f>
    </nc>
  </rcc>
  <rcc rId="30908" sId="1" numFmtId="4">
    <oc r="C1458">
      <v>517199</v>
    </oc>
    <nc r="C1458">
      <f>D1458+F1458+H1458+J1458+L1458+N1458+P1458+Q1458</f>
    </nc>
  </rcc>
  <rcc rId="30909" sId="1" numFmtId="4">
    <oc r="C1459">
      <v>194207</v>
    </oc>
    <nc r="C1459">
      <f>D1459+F1459+H1459+J1459+L1459+N1459+P1459+Q1459</f>
    </nc>
  </rcc>
  <rcc rId="30910" sId="1" numFmtId="4">
    <oc r="C1460">
      <v>364533</v>
    </oc>
    <nc r="C1460">
      <f>D1460+F1460+H1460+J1460+L1460+N1460+P1460+Q1460</f>
    </nc>
  </rcc>
  <rcc rId="30911" sId="1" odxf="1" dxf="1" numFmtId="4">
    <oc r="C1463">
      <v>1404058</v>
    </oc>
    <nc r="C1463">
      <f>D1463+F1463+H1463+J1463+L1463+N1463+P1463+Q1463</f>
    </nc>
    <odxf>
      <border outline="0">
        <top style="thin">
          <color indexed="64"/>
        </top>
      </border>
    </odxf>
    <ndxf>
      <border outline="0">
        <top/>
      </border>
    </ndxf>
  </rcc>
  <rcc rId="30912" sId="1" odxf="1" dxf="1" numFmtId="4">
    <oc r="C1464">
      <v>317690</v>
    </oc>
    <nc r="C1464">
      <f>D1464+F1464+H1464+J1464+L1464+N1464+P1464+Q1464</f>
    </nc>
    <odxf>
      <border outline="0">
        <top style="thin">
          <color indexed="64"/>
        </top>
      </border>
    </odxf>
    <ndxf>
      <border outline="0">
        <top/>
      </border>
    </ndxf>
  </rcc>
  <rcc rId="30913" sId="1" odxf="1" dxf="1" numFmtId="4">
    <oc r="C1465">
      <v>657947</v>
    </oc>
    <nc r="C1465">
      <f>D1465+F1465+H1465+J1465+L1465+N1465+P1465+Q1465</f>
    </nc>
    <odxf>
      <border outline="0">
        <top style="thin">
          <color indexed="64"/>
        </top>
      </border>
    </odxf>
    <ndxf>
      <border outline="0">
        <top/>
      </border>
    </ndxf>
  </rcc>
  <rcc rId="30914" sId="1" numFmtId="4">
    <oc r="C1466">
      <v>259586</v>
    </oc>
    <nc r="C1466">
      <f>D1466+F1466+H1466+J1466+L1466+N1466+P1466+Q1466</f>
    </nc>
  </rcc>
  <rcc rId="30915" sId="1" odxf="1" dxf="1" numFmtId="4">
    <oc r="C1467">
      <v>357259</v>
    </oc>
    <nc r="C1467">
      <f>D1467+F1467+H1467+J1467+L1467+N1467+P1467+Q1467</f>
    </nc>
    <odxf>
      <border outline="0">
        <top style="thin">
          <color indexed="64"/>
        </top>
      </border>
    </odxf>
    <ndxf>
      <border outline="0">
        <top/>
      </border>
    </ndxf>
  </rcc>
  <rcc rId="30916" sId="1" odxf="1" dxf="1" numFmtId="4">
    <oc r="C1468">
      <v>2567198</v>
    </oc>
    <nc r="C1468">
      <f>D1468+F1468+H1468+J1468+L1468+N1468+P1468+Q1468</f>
    </nc>
    <odxf>
      <border outline="0">
        <top style="thin">
          <color indexed="64"/>
        </top>
      </border>
    </odxf>
    <ndxf>
      <border outline="0">
        <top/>
      </border>
    </ndxf>
  </rcc>
  <rcc rId="30917" sId="1" odxf="1" dxf="1" numFmtId="4">
    <oc r="C1469">
      <v>145831</v>
    </oc>
    <nc r="C1469">
      <f>D1469+F1469+H1469+J1469+L1469+N1469+P1469+Q1469</f>
    </nc>
    <odxf>
      <border outline="0">
        <top style="thin">
          <color indexed="64"/>
        </top>
      </border>
    </odxf>
    <ndxf>
      <border outline="0">
        <top/>
      </border>
    </ndxf>
  </rcc>
  <rcc rId="30918" sId="1" odxf="1" dxf="1" numFmtId="4">
    <oc r="C1470">
      <v>616538</v>
    </oc>
    <nc r="C1470">
      <f>D1470+F1470+H1470+J1470+L1470+N1470+P1470+Q1470</f>
    </nc>
    <odxf>
      <border outline="0">
        <top style="thin">
          <color indexed="64"/>
        </top>
      </border>
    </odxf>
    <ndxf>
      <border outline="0">
        <top/>
      </border>
    </ndxf>
  </rcc>
  <rcc rId="30919" sId="1" numFmtId="4">
    <oc r="C1474">
      <v>1450000</v>
    </oc>
    <nc r="C1474">
      <f>D1474+F1474+H1474+J1474+L1474+N1474+P1474+Q1474</f>
    </nc>
  </rcc>
  <rcc rId="30920" sId="1" numFmtId="4">
    <oc r="C1475">
      <v>800000</v>
    </oc>
    <nc r="C1475">
      <f>D1475+F1475+H1475+J1475+L1475+N1475+P1475+Q1475</f>
    </nc>
  </rcc>
  <rcc rId="30921" sId="1" numFmtId="4">
    <oc r="C1478">
      <v>600000</v>
    </oc>
    <nc r="C1478">
      <f>D1478+F1478+H1478+J1478+L1478+N1478+P1478+Q1478</f>
    </nc>
  </rcc>
  <rcc rId="30922" sId="1" numFmtId="4">
    <oc r="C1479">
      <v>500000</v>
    </oc>
    <nc r="C1479">
      <f>D1479+F1479+H1479+J1479+L1479+N1479+P1479+Q1479</f>
    </nc>
  </rcc>
  <rcc rId="30923" sId="1" numFmtId="4">
    <oc r="C1480">
      <v>100000</v>
    </oc>
    <nc r="C1480">
      <f>D1480+F1480+H1480+J1480+L1480+N1480+P1480+Q1480</f>
    </nc>
  </rcc>
  <rcc rId="30924" sId="1" numFmtId="4">
    <oc r="C1481">
      <v>220000</v>
    </oc>
    <nc r="C1481">
      <f>D1481+F1481+H1481+J1481+L1481+N1481+P1481+Q1481</f>
    </nc>
  </rcc>
  <rcc rId="30925" sId="1" numFmtId="4">
    <oc r="C1482">
      <v>120000</v>
    </oc>
    <nc r="C1482">
      <f>D1482+F1482+H1482+J1482+L1482+N1482+P1482+Q1482</f>
    </nc>
  </rcc>
  <rcc rId="30926" sId="1" numFmtId="4">
    <oc r="C1483">
      <v>150000</v>
    </oc>
    <nc r="C1483">
      <f>D1483+F1483+H1483+J1483+L1483+N1483+P1483+Q1483</f>
    </nc>
  </rcc>
  <rcc rId="30927" sId="1" numFmtId="4">
    <oc r="C1484">
      <v>150000</v>
    </oc>
    <nc r="C1484">
      <f>D1484+F1484+H1484+J1484+L1484+N1484+P1484+Q1484</f>
    </nc>
  </rcc>
  <rcc rId="30928" sId="1" numFmtId="4">
    <oc r="C1487">
      <v>600000</v>
    </oc>
    <nc r="C1487">
      <f>D1487+F1487+H1487+J1487+L1487+N1487+P1487+Q1487</f>
    </nc>
  </rcc>
  <rcc rId="30929" sId="1" numFmtId="4">
    <oc r="C1488">
      <v>400000</v>
    </oc>
    <nc r="C1488">
      <f>D1488+F1488+H1488+J1488+L1488+N1488+P1488+Q1488</f>
    </nc>
  </rcc>
  <rcc rId="30930" sId="1" numFmtId="4">
    <oc r="C1489">
      <v>100000</v>
    </oc>
    <nc r="C1489">
      <f>D1489+F1489+H1489+J1489+L1489+N1489+P1489+Q1489</f>
    </nc>
  </rcc>
  <rcc rId="30931" sId="1" numFmtId="4">
    <oc r="C1490">
      <v>1900000</v>
    </oc>
    <nc r="C1490">
      <f>D1490+F1490+H1490+J1490+L1490+N1490+P1490+Q1490</f>
    </nc>
  </rcc>
  <rcc rId="30932" sId="1">
    <oc r="C1501">
      <f>D1501+F1501+H1501+J1501+L1501+N1501+P1501+Q1501</f>
    </oc>
    <nc r="C1501">
      <f>D1501+F1501+H1501+J1501+L1501+N1501+P1501+Q1501</f>
    </nc>
  </rcc>
  <rcc rId="30933" sId="1">
    <oc r="C1502">
      <f>D1502+H1502+J1502+L1502+N1502+P1502+Q1502</f>
    </oc>
    <nc r="C1502">
      <f>D1502+F1502+H1502+J1502+L1502+N1502+P1502+Q1502</f>
    </nc>
  </rcc>
  <rcc rId="30934" sId="1">
    <oc r="C1503">
      <f>D1503+F1503+H1503+J1503+L1503+N1503+P1503+Q1503</f>
    </oc>
    <nc r="C1503">
      <f>D1503+F1503+H1503+J1503+L1503+N1503+P1503+Q1503</f>
    </nc>
  </rcc>
  <rcc rId="30935" sId="1">
    <oc r="C1504">
      <f>D1504+F1504+H1504+J1504+L1504+N1504+P1504+Q1504</f>
    </oc>
    <nc r="C1504">
      <f>D1504+F1504+H1504+J1504+L1504+N1504+P1504+Q1504</f>
    </nc>
  </rcc>
  <rcc rId="30936" sId="1">
    <oc r="F1502" t="inlineStr">
      <is>
        <t xml:space="preserve"> </t>
      </is>
    </oc>
    <nc r="F1502"/>
  </rcc>
  <rcc rId="30937" sId="1">
    <oc r="C1507">
      <f>D1507+F1507+H1507+J1507+L1507+N1507+P1507+Q1507</f>
    </oc>
    <nc r="C1507">
      <f>D1507+F1507+H1507+J1507+L1507+N1507+P1507+Q1507</f>
    </nc>
  </rcc>
  <rcc rId="30938" sId="1">
    <oc r="C1508">
      <f>D1508+F1508+H1508+J1508+L1508+N1508+P1508+Q1508</f>
    </oc>
    <nc r="C1508">
      <f>D1508+F1508+H1508+J1508+L1508+N1508+P1508+Q1508</f>
    </nc>
  </rcc>
  <rcc rId="30939" sId="1">
    <oc r="C1509">
      <f>D1509+F1509+H1509+J1509+L1509+N1509+P1509+Q1509</f>
    </oc>
    <nc r="C1509">
      <f>D1509+F1509+H1509+J1509+L1509+N1509+P1509+Q1509</f>
    </nc>
  </rcc>
  <rcc rId="30940" sId="1">
    <oc r="C1510">
      <f>D1510+F1510+H1510+J1510+L1510+N1510+P1510+Q1510</f>
    </oc>
    <nc r="C1510">
      <f>D1510+F1510+H1510+J1510+L1510+N1510+P1510+Q1510</f>
    </nc>
  </rcc>
  <rcc rId="30941" sId="1">
    <oc r="C1511">
      <f>D1511+F1511+H1511+J1511+L1511+N1511+P1511+Q1511</f>
    </oc>
    <nc r="C1511">
      <f>D1511+F1511+H1511+J1511+L1511+N1511+P1511+Q1511</f>
    </nc>
  </rcc>
  <rcc rId="30942" sId="1">
    <oc r="C1512">
      <f>D1512+F1512+H1512+J1512+L1512+N1512+P1512+Q1512</f>
    </oc>
    <nc r="C1512">
      <f>D1512+F1512+H1512+J1512+L1512+N1512+P1512+Q1512</f>
    </nc>
  </rcc>
  <rcc rId="30943" sId="1">
    <oc r="C1513">
      <f>D1513</f>
    </oc>
    <nc r="C1513">
      <f>D1513+F1513+H1513+J1513+L1513+N1513+P1513+Q1513</f>
    </nc>
  </rcc>
  <rcc rId="30944" sId="1">
    <oc r="C1514">
      <f>D1514+F1514+H1514+J1514+L1514+N1514+P1514+Q1514</f>
    </oc>
    <nc r="C1514">
      <f>D1514+F1514+H1514+J1514+L1514+N1514+P1514+Q1514</f>
    </nc>
  </rcc>
  <rcc rId="30945" sId="1">
    <oc r="C1515">
      <f>D1515</f>
    </oc>
    <nc r="C1515">
      <f>D1515+F1515+H1515+J1515+L1515+N1515+P1515+Q1515</f>
    </nc>
  </rcc>
  <rcc rId="30946" sId="1">
    <oc r="C1516">
      <f>D1516+F1516+H1516+J1516+L1516+N1516+P1516+Q1516</f>
    </oc>
    <nc r="C1516">
      <f>D1516+F1516+H1516+J1516+L1516+N1516+P1516+Q1516</f>
    </nc>
  </rcc>
  <rcc rId="30947" sId="1">
    <oc r="C1517">
      <f>D1517+F1517+H1517+J1517+L1517+N1517+P1517+Q1517</f>
    </oc>
    <nc r="C1517">
      <f>D1517+F1517+H1517+J1517+L1517+N1517+P1517+Q1517</f>
    </nc>
  </rcc>
  <rcc rId="30948" sId="1">
    <oc r="C1518">
      <f>D1518+F1518+H1518+J1518+L1518+N1518+P1518+Q1518</f>
    </oc>
    <nc r="C1518">
      <f>D1518+F1518+H1518+J1518+L1518+N1518+P1518+Q1518</f>
    </nc>
  </rcc>
  <rcc rId="30949" sId="1">
    <oc r="C1519">
      <f>D1519+J1519+L1519+N1519+P1519</f>
    </oc>
    <nc r="C1519">
      <f>D1519+F1519+H1519+J1519+L1519+N1519+P1519+Q1519</f>
    </nc>
  </rcc>
  <rcc rId="30950" sId="1">
    <oc r="C1520">
      <f>D1520+J1520+L1520+N1520+P1520</f>
    </oc>
    <nc r="C1520">
      <f>D1520+F1520+H1520+J1520+L1520+N1520+P1520+Q1520</f>
    </nc>
  </rcc>
  <rcc rId="30951" sId="1">
    <oc r="C1521">
      <f>D1521+F1521+H1521+J1521+L1521+N1521+P1521+Q1521</f>
    </oc>
    <nc r="C1521">
      <f>D1521+F1521+H1521+J1521+L1521+N1521+P1521+Q1521</f>
    </nc>
  </rcc>
  <rcc rId="30952" sId="1">
    <oc r="C1522">
      <f>D1522+F1522+H1522+J1522+L1522+N1522+P1522+Q1522</f>
    </oc>
    <nc r="C1522">
      <f>D1522+F1522+H1522+J1522+L1522+N1522+P1522+Q1522</f>
    </nc>
  </rcc>
  <rcc rId="30953" sId="1">
    <oc r="C1523">
      <f>D1523+F1523+H1523+J1523+L1523+N1523+P1523+Q1523</f>
    </oc>
    <nc r="C1523">
      <f>D1523+F1523+H1523+J1523+L1523+N1523+P1523+Q1523</f>
    </nc>
  </rcc>
  <rcc rId="30954" sId="1">
    <oc r="C1524">
      <f>D1524+F1524+H1524+J1524+L1524+N1524+P1524+Q1524</f>
    </oc>
    <nc r="C1524">
      <f>D1524+F1524+H1524+J1524+L1524+N1524+P1524+Q1524</f>
    </nc>
  </rcc>
  <rcc rId="30955" sId="1">
    <oc r="C1525">
      <f>D1525+F1525+H1525+J1525+L1525+N1525+P1525+Q1525</f>
    </oc>
    <nc r="C1525">
      <f>D1525+F1525+H1525+J1525+L1525+N1525+P1525+Q1525</f>
    </nc>
  </rcc>
  <rcc rId="30956" sId="1">
    <oc r="C1526">
      <f>D1526+F1526+H1526+J1526+L1526+N1526+P1526+Q1526</f>
    </oc>
    <nc r="C1526">
      <f>D1526+F1526+H1526+J1526+L1526+N1526+P1526+Q1526</f>
    </nc>
  </rcc>
  <rcc rId="30957" sId="1">
    <oc r="C1527">
      <f>D1527+F1527+H1527+J1527+L1527+N1527+P1527+Q1527</f>
    </oc>
    <nc r="C1527">
      <f>D1527+F1527+H1527+J1527+L1527+N1527+P1527+Q1527</f>
    </nc>
  </rcc>
  <rcc rId="30958" sId="1">
    <oc r="C1528">
      <f>D1528+F1528+H1528+J1528+L1528+N1528+P1528+Q1528</f>
    </oc>
    <nc r="C1528">
      <f>D1528+F1528+H1528+J1528+L1528+N1528+P1528+Q1528</f>
    </nc>
  </rcc>
  <rcc rId="30959" sId="1">
    <oc r="C1529">
      <f>D1529+F1529+H1529+J1529+L1529+N1529+P1529+Q1529</f>
    </oc>
    <nc r="C1529">
      <f>D1529+F1529+H1529+J1529+L1529+N1529+P1529+Q1529</f>
    </nc>
  </rcc>
  <rcc rId="30960" sId="1">
    <oc r="C1530">
      <f>D1530+F1530+H1530+J1530+L1530+N1530+P1530+Q1530</f>
    </oc>
    <nc r="C1530">
      <f>D1530+F1530+H1530+J1530+L1530+N1530+P1530+Q1530</f>
    </nc>
  </rcc>
  <rcc rId="30961" sId="1">
    <oc r="F1513" t="inlineStr">
      <is>
        <t xml:space="preserve"> </t>
      </is>
    </oc>
    <nc r="F1513"/>
  </rcc>
  <rcc rId="30962" sId="1">
    <oc r="G1513" t="inlineStr">
      <is>
        <t xml:space="preserve"> </t>
      </is>
    </oc>
    <nc r="G1513"/>
  </rcc>
  <rcc rId="30963" sId="1">
    <oc r="H1513" t="inlineStr">
      <is>
        <t xml:space="preserve"> </t>
      </is>
    </oc>
    <nc r="H1513"/>
  </rcc>
  <rcc rId="30964" sId="1">
    <oc r="F1515" t="inlineStr">
      <is>
        <t xml:space="preserve"> </t>
      </is>
    </oc>
    <nc r="F1515"/>
  </rcc>
  <rcc rId="30965" sId="1">
    <oc r="G1515" t="inlineStr">
      <is>
        <t xml:space="preserve"> </t>
      </is>
    </oc>
    <nc r="G1515"/>
  </rcc>
  <rcc rId="30966" sId="1">
    <oc r="H1515" t="inlineStr">
      <is>
        <t xml:space="preserve"> </t>
      </is>
    </oc>
    <nc r="H1515"/>
  </rcc>
  <rcc rId="30967" sId="1">
    <oc r="G1522" t="inlineStr">
      <is>
        <t xml:space="preserve"> </t>
      </is>
    </oc>
    <nc r="G1522"/>
  </rcc>
  <rcc rId="30968" sId="1">
    <oc r="J1515" t="inlineStr">
      <is>
        <t xml:space="preserve"> </t>
      </is>
    </oc>
    <nc r="J1515"/>
  </rcc>
  <rcc rId="30969" sId="1">
    <oc r="L1515" t="inlineStr">
      <is>
        <t xml:space="preserve"> </t>
      </is>
    </oc>
    <nc r="L1515"/>
  </rcc>
  <rcc rId="30970" sId="1">
    <oc r="N1515" t="inlineStr">
      <is>
        <t xml:space="preserve"> </t>
      </is>
    </oc>
    <nc r="N1515"/>
  </rcc>
  <rcc rId="30971" sId="1">
    <oc r="P1515" t="inlineStr">
      <is>
        <t xml:space="preserve"> </t>
      </is>
    </oc>
    <nc r="P1515"/>
  </rcc>
  <rcc rId="30972" sId="1">
    <oc r="Q1515" t="inlineStr">
      <is>
        <t xml:space="preserve"> </t>
      </is>
    </oc>
    <nc r="Q1515"/>
  </rcc>
  <rcc rId="30973" sId="1">
    <oc r="J1513" t="inlineStr">
      <is>
        <t xml:space="preserve"> </t>
      </is>
    </oc>
    <nc r="J1513"/>
  </rcc>
  <rcc rId="30974" sId="1">
    <oc r="L1513" t="inlineStr">
      <is>
        <t xml:space="preserve"> </t>
      </is>
    </oc>
    <nc r="L1513"/>
  </rcc>
  <rcc rId="30975" sId="1">
    <oc r="N1513" t="inlineStr">
      <is>
        <t xml:space="preserve"> </t>
      </is>
    </oc>
    <nc r="N1513"/>
  </rcc>
  <rcc rId="30976" sId="1">
    <oc r="P1513" t="inlineStr">
      <is>
        <t xml:space="preserve"> </t>
      </is>
    </oc>
    <nc r="P1513"/>
  </rcc>
  <rcc rId="30977" sId="1">
    <oc r="Q1513" t="inlineStr">
      <is>
        <t xml:space="preserve"> </t>
      </is>
    </oc>
    <nc r="Q1513"/>
  </rcc>
  <rcc rId="30978" sId="1">
    <oc r="C1533">
      <f>D1533+F1533+H1533+J1533+L1533+N1533+P1533+Q1533</f>
    </oc>
    <nc r="C1533">
      <f>D1533+F1533+H1533+J1533+L1533+N1533+P1533+Q1533</f>
    </nc>
  </rcc>
  <rcc rId="30979" sId="1">
    <oc r="C1534">
      <f>D1534+F1534+H1534+J1534+L1534+N1534+P1534+Q1534</f>
    </oc>
    <nc r="C1534">
      <f>D1534+F1534+H1534+J1534+L1534+N1534+P1534+Q1534</f>
    </nc>
  </rcc>
  <rcc rId="30980" sId="1">
    <oc r="C1535">
      <f>D1535+F1535+H1535+J1535+L1535+N1535+P1535+Q1535</f>
    </oc>
    <nc r="C1535">
      <f>D1535+F1535+H1535+J1535+L1535+N1535+P1535+Q1535</f>
    </nc>
  </rcc>
  <rcc rId="30981" sId="1">
    <oc r="C1536">
      <f>D1536+F1536+H1536+J1536+L1536+N1536+P1536+Q1536</f>
    </oc>
    <nc r="C1536">
      <f>D1536+F1536+H1536+J1536+L1536+N1536+P1536+Q1536</f>
    </nc>
  </rcc>
  <rcc rId="30982" sId="1">
    <oc r="C1537">
      <f>D1537+F1537+H1537+J1537+L1537+N1537+P1537+Q1537</f>
    </oc>
    <nc r="C1537">
      <f>D1537+F1537+H1537+J1537+L1537+N1537+P1537+Q1537</f>
    </nc>
  </rcc>
  <rcc rId="30983" sId="1">
    <oc r="C1538">
      <f>D1538+F1538+H1538+J1538+L1538+N1538+P1538+Q1538</f>
    </oc>
    <nc r="C1538">
      <f>D1538+F1538+H1538+J1538+L1538+N1538+P1538+Q1538</f>
    </nc>
  </rcc>
  <rcc rId="30984" sId="1">
    <oc r="C1539">
      <f>D1539+F1539+H1539+J1539+L1539+N1539+P1539+Q1539</f>
    </oc>
    <nc r="C1539">
      <f>D1539+F1539+H1539+J1539+L1539+N1539+P1539+Q1539</f>
    </nc>
  </rcc>
  <rcc rId="30985" sId="1">
    <oc r="C1540">
      <f>D1540+F1540+H1540+J1540+L1540+N1540+P1540+Q1540</f>
    </oc>
    <nc r="C1540">
      <f>D1540+F1540+H1540+J1540+L1540+N1540+P1540+Q1540</f>
    </nc>
  </rcc>
  <rcc rId="30986" sId="1">
    <oc r="C1541">
      <f>D1541+F1541+H1541+J1541+L1541+N1541+P1541+Q1541</f>
    </oc>
    <nc r="C1541">
      <f>D1541+F1541+H1541+J1541+L1541+N1541+P1541+Q1541</f>
    </nc>
  </rcc>
  <rcc rId="30987" sId="1">
    <oc r="C1542">
      <f>D1542+F1542+H1542+J1542+L1542+N1542+P1542+Q1542</f>
    </oc>
    <nc r="C1542">
      <f>D1542+F1542+H1542+J1542+L1542+N1542+P1542+Q1542</f>
    </nc>
  </rcc>
  <rcc rId="30988" sId="1">
    <oc r="C1543">
      <f>D1543+F1543+H1543+J1543+L1543+N1543+P1543+Q1543</f>
    </oc>
    <nc r="C1543">
      <f>D1543+F1543+H1543+J1543+L1543+N1543+P1543+Q1543</f>
    </nc>
  </rcc>
  <rcc rId="30989" sId="1">
    <oc r="C1544">
      <f>D1544+F1544+H1544+J1544+L1544+N1544+P1544+Q1544</f>
    </oc>
    <nc r="C1544">
      <f>D1544+F1544+H1544+J1544+L1544+N1544+P1544+Q1544</f>
    </nc>
  </rcc>
  <rcc rId="30990" sId="1">
    <oc r="C1545">
      <f>D1545+F1545+H1545+J1545+L1545+N1545+P1545+Q1545</f>
    </oc>
    <nc r="C1545">
      <f>D1545+F1545+H1545+J1545+L1545+N1545+P1545+Q1545</f>
    </nc>
  </rcc>
  <rcc rId="30991" sId="1">
    <oc r="C1546">
      <f>D1546+F1546+H1546+J1546+L1546+N1546+P1546+Q1546</f>
    </oc>
    <nc r="C1546">
      <f>D1546+F1546+H1546+J1546+L1546+N1546+P1546+Q1546</f>
    </nc>
  </rcc>
  <rcc rId="30992" sId="1">
    <oc r="C1547">
      <f>D1547+F1547+H1547+J1547+L1547+N1547+P1547+Q1547</f>
    </oc>
    <nc r="C1547">
      <f>D1547+F1547+H1547+J1547+L1547+N1547+P1547+Q1547</f>
    </nc>
  </rcc>
  <rcc rId="30993" sId="1">
    <oc r="C1548">
      <f>D1548+F1548+H1548+J1548+L1548+N1548+P1548+Q1548</f>
    </oc>
    <nc r="C1548">
      <f>D1548+F1548+H1548+J1548+L1548+N1548+P1548+Q1548</f>
    </nc>
  </rcc>
  <rcc rId="30994" sId="1">
    <oc r="C1549">
      <f>D1549+F1549+H1549+J1549+L1549+N1549+P1549+Q1549</f>
    </oc>
    <nc r="C1549">
      <f>D1549+F1549+H1549+J1549+L1549+N1549+P1549+Q1549</f>
    </nc>
  </rcc>
  <rcc rId="30995" sId="1">
    <oc r="C1550">
      <f>D1550+F1550+H1550+J1550+L1550+N1550+P1550+Q1550</f>
    </oc>
    <nc r="C1550">
      <f>D1550+F1550+H1550+J1550+L1550+N1550+P1550+Q1550</f>
    </nc>
  </rcc>
  <rcc rId="30996" sId="1">
    <oc r="C1551">
      <f>D1551+F1551+H1551+J1551+L1551+N1551+P1551+Q1551</f>
    </oc>
    <nc r="C1551">
      <f>D1551+F1551+H1551+J1551+L1551+N1551+P1551+Q1551</f>
    </nc>
  </rcc>
  <rcc rId="30997" sId="1">
    <oc r="C1552">
      <f>D1552+F1552+H1552+J1552+L1552+N1552+P1552+Q1552</f>
    </oc>
    <nc r="C1552">
      <f>D1552+F1552+H1552+J1552+L1552+N1552+P1552+Q1552</f>
    </nc>
  </rcc>
  <rcc rId="30998" sId="1">
    <oc r="C1553">
      <f>D1553+F1553+H1553+J1553+L1553+N1553+P1553+Q1553</f>
    </oc>
    <nc r="C1553">
      <f>D1553+F1553+H1553+J1553+L1553+N1553+P1553+Q1553</f>
    </nc>
  </rcc>
  <rcc rId="30999" sId="1">
    <oc r="C1554">
      <f>D1554+F1554+H1554+J1554+L1554+N1554+P1554+Q1554</f>
    </oc>
    <nc r="C1554">
      <f>D1554+F1554+H1554+J1554+L1554+N1554+P1554+Q1554</f>
    </nc>
  </rcc>
  <rcc rId="31000" sId="1">
    <oc r="C1555">
      <f>D1555+F1555+H1555+J1555+L1555+N1555+P1555+Q1555</f>
    </oc>
    <nc r="C1555">
      <f>D1555+F1555+H1555+J1555+L1555+N1555+P1555+Q1555</f>
    </nc>
  </rcc>
  <rcc rId="31001" sId="1">
    <oc r="C1556">
      <f>D1556+F1556+H1556+J1556+L1556+N1556+P1556+Q1556</f>
    </oc>
    <nc r="C1556">
      <f>D1556+F1556+H1556+J1556+L1556+N1556+P1556+Q1556</f>
    </nc>
  </rcc>
  <rcc rId="31002" sId="1">
    <oc r="C1557">
      <f>D1557+F1557+H1557+J1557+L1557+N1557+P1557+Q1557</f>
    </oc>
    <nc r="C1557">
      <f>D1557+F1557+H1557+J1557+L1557+N1557+P1557+Q1557</f>
    </nc>
  </rcc>
  <rcc rId="31003" sId="1">
    <oc r="C1563">
      <f>D1563+F1563+H1563+J1563+L1563+N1563+P1563+R1563</f>
    </oc>
    <nc r="C1563">
      <f>D1563+F1563+H1563+J1563+L1563+N1563+P1563+Q1563</f>
    </nc>
  </rcc>
  <rcc rId="31004" sId="1">
    <oc r="C1564">
      <f>D1564+F1564+H1564+J1564+L1564+N1564+P1564+R1564</f>
    </oc>
    <nc r="C1564">
      <f>D1564+F1564+H1564+J1564+L1564+N1564+P1564+Q1564</f>
    </nc>
  </rcc>
  <rcc rId="31005" sId="1" numFmtId="4">
    <oc r="C1568">
      <v>1000000</v>
    </oc>
    <nc r="C1568">
      <f>D1568+F1568+H1568+J1568+L1568+N1568+P1568+Q1568</f>
    </nc>
  </rcc>
  <rcc rId="31006" sId="1">
    <oc r="C1571">
      <f>D1571+H1571+J1571+L1571+P1571+Q1571+N1571</f>
    </oc>
    <nc r="C1571">
      <f>D1571+F1571+H1571+J1571+L1571+N1571+P1571+Q1571</f>
    </nc>
  </rcc>
  <rcc rId="31007" sId="1">
    <oc r="C1572">
      <f>D1572+H1572+J1572+L1572+P1572+Q1572+N1572</f>
    </oc>
    <nc r="C1572">
      <f>D1572+F1572+H1572+J1572+L1572+N1572+P1572+Q1572</f>
    </nc>
  </rcc>
  <rcc rId="31008" sId="1">
    <oc r="C1573">
      <f>D1573+H1573+J1573+L1573+P1573+Q1573+N1573</f>
    </oc>
    <nc r="C1573">
      <f>D1573+F1573+H1573+J1573+L1573+N1573+P1573+Q1573</f>
    </nc>
  </rcc>
  <rcc rId="31009" sId="1">
    <oc r="C1574">
      <f>D1574+H1574+J1574+L1574+P1574+Q1574+N1574</f>
    </oc>
    <nc r="C1574">
      <f>D1574+F1574+H1574+J1574+L1574+N1574+P1574+Q1574</f>
    </nc>
  </rcc>
  <rcc rId="31010" sId="1">
    <oc r="C1575">
      <f>D1575+H1575+J1575+L1575+P1575+Q1575+N1575</f>
    </oc>
    <nc r="C1575">
      <f>D1575+F1575+H1575+J1575+L1575+N1575+P1575+Q1575</f>
    </nc>
  </rcc>
  <rcc rId="31011" sId="1">
    <oc r="C1576">
      <f>D1576+H1576+J1576+L1576+P1576+Q1576+N1576</f>
    </oc>
    <nc r="C1576">
      <f>D1576+F1576+H1576+J1576+L1576+N1576+P1576+Q1576</f>
    </nc>
  </rcc>
  <rcc rId="31012" sId="1">
    <oc r="C1577">
      <f>D1577+H1577+J1577+L1577+P1577+Q1577+N1577</f>
    </oc>
    <nc r="C1577">
      <f>D1577+F1577+H1577+J1577+L1577+N1577+P1577+Q1577</f>
    </nc>
  </rcc>
  <rcc rId="31013" sId="1">
    <oc r="C1578">
      <f>D1578+H1578+J1578+L1578+P1578+Q1578+N1578</f>
    </oc>
    <nc r="C1578">
      <f>D1578+F1578+H1578+J1578+L1578+N1578+P1578+Q1578</f>
    </nc>
  </rcc>
  <rcc rId="31014" sId="1">
    <oc r="C1579">
      <f>D1579+H1579+J1579+L1579+P1579+Q1579+N1579</f>
    </oc>
    <nc r="C1579">
      <f>D1579+F1579+H1579+J1579+L1579+N1579+P1579+Q1579</f>
    </nc>
  </rcc>
  <rcc rId="31015" sId="1">
    <oc r="C1580">
      <f>D1580+H1580+J1580+L1580+P1580+Q1580+N1580</f>
    </oc>
    <nc r="C1580">
      <f>D1580+F1580+H1580+J1580+L1580+N1580+P1580+Q1580</f>
    </nc>
  </rcc>
  <rcc rId="31016" sId="1">
    <oc r="C1581">
      <f>D1581+H1581+J1581+L1581+P1581+Q1581+N1581</f>
    </oc>
    <nc r="C1581">
      <f>D1581+F1581+H1581+J1581+L1581+N1581+P1581+Q1581</f>
    </nc>
  </rcc>
  <rcc rId="31017" sId="1">
    <oc r="C1582">
      <f>D1582+H1582+J1582+L1582+P1582+Q1582+N1582</f>
    </oc>
    <nc r="C1582">
      <f>D1582+F1582+H1582+J1582+L1582+N1582+P1582+Q1582</f>
    </nc>
  </rcc>
  <rcc rId="31018" sId="1">
    <oc r="C1583">
      <f>D1583+H1583+J1583+L1583+P1583+Q1583+N1583</f>
    </oc>
    <nc r="C1583">
      <f>D1583+F1583+H1583+J1583+L1583+N1583+P1583+Q1583</f>
    </nc>
  </rcc>
  <rcc rId="31019" sId="1">
    <oc r="C1584">
      <f>D1584+H1584+J1584+L1584+P1584+Q1584+N1584</f>
    </oc>
    <nc r="C1584">
      <f>D1584+F1584+H1584+J1584+L1584+N1584+P1584+Q1584</f>
    </nc>
  </rcc>
  <rcc rId="31020" sId="1">
    <oc r="C1585">
      <f>D1585+H1585+J1585+L1585+P1585+Q1585+N1585</f>
    </oc>
    <nc r="C1585">
      <f>D1585+F1585+H1585+J1585+L1585+N1585+P1585+Q1585</f>
    </nc>
  </rcc>
  <rcc rId="31021" sId="1">
    <oc r="C1586">
      <f>D1586+H1586+J1586+L1586+P1586+Q1586+N1586</f>
    </oc>
    <nc r="C1586">
      <f>D1586+F1586+H1586+J1586+L1586+N1586+P1586+Q1586</f>
    </nc>
  </rcc>
  <rcc rId="31022" sId="1">
    <oc r="C1587">
      <f>D1587+H1587+J1587+L1587+P1587+Q1587+N1587</f>
    </oc>
    <nc r="C1587">
      <f>D1587+F1587+H1587+J1587+L1587+N1587+P1587+Q1587</f>
    </nc>
  </rcc>
  <rcc rId="31023" sId="1">
    <oc r="C1588">
      <f>D1588+H1588+J1588+L1588+P1588+Q1588+N1588</f>
    </oc>
    <nc r="C1588">
      <f>D1588+F1588+H1588+J1588+L1588+N1588+P1588+Q1588</f>
    </nc>
  </rcc>
  <rcc rId="31024" sId="1">
    <oc r="C1589">
      <f>D1589+H1589+J1589+L1589+P1589+Q1589+N1589</f>
    </oc>
    <nc r="C1589">
      <f>D1589+F1589+H1589+J1589+L1589+N1589+P1589+Q1589</f>
    </nc>
  </rcc>
  <rcc rId="31025" sId="1">
    <oc r="C1590">
      <f>D1590+H1590+J1590+L1590+P1590+Q1590+N1590</f>
    </oc>
    <nc r="C1590">
      <f>D1590+F1590+H1590+J1590+L1590+N1590+P1590+Q1590</f>
    </nc>
  </rcc>
  <rcc rId="31026" sId="1">
    <oc r="C1591">
      <f>D1591+H1591+J1591+L1591+P1591+Q1591+N1591</f>
    </oc>
    <nc r="C1591">
      <f>D1591+F1591+H1591+J1591+L1591+N1591+P1591+Q1591</f>
    </nc>
  </rcc>
  <rcc rId="31027" sId="1">
    <oc r="C1592">
      <f>D1592+H1592+J1592+L1592+P1592+Q1592+N1592</f>
    </oc>
    <nc r="C1592">
      <f>D1592+F1592+H1592+J1592+L1592+N1592+P1592+Q1592</f>
    </nc>
  </rcc>
  <rcc rId="31028" sId="1">
    <oc r="C1593">
      <f>D1593+H1593+J1593+L1593+P1593+Q1593+N1593</f>
    </oc>
    <nc r="C1593">
      <f>D1593+F1593+H1593+J1593+L1593+N1593+P1593+Q1593</f>
    </nc>
  </rcc>
  <rcc rId="31029" sId="1">
    <oc r="C1594">
      <f>D1594+H1594+J1594+L1594+P1594+Q1594+N1594</f>
    </oc>
    <nc r="C1594">
      <f>D1594+F1594+H1594+J1594+L1594+N1594+P1594+Q1594</f>
    </nc>
  </rcc>
  <rcc rId="31030" sId="1">
    <oc r="C1595">
      <f>D1595+H1595+J1595+L1595+P1595+Q1595+N1595</f>
    </oc>
    <nc r="C1595">
      <f>D1595+F1595+H1595+J1595+L1595+N1595+P1595+Q1595</f>
    </nc>
  </rcc>
  <rcc rId="31031" sId="1">
    <oc r="C1596">
      <f>D1596+H1596+J1596+L1596+P1596+Q1596+N1596</f>
    </oc>
    <nc r="C1596">
      <f>D1596+F1596+H1596+J1596+L1596+N1596+P1596+Q1596</f>
    </nc>
  </rcc>
  <rcc rId="31032" sId="1" odxf="1" dxf="1">
    <oc r="C1597">
      <f>D1597+H1597+J1597+L1597+P1597+Q1597+N1597</f>
    </oc>
    <nc r="C1597">
      <f>D1597+F1597+H1597+J1597+L1597+N1597+P1597+Q1597</f>
    </nc>
    <odxf>
      <fill>
        <patternFill>
          <bgColor rgb="FFFFFF00"/>
        </patternFill>
      </fill>
    </odxf>
    <ndxf>
      <fill>
        <patternFill>
          <bgColor theme="0"/>
        </patternFill>
      </fill>
    </ndxf>
  </rcc>
  <rcc rId="31033" sId="1" odxf="1" dxf="1">
    <oc r="C1598">
      <f>D1598+H1598+J1598+L1598+P1598+Q1598+N1598</f>
    </oc>
    <nc r="C1598">
      <f>D1598+F1598+H1598+J1598+L1598+N1598+P1598+Q1598</f>
    </nc>
    <odxf>
      <fill>
        <patternFill>
          <bgColor rgb="FFFFFF00"/>
        </patternFill>
      </fill>
    </odxf>
    <ndxf>
      <fill>
        <patternFill>
          <bgColor theme="0"/>
        </patternFill>
      </fill>
    </ndxf>
  </rcc>
  <rcc rId="31034" sId="1">
    <oc r="C1599">
      <f>D1599+H1599+J1599+L1599+P1599+Q1599+N1599</f>
    </oc>
    <nc r="C1599">
      <f>D1599+F1599+H1599+J1599+L1599+N1599+P1599+Q1599</f>
    </nc>
  </rcc>
  <rcc rId="31035" sId="1">
    <oc r="C1600">
      <f>D1600+H1600+J1600+L1600+P1600+Q1600+N1600</f>
    </oc>
    <nc r="C1600">
      <f>D1600+F1600+H1600+J1600+L1600+N1600+P1600+Q1600</f>
    </nc>
  </rcc>
  <rcc rId="31036" sId="1">
    <oc r="C1601">
      <f>D1601+H1601+J1601+L1601+P1601+Q1601+N1601</f>
    </oc>
    <nc r="C1601">
      <f>D1601+F1601+H1601+J1601+L1601+N1601+P1601+Q1601</f>
    </nc>
  </rcc>
  <rcc rId="31037" sId="1">
    <oc r="C1602">
      <f>D1602+H1602+J1602+L1602+P1602+Q1602+N1602</f>
    </oc>
    <nc r="C1602">
      <f>D1602+F1602+H1602+J1602+L1602+N1602+P1602+Q1602</f>
    </nc>
  </rcc>
  <rcc rId="31038" sId="1">
    <oc r="C1603">
      <f>D1603+H1603+J1603+L1603+P1603+Q1603+N1603</f>
    </oc>
    <nc r="C1603">
      <f>D1603+F1603+H1603+J1603+L1603+N1603+P1603+Q1603</f>
    </nc>
  </rcc>
  <rcc rId="31039" sId="1">
    <oc r="C1604">
      <f>D1604+H1604+J1604+L1604+P1604+Q1604+N1604</f>
    </oc>
    <nc r="C1604">
      <f>D1604+F1604+H1604+J1604+L1604+N1604+P1604+Q1604</f>
    </nc>
  </rcc>
  <rcc rId="31040" sId="1">
    <oc r="C1605">
      <f>D1605+H1605+J1605+L1605+P1605+Q1605+N1605</f>
    </oc>
    <nc r="C1605">
      <f>D1605+F1605+H1605+J1605+L1605+N1605+P1605+Q1605</f>
    </nc>
  </rcc>
  <rcc rId="31041" sId="1">
    <oc r="C1606">
      <f>D1606+H1606+J1606+L1606+P1606+Q1606+N1606</f>
    </oc>
    <nc r="C1606">
      <f>D1606+F1606+H1606+J1606+L1606+N1606+P1606+Q1606</f>
    </nc>
  </rcc>
  <rcc rId="31042" sId="1">
    <oc r="C1607">
      <f>D1607+H1607+J1607+L1607+P1607+Q1607+N1607</f>
    </oc>
    <nc r="C1607">
      <f>D1607+F1607+H1607+J1607+L1607+N1607+P1607+Q1607</f>
    </nc>
  </rcc>
  <rcc rId="31043" sId="1">
    <oc r="C1608">
      <f>D1608+H1608+J1608+L1608+P1608+Q1608+N1608</f>
    </oc>
    <nc r="C1608">
      <f>D1608+F1608+H1608+J1608+L1608+N1608+P1608+Q1608</f>
    </nc>
  </rcc>
  <rcc rId="31044" sId="1">
    <oc r="C1609">
      <f>D1609+H1609+J1609+L1609+P1609+Q1609+N1609</f>
    </oc>
    <nc r="C1609">
      <f>D1609+F1609+H1609+J1609+L1609+N1609+P1609+Q1609</f>
    </nc>
  </rcc>
  <rcc rId="31045" sId="1">
    <oc r="C1610">
      <f>D1610+H1610+J1610+L1610+P1610+Q1610+N1610</f>
    </oc>
    <nc r="C1610">
      <f>D1610+F1610+H1610+J1610+L1610+N1610+P1610+Q1610</f>
    </nc>
  </rcc>
  <rcc rId="31046" sId="1">
    <oc r="C1611">
      <f>D1611+H1611+J1611+L1611+P1611+Q1611+N1611</f>
    </oc>
    <nc r="C1611">
      <f>D1611+F1611+H1611+J1611+L1611+N1611+P1611+Q1611</f>
    </nc>
  </rcc>
  <rcc rId="31047" sId="1">
    <oc r="C1612">
      <f>D1612+H1612+J1612+L1612+P1612+Q1612+N1612</f>
    </oc>
    <nc r="C1612">
      <f>D1612+F1612+H1612+J1612+L1612+N1612+P1612+Q1612</f>
    </nc>
  </rcc>
  <rcc rId="31048" sId="1">
    <oc r="C1613">
      <f>D1613+H1613+J1613+L1613+P1613+Q1613+N1613</f>
    </oc>
    <nc r="C1613">
      <f>D1613+F1613+H1613+J1613+L1613+N1613+P1613+Q1613</f>
    </nc>
  </rcc>
  <rcc rId="31049" sId="1">
    <oc r="C1614">
      <f>D1614+H1614+J1614+L1614+P1614+Q1614+N1614</f>
    </oc>
    <nc r="C1614">
      <f>D1614+F1614+H1614+J1614+L1614+N1614+P1614+Q1614</f>
    </nc>
  </rcc>
  <rcc rId="31050" sId="1">
    <oc r="C1615">
      <f>D1615+H1615+J1615+L1615+P1615+Q1615+N1615</f>
    </oc>
    <nc r="C1615">
      <f>D1615+F1615+H1615+J1615+L1615+N1615+P1615+Q1615</f>
    </nc>
  </rcc>
  <rcc rId="31051" sId="1">
    <oc r="C1616">
      <f>D1616+H1616+J1616+L1616+P1616+Q1616+N1616</f>
    </oc>
    <nc r="C1616">
      <f>D1616+F1616+H1616+J1616+L1616+N1616+P1616+Q1616</f>
    </nc>
  </rcc>
  <rfmt sheetId="1" sqref="C1597:C1598">
    <dxf>
      <fill>
        <patternFill>
          <bgColor rgb="FFFFFF00"/>
        </patternFill>
      </fill>
    </dxf>
  </rfmt>
  <rcc rId="31052" sId="1" numFmtId="4">
    <oc r="C1619">
      <v>2229989</v>
    </oc>
    <nc r="C1619">
      <f>D1619+F1619+H1619+J1619+L1619+N1619+P1619+Q1619</f>
    </nc>
  </rcc>
  <rcc rId="31053" sId="1" numFmtId="4">
    <oc r="C1621">
      <v>368861</v>
    </oc>
    <nc r="C1621">
      <f>D1621+F1621+H1621+J1621+L1621+N1621+P1621+Q1621</f>
    </nc>
  </rcc>
  <rcc rId="31054" sId="1" numFmtId="4">
    <oc r="C1624">
      <v>3321888</v>
    </oc>
    <nc r="C1624">
      <f>D1624+F1624+H1624+J1624+L1624+N1624+P1624+Q1624</f>
    </nc>
  </rcc>
  <rcc rId="31055" sId="1">
    <oc r="C1628">
      <f>D1628</f>
    </oc>
    <nc r="C1628">
      <f>D1628+F1628+H1628+J1628+L1628+N1628+P1628+Q1628</f>
    </nc>
  </rcc>
  <rcc rId="31056" sId="1">
    <oc r="C1632">
      <f>D1632+H1632+J1632+L1632+P1632</f>
    </oc>
    <nc r="C1632">
      <f>D1632+F1632+H1632+J1632+L1632+N1632+P1632+Q1632</f>
    </nc>
  </rcc>
  <rcc rId="31057" sId="1">
    <oc r="C1639">
      <f>H1639+L1639+P1639</f>
    </oc>
    <nc r="C1639">
      <f>D1639+F1639+H1639+J1639+L1639+N1639+P1639+Q1639</f>
    </nc>
  </rcc>
  <rcc rId="31058" sId="1" numFmtId="4">
    <oc r="C1646">
      <v>850000</v>
    </oc>
    <nc r="C1646">
      <f>D1646+F1646+H1646+J1646+L1646+N1646+P1646+Q1646</f>
    </nc>
  </rcc>
  <rcc rId="31059" sId="1">
    <oc r="C1648">
      <f>D1648+H1648+L1648+P1648</f>
    </oc>
    <nc r="C1648">
      <f>D1648+F1648+H1648+J1648+L1648+N1648+P1648+Q1648</f>
    </nc>
  </rcc>
  <rcc rId="31060" sId="1" numFmtId="4">
    <oc r="C1668">
      <v>2876596</v>
    </oc>
    <nc r="C1668">
      <f>D1668+F1668+H1668+J1668+L1668+N1668+P1668+Q1668</f>
    </nc>
  </rcc>
  <rcc rId="31061" sId="1" numFmtId="4">
    <oc r="C1676">
      <v>879167.8</v>
    </oc>
    <nc r="C1676">
      <f>D1676+F1676+H1676+J1676+L1676+N1676+P1676+Q1676</f>
    </nc>
  </rcc>
  <rcc rId="31062" sId="1">
    <oc r="C1680">
      <f>SUM(D1680+J1680+L1680+N1680+P1680)</f>
    </oc>
    <nc r="C1680">
      <f>D1680+F1680+H1680+J1680+L1680+N1680+P1680+Q1680</f>
    </nc>
  </rcc>
  <rcc rId="31063" sId="1">
    <oc r="C1682">
      <f>D1682+J1682+N1682</f>
    </oc>
    <nc r="C1682">
      <f>D1682+F1682+H1682+J1682+L1682+N1682+P1682+Q1682</f>
    </nc>
  </rcc>
  <rcc rId="31064" sId="1">
    <oc r="C1685">
      <f>D1685+H1685+L1685+P1685</f>
    </oc>
    <nc r="C1685">
      <f>D1685+F1685+H1685+J1685+L1685+N1685+P1685+Q1685</f>
    </nc>
  </rcc>
  <rcc rId="31065" sId="1" numFmtId="4">
    <oc r="C1689">
      <v>887900</v>
    </oc>
    <nc r="C1689">
      <f>D1689+F1689+H1689+J1689+L1689+N1689+P1689+Q1689</f>
    </nc>
  </rcc>
  <rcc rId="31066" sId="1" numFmtId="4">
    <oc r="C1692">
      <v>850000</v>
    </oc>
    <nc r="C1692">
      <f>D1692+F1692+H1692+J1692+L1692+N1692+P1692+Q1692</f>
    </nc>
  </rcc>
  <rcc rId="31067" sId="1" numFmtId="4">
    <oc r="C1695">
      <v>3426007.54</v>
    </oc>
    <nc r="C1695">
      <f>D1695+F1695+H1695+J1695+L1695+N1695+P1695+Q1695</f>
    </nc>
  </rcc>
  <rcc rId="31068" sId="1" numFmtId="4">
    <oc r="C1699">
      <v>3694208.7</v>
    </oc>
    <nc r="C1699">
      <f>D1699+F1699+H1699+J1699+L1699+N1699+P1699+Q1699</f>
    </nc>
  </rcc>
  <rcc rId="31069" sId="1">
    <oc r="C1707">
      <f>D1707+F1707+H1707+J1707+L1707+N1707+P1707+Q1707</f>
    </oc>
    <nc r="C1707">
      <f>D1707+F1707+H1707+J1707+L1707+N1707+P1707+Q1707</f>
    </nc>
  </rcc>
  <rcc rId="31070" sId="1">
    <oc r="C1706">
      <f>D1706+F1706+H1706+J1706+L1706+N1706+P1706+Q1706</f>
    </oc>
    <nc r="C1706">
      <f>D1706+F1706+H1706+J1706+L1706+N1706+P1706+Q1706</f>
    </nc>
  </rcc>
  <rcc rId="31071" sId="1">
    <oc r="C1719">
      <f>D1719+F1719+H1719+J1719+L1719+N1719+P1719+Q1719</f>
    </oc>
    <nc r="C1719">
      <f>D1719+F1719+H1719+J1719+L1719+N1719+P1719+Q1719</f>
    </nc>
  </rcc>
  <rcc rId="31072" sId="1" numFmtId="4">
    <oc r="C1622">
      <v>2848344</v>
    </oc>
    <nc r="C1622">
      <f>D1622+F1622+H1622+J1622+L1622+N1622+P1622+Q1622</f>
    </nc>
  </rcc>
  <rcc rId="31073" sId="1" numFmtId="4">
    <oc r="C1625">
      <v>1984986</v>
    </oc>
    <nc r="C1625">
      <f>D1625+F1625+H1625+J1625+L1625+N1625+P1625+Q1625</f>
    </nc>
  </rcc>
  <rcc rId="31074" sId="1">
    <oc r="C1629">
      <f>D1629</f>
    </oc>
    <nc r="C1629">
      <f>D1629+F1629+H1629+J1629+L1629+N1629+P1629+Q1629</f>
    </nc>
  </rcc>
  <rcc rId="31075" sId="1" odxf="1" dxf="1" numFmtId="4">
    <oc r="C1630">
      <v>245575.88</v>
    </oc>
    <nc r="C1630">
      <f>D1630+F1630+H1630+J1630+L1630+N1630+P1630+Q1630</f>
    </nc>
    <odxf>
      <font>
        <sz val="14"/>
        <color indexed="8"/>
        <name val="Times New Roman"/>
        <scheme val="none"/>
      </font>
    </odxf>
    <ndxf>
      <font>
        <sz val="14"/>
        <color indexed="8"/>
        <name val="Times New Roman"/>
        <scheme val="none"/>
      </font>
    </ndxf>
  </rcc>
  <rcc rId="31076" sId="1">
    <oc r="C1633">
      <f>D1633+H1633+J1633+L1633+P1633</f>
    </oc>
    <nc r="C1633">
      <f>D1633+F1633+H1633+J1633+L1633+N1633+P1633+Q1633</f>
    </nc>
  </rcc>
  <rcc rId="31077" sId="1">
    <oc r="C1634">
      <f>D1634+H1634+J1634+L1634+P1634</f>
    </oc>
    <nc r="C1634">
      <f>D1634+F1634+H1634+J1634+L1634+N1634+P1634+Q1634</f>
    </nc>
  </rcc>
  <rcc rId="31078" sId="1">
    <oc r="C1635">
      <f>D1635+H1635+J1635+L1635+P1635</f>
    </oc>
    <nc r="C1635">
      <f>D1635+F1635+H1635+J1635+L1635+N1635+P1635+Q1635</f>
    </nc>
  </rcc>
  <rcc rId="31079" sId="1">
    <oc r="C1636">
      <f>D1636+H1636+J1636+L1636+P1636</f>
    </oc>
    <nc r="C1636">
      <f>D1636+F1636+H1636+J1636+L1636+N1636+P1636+Q1636</f>
    </nc>
  </rcc>
  <rcc rId="31080" sId="1">
    <oc r="C1637">
      <f>D1637+H1637+J1637+L1637+P1637</f>
    </oc>
    <nc r="C1637">
      <f>D1637+F1637+H1637+J1637+L1637+N1637+P1637+Q1637</f>
    </nc>
  </rcc>
  <rcc rId="31081" sId="1">
    <oc r="C1640">
      <f>H1640+L1640+P1640</f>
    </oc>
    <nc r="C1640">
      <f>D1640+F1640+H1640+J1640+L1640+N1640+P1640+Q1640</f>
    </nc>
  </rcc>
  <rcc rId="31082" sId="1">
    <oc r="C1641">
      <f>H1641+L1641+P1641</f>
    </oc>
    <nc r="C1641">
      <f>D1641+F1641+H1641+J1641+L1641+N1641+P1641+Q1641</f>
    </nc>
  </rcc>
  <rcc rId="31083" sId="1">
    <oc r="C1642">
      <f>H1642+L1642+P1642</f>
    </oc>
    <nc r="C1642">
      <f>D1642+F1642+H1642+J1642+L1642+N1642+P1642+Q1642</f>
    </nc>
  </rcc>
  <rcc rId="31084" sId="1">
    <oc r="C1643">
      <f>H1643+L1643+P1643</f>
    </oc>
    <nc r="C1643">
      <f>D1643+F1643+H1643+J1643+L1643+N1643+P1643+Q1643</f>
    </nc>
  </rcc>
  <rcc rId="31085" sId="1">
    <oc r="C1649">
      <f>H1649</f>
    </oc>
    <nc r="C1649">
      <f>D1649+F1649+H1649+J1649+L1649+N1649+P1649+Q1649</f>
    </nc>
  </rcc>
  <rcc rId="31086" sId="1">
    <oc r="C1650">
      <f>D1650+H1650+L1650+P1650</f>
    </oc>
    <nc r="C1650">
      <f>D1650+F1650+H1650+J1650+L1650+N1650+P1650+Q1650</f>
    </nc>
  </rcc>
  <rcc rId="31087" sId="1">
    <oc r="C1651">
      <f>D1651+H1651+L1651+P1651</f>
    </oc>
    <nc r="C1651">
      <f>D1651+F1651+H1651+J1651+L1651+N1651+P1651+Q1651</f>
    </nc>
  </rcc>
  <rcc rId="31088" sId="1">
    <oc r="C1652">
      <f>D1652+H1652+L1652+P1652</f>
    </oc>
    <nc r="C1652">
      <f>D1652+F1652+H1652+J1652+L1652+N1652+P1652+Q1652</f>
    </nc>
  </rcc>
  <rcc rId="31089" sId="1">
    <oc r="C1653">
      <f>D1653+H1653+L1653+P1653</f>
    </oc>
    <nc r="C1653">
      <f>D1653+F1653+H1653+J1653+L1653+N1653+P1653+Q1653</f>
    </nc>
  </rcc>
  <rcc rId="31090" sId="1">
    <oc r="C1654">
      <f>D1654+H1654+L1654+P1654</f>
    </oc>
    <nc r="C1654">
      <f>D1654+F1654+H1654+J1654+L1654+N1654+P1654+Q1654</f>
    </nc>
  </rcc>
  <rcc rId="31091" sId="1">
    <oc r="C1655">
      <f>D1655+H1655+L1655+P1655</f>
    </oc>
    <nc r="C1655">
      <f>D1655+F1655+H1655+J1655+L1655+N1655+P1655+Q1655</f>
    </nc>
  </rcc>
  <rcc rId="31092" sId="1">
    <oc r="C1656">
      <f>D1656+H1656+L1656+P1656</f>
    </oc>
    <nc r="C1656">
      <f>D1656+F1656+H1656+J1656+L1656+N1656+P1656+Q1656</f>
    </nc>
  </rcc>
  <rcc rId="31093" sId="1">
    <oc r="C1657">
      <f>D1657+H1657+L1657+P1657</f>
    </oc>
    <nc r="C1657">
      <f>D1657+F1657+H1657+J1657+L1657+N1657+P1657+Q1657</f>
    </nc>
  </rcc>
  <rcc rId="31094" sId="1">
    <oc r="C1658">
      <f>D1658+H1658+L1658+P1658</f>
    </oc>
    <nc r="C1658">
      <f>D1658+F1658+H1658+J1658+L1658+N1658+P1658+Q1658</f>
    </nc>
  </rcc>
  <rcc rId="31095" sId="1">
    <oc r="C1659">
      <f>D1659+H1659+L1659+P1659</f>
    </oc>
    <nc r="C1659">
      <f>D1659+F1659+H1659+J1659+L1659+N1659+P1659+Q1659</f>
    </nc>
  </rcc>
  <rcc rId="31096" sId="1">
    <oc r="C1660">
      <f>D1660+H1660+L1660+P1660</f>
    </oc>
    <nc r="C1660">
      <f>D1660+F1660+H1660+J1660+L1660+N1660+P1660+Q1660</f>
    </nc>
  </rcc>
  <rcc rId="31097" sId="1">
    <oc r="C1661">
      <f>D1661+H1661+L1661+P1661</f>
    </oc>
    <nc r="C1661">
      <f>D1661+F1661+H1661+J1661+L1661+N1661+P1661+Q1661</f>
    </nc>
  </rcc>
  <rcc rId="31098" sId="1">
    <oc r="C1662">
      <f>D1662+H1662+L1662+P1662</f>
    </oc>
    <nc r="C1662">
      <f>D1662+F1662+H1662+J1662+L1662+N1662+P1662+Q1662</f>
    </nc>
  </rcc>
  <rcc rId="31099" sId="1">
    <oc r="C1663">
      <f>D1663+H1663+L1663+P1663</f>
    </oc>
    <nc r="C1663">
      <f>D1663+F1663+H1663+J1663+L1663+N1663+P1663+Q1663</f>
    </nc>
  </rcc>
  <rcc rId="31100" sId="1">
    <oc r="C1664">
      <f>D1664+H1664+L1664+P1664</f>
    </oc>
    <nc r="C1664">
      <f>D1664+F1664+H1664+J1664+L1664+N1664+P1664+Q1664</f>
    </nc>
  </rcc>
  <rcc rId="31101" sId="1">
    <oc r="C1665">
      <f>D1665+H1665+L1665+P1665</f>
    </oc>
    <nc r="C1665">
      <f>D1665+F1665+H1665+J1665+L1665+N1665+P1665+Q1665</f>
    </nc>
  </rcc>
  <rcc rId="31102" sId="1">
    <oc r="C1666">
      <f>D1666+H1666+L1666+P1666</f>
    </oc>
    <nc r="C1666">
      <f>D1666+F1666+H1666+J1666+L1666+N1666+P1666+Q1666</f>
    </nc>
  </rcc>
  <rcc rId="31103" sId="1">
    <oc r="D1649" t="inlineStr">
      <is>
        <t xml:space="preserve"> </t>
      </is>
    </oc>
    <nc r="D1649"/>
  </rcc>
  <rcc rId="31104" sId="1" numFmtId="4">
    <oc r="C1669">
      <v>939029</v>
    </oc>
    <nc r="C1669">
      <f>D1669+F1669+H1669+J1669+L1669+N1669+P1669+Q1669</f>
    </nc>
  </rcc>
  <rcc rId="31105" sId="1" numFmtId="4">
    <oc r="C1670">
      <v>766462</v>
    </oc>
    <nc r="C1670">
      <f>D1670+F1670+H1670+J1670+L1670+N1670+P1670+Q1670</f>
    </nc>
  </rcc>
  <rcc rId="31106" sId="1" numFmtId="4">
    <oc r="C1671">
      <v>2890650</v>
    </oc>
    <nc r="C1671">
      <f>D1671+F1671+H1671+J1671+L1671+N1671+P1671+Q1671</f>
    </nc>
  </rcc>
  <rcc rId="31107" sId="1" numFmtId="4">
    <oc r="C1672">
      <v>1906813</v>
    </oc>
    <nc r="C1672">
      <f>D1672+F1672+H1672+J1672+L1672+N1672+P1672+Q1672</f>
    </nc>
  </rcc>
  <rcc rId="31108" sId="1" numFmtId="4">
    <oc r="C1673">
      <v>1899450</v>
    </oc>
    <nc r="C1673">
      <f>D1673+F1673+H1673+J1673+L1673+N1673+P1673+Q1673</f>
    </nc>
  </rcc>
  <rcc rId="31109" sId="1" odxf="1" dxf="1" numFmtId="4">
    <oc r="C1677">
      <v>313890.57</v>
    </oc>
    <nc r="C1677">
      <f>D1677+F1677+H1677+J1677+L1677+N1677+P1677+Q1677</f>
    </nc>
    <odxf>
      <font>
        <sz val="14"/>
        <name val="Times New Roman"/>
        <scheme val="none"/>
      </font>
    </odxf>
    <ndxf>
      <font>
        <sz val="14"/>
        <color indexed="8"/>
        <name val="Times New Roman"/>
        <scheme val="none"/>
      </font>
    </ndxf>
  </rcc>
  <rcc rId="31110" sId="1">
    <oc r="C1683">
      <f>D1683+J1683+N1683</f>
    </oc>
    <nc r="C1683">
      <f>D1683+F1683+H1683+J1683+L1683+N1683+P1683+Q1683</f>
    </nc>
  </rcc>
  <rcc rId="31111" sId="1">
    <oc r="C1686">
      <f>D1686+H1686+L1686+P1686</f>
    </oc>
    <nc r="C1686">
      <f>D1686+F1686+H1686+J1686+L1686+N1686+P1686+Q1686</f>
    </nc>
  </rcc>
  <rcc rId="31112" sId="1" numFmtId="4">
    <oc r="C1696">
      <v>2321589.9</v>
    </oc>
    <nc r="C1696">
      <f>D1696+F1696+H1696+J1696+L1696+N1696+P1696+Q1696</f>
    </nc>
  </rcc>
  <rcc rId="31113" sId="1" numFmtId="4">
    <oc r="C1697">
      <v>1080000</v>
    </oc>
    <nc r="C1697">
      <f>D1697+F1697+H1697+J1697+L1697+N1697+P1697+Q1697</f>
    </nc>
  </rcc>
  <rcc rId="31114" sId="1" numFmtId="4">
    <oc r="C1700">
      <v>1804315.77</v>
    </oc>
    <nc r="C1700">
      <f>D1700+F1700+H1700+J1700+L1700+N1700+P1700+Q1700</f>
    </nc>
  </rcc>
  <rcc rId="31115" sId="1" numFmtId="4">
    <oc r="C1701">
      <v>1795551.91</v>
    </oc>
    <nc r="C1701">
      <f>D1701+F1701+H1701+J1701+L1701+N1701+P1701+Q1701</f>
    </nc>
  </rcc>
  <rcc rId="31116" sId="1" numFmtId="4">
    <oc r="C1702">
      <v>3447915.8</v>
    </oc>
    <nc r="C1702">
      <f>D1702+F1702+H1702+J1702+L1702+N1702+P1702+Q1702</f>
    </nc>
  </rcc>
  <rcc rId="31117" sId="1" numFmtId="4">
    <oc r="C1703">
      <v>1633428.72</v>
    </oc>
    <nc r="C1703">
      <f>D1703+F1703+H1703+J1703+L1703+N1703+P1703+Q1703</f>
    </nc>
  </rcc>
  <rcc rId="31118" sId="1">
    <oc r="C1708">
      <f>D1708+F1708+H1708+J1708+L1708+N1708+P1708+Q1708</f>
    </oc>
    <nc r="C1708">
      <f>D1708+F1708+H1708+J1708+L1708+N1708+P1708+Q1708</f>
    </nc>
  </rcc>
  <rcc rId="31119" sId="1">
    <oc r="C1709">
      <f>D1709+F1709+H1709+J1709+L1709+N1709+P1709+Q1709</f>
    </oc>
    <nc r="C1709">
      <f>D1709+F1709+H1709+J1709+L1709+N1709+P1709+Q1709</f>
    </nc>
  </rcc>
  <rcc rId="31120" sId="1">
    <oc r="C1710">
      <f>D1710+F1710+H1710+J1710+L1710+N1710+P1710+Q1710</f>
    </oc>
    <nc r="C1710">
      <f>D1710+F1710+H1710+J1710+L1710+N1710+P1710+Q1710</f>
    </nc>
  </rcc>
  <rcc rId="31121" sId="1">
    <oc r="C1711">
      <f>D1711+F1711+H1711+J1711+L1711+N1711+P1711+Q1711</f>
    </oc>
    <nc r="C1711">
      <f>D1711+F1711+H1711+J1711+L1711+N1711+P1711+Q1711</f>
    </nc>
  </rcc>
  <rcc rId="31122" sId="1">
    <oc r="C1712">
      <f>D1712+F1712+H1712+J1712+L1712+N1712+P1712+Q1712</f>
    </oc>
    <nc r="C1712">
      <f>D1712+F1712+H1712+J1712+L1712+N1712+P1712+Q1712</f>
    </nc>
  </rcc>
  <rcc rId="31123" sId="1">
    <oc r="C1713">
      <f>D1713+F1713+H1713+J1713+L1713+N1713+P1713+Q1713</f>
    </oc>
    <nc r="C1713">
      <f>D1713+F1713+H1713+J1713+L1713+N1713+P1713+Q1713</f>
    </nc>
  </rcc>
  <rcc rId="31124" sId="1">
    <oc r="C1714">
      <f>D1714+F1714+H1714+J1714+L1714+N1714+P1714+Q1714</f>
    </oc>
    <nc r="C1714">
      <f>D1714+F1714+H1714+J1714+L1714+N1714+P1714+Q1714</f>
    </nc>
  </rcc>
  <rcc rId="31125" sId="1">
    <oc r="C1715">
      <f>D1715+F1715+H1715+J1715+L1715+N1715+P1715+Q1715</f>
    </oc>
    <nc r="C1715">
      <f>D1715+F1715+H1715+J1715+L1715+N1715+P1715+Q1715</f>
    </nc>
  </rcc>
  <rcc rId="31126" sId="1">
    <oc r="C1716">
      <f>D1716+F1716+H1716+J1716+L1716+N1716+P1716+Q1716</f>
    </oc>
    <nc r="C1716">
      <f>D1716+F1716+H1716+J1716+L1716+N1716+P1716+Q1716</f>
    </nc>
  </rcc>
  <rcc rId="31127" sId="1">
    <oc r="C1717">
      <f>D1717+F1717+H1717+J1717+L1717+N1717+P1717+Q1717</f>
    </oc>
    <nc r="C1717">
      <f>D1717+F1717+H1717+J1717+L1717+N1717+P1717+Q1717</f>
    </nc>
  </rcc>
  <rcc rId="31128" sId="1">
    <oc r="C1720">
      <f>D1720+F1720+H1720+J1720+L1720+N1720+P1720+Q1720</f>
    </oc>
    <nc r="C1720">
      <f>D1720+F1720+H1720+J1720+L1720+N1720+P1720+Q1720</f>
    </nc>
  </rcc>
  <rcc rId="31129" sId="1">
    <oc r="C1721">
      <f>D1721+F1721+H1721+J1721+L1721+N1721+P1721+Q1721</f>
    </oc>
    <nc r="C1721">
      <f>D1721+F1721+H1721+J1721+L1721+N1721+P1721+Q1721</f>
    </nc>
  </rcc>
  <rcc rId="31130" sId="1">
    <oc r="C1722">
      <f>D1722+F1722+H1722+J1722+L1722+N1722+P1722+Q1722</f>
    </oc>
    <nc r="C1722">
      <f>D1722+F1722+H1722+J1722+L1722+N1722+P1722+Q1722</f>
    </nc>
  </rcc>
  <rcc rId="31131" sId="1">
    <oc r="C1723">
      <f>D1723+F1723+H1723+J1723+L1723+N1723+P1723+Q1723</f>
    </oc>
    <nc r="C1723">
      <f>D1723+F1723+H1723+J1723+L1723+N1723+P1723+Q1723</f>
    </nc>
  </rcc>
  <rcc rId="31132" sId="1">
    <oc r="C1726">
      <f>L1726+P1726</f>
    </oc>
    <nc r="C1726">
      <f>D1726+F1726+H1726+J1726+L1726+N1726+P1726+Q1726</f>
    </nc>
  </rcc>
  <rcc rId="31133" sId="1">
    <oc r="C1728">
      <f>L1728+P1728</f>
    </oc>
    <nc r="C1728">
      <f>D1728+F1728+H1728+J1728+L1728+N1728+P1728+Q1728</f>
    </nc>
  </rcc>
  <rcc rId="31134" sId="1">
    <oc r="C1731">
      <f>D1731+H1731+J1731+L1731+P1731+Q1731</f>
    </oc>
    <nc r="C1731">
      <f>D1731+F1731+H1731+J1731+L1731+N1731+P1731+Q1731</f>
    </nc>
  </rcc>
  <rcc rId="31135" sId="1">
    <oc r="C1733">
      <f>D1733+H1733+J1733+L1733+P1733+Q1733</f>
    </oc>
    <nc r="C1733">
      <f>D1733+F1733+H1733+J1733+L1733+N1733+P1733+Q1733</f>
    </nc>
  </rcc>
  <rcc rId="31136" sId="1">
    <oc r="C1735">
      <f>D1735+H1735+J1735+L1735+P1735+Q1735</f>
    </oc>
    <nc r="C1735">
      <f>D1735+F1735+H1735+J1735+L1735+N1735+P1735+Q1735</f>
    </nc>
  </rcc>
  <rcc rId="31137" sId="1">
    <oc r="C1749">
      <f>+D1749+H1749+J1749+L1749+N1749+P1749</f>
    </oc>
    <nc r="C1749">
      <f>D1749+F1749+H1749+J1749+L1749+N1749+P1749+Q1749</f>
    </nc>
  </rcc>
  <rcc rId="31138" sId="1">
    <oc r="C1751">
      <f>+D1751+H1751+J1751+L1751+N1751+P1751</f>
    </oc>
    <nc r="C1751">
      <f>D1751+F1751+H1751+J1751+L1751+N1751+P1751+Q1751</f>
    </nc>
  </rcc>
  <rcc rId="31139" sId="1" numFmtId="4">
    <oc r="C1755">
      <v>820000</v>
    </oc>
    <nc r="C1755">
      <f>D1755+F1755+H1755+J1755+L1755+N1755+P1755+Q1755</f>
    </nc>
  </rcc>
  <rcc rId="31140" sId="1">
    <oc r="C1761">
      <f>D1761+L1761+N1761+P1761</f>
    </oc>
    <nc r="C1761">
      <f>D1761+F1761+H1761+J1761+L1761+N1761+P1761+Q1761</f>
    </nc>
  </rcc>
  <rcc rId="31141" sId="1">
    <oc r="C1763">
      <f>D1763+L1763+N1763+P1763</f>
    </oc>
    <nc r="C1763">
      <f>D1763+F1763+H1763+J1763+L1763+N1763+P1763+Q1763</f>
    </nc>
  </rcc>
  <rcc rId="31142" sId="1">
    <oc r="C1767">
      <f>L1767+P1767</f>
    </oc>
    <nc r="C1767">
      <f>D1767+F1767+H1767+J1767+L1767+N1767+P1767+Q1767</f>
    </nc>
  </rcc>
  <rcc rId="31143" sId="1">
    <oc r="C1770">
      <f>D1770+F1770+H1770+J1770+L1770+N1770+P1770+Q1770</f>
    </oc>
    <nc r="C1770">
      <f>D1770+F1770+H1770+J1770+L1770+N1770+P1770+Q1770</f>
    </nc>
  </rcc>
  <rcc rId="31144" sId="1" numFmtId="4">
    <oc r="C1776">
      <v>210310.54</v>
    </oc>
    <nc r="C1776">
      <f>D1776+F1776+H1776+J1776+L1776+N1776+P1776+Q1776</f>
    </nc>
  </rcc>
  <rcc rId="31145" sId="1" numFmtId="4">
    <oc r="C1779">
      <v>145984.29</v>
    </oc>
    <nc r="C1779">
      <f>D1779+F1779+H1779+J1779+L1779+N1779+P1779+Q1779</f>
    </nc>
  </rcc>
  <rcc rId="31146" sId="1">
    <oc r="C1783">
      <f>D1783+H1783+L1783</f>
    </oc>
    <nc r="C1783">
      <f>D1783+F1783+H1783+J1783+L1783+N1783+P1783+Q1783</f>
    </nc>
  </rcc>
  <rcc rId="31147" sId="1">
    <oc r="C1786">
      <f>D1786+H1786+L1786</f>
    </oc>
    <nc r="C1786">
      <f>D1786+F1786+H1786+J1786+L1786+N1786+P1786+Q1786</f>
    </nc>
  </rcc>
  <rcc rId="31148" sId="1" numFmtId="4">
    <oc r="C1789">
      <v>1740000</v>
    </oc>
    <nc r="C1789">
      <f>D1789+F1789+H1789+J1789+L1789+N1789+P1789+Q1789</f>
    </nc>
  </rcc>
  <rcc rId="31149" sId="1">
    <oc r="C1791">
      <f>D1791+H1791+L1791+P1791</f>
    </oc>
    <nc r="C1791">
      <f>D1791+F1791+H1791+J1791+L1791+N1791+P1791+Q1791</f>
    </nc>
  </rcc>
  <rcc rId="31150" sId="1">
    <oc r="C1793">
      <f>D1793+H1793+L1793+P1793</f>
    </oc>
    <nc r="C1793">
      <f>D1793+F1793+H1793+J1793+L1793+N1793+P1793+Q1793</f>
    </nc>
  </rcc>
  <rcc rId="31151" sId="1">
    <oc r="C1797">
      <f>H1797</f>
    </oc>
    <nc r="C1797">
      <f>D1797+F1797+H1797+J1797+L1797+N1797+P1797+Q1797</f>
    </nc>
  </rcc>
  <rcc rId="31152" sId="1">
    <oc r="C1799">
      <f>H1799</f>
    </oc>
    <nc r="C1799">
      <f>D1799+F1799+H1799+J1799+L1799+N1799+P1799+Q1799</f>
    </nc>
  </rcc>
  <rcc rId="31153" sId="1">
    <oc r="C1801">
      <f>L1801</f>
    </oc>
    <nc r="C1801">
      <f>D1801+F1801+H1801+J1801+L1801+N1801+P1801+Q1801</f>
    </nc>
  </rcc>
  <rcc rId="31154" sId="1">
    <oc r="C1807">
      <f>D1807+F1807+H1807+J1807+L1807+N1807+P1807+Q1807+R1807+S1807+T1807</f>
    </oc>
    <nc r="C1807">
      <f>D1807+F1807+H1807+J1807+L1807+N1807+P1807+Q1807</f>
    </nc>
  </rcc>
  <rcc rId="31155" sId="1">
    <oc r="C1813">
      <f>D1813+F1813+H1813+J1813+L1813+N1813+P1813+R1813</f>
    </oc>
    <nc r="C1813">
      <f>D1813+F1813+H1813+J1813+L1813+N1813+P1813+Q1813</f>
    </nc>
  </rcc>
  <rcc rId="31156" sId="1">
    <oc r="C1815">
      <f>D1815+F1815+H1815+J1815+L1815+N1815+P1815+R1815</f>
    </oc>
    <nc r="C1815">
      <f>D1815+F1815+H1815+J1815+L1815+N1815+P1815+Q1815</f>
    </nc>
  </rcc>
  <rcc rId="31157" sId="1">
    <oc r="C1821">
      <f>D1821+F1821+H1821+J1821+L1821+N1821+P1821+R1821</f>
    </oc>
    <nc r="C1821">
      <f>D1821+F1821+H1821+J1821+L1821+N1821+P1821+Q1821</f>
    </nc>
  </rcc>
  <rcc rId="31158" sId="1">
    <oc r="C1825">
      <f>L1825+P1825</f>
    </oc>
    <nc r="C1825">
      <f>D1825+F1825+H1825+J1825+L1825+N1825+P1825+Q1825</f>
    </nc>
  </rcc>
  <rcc rId="31159" sId="1">
    <oc r="C1833">
      <f>H1833</f>
    </oc>
    <nc r="C1833">
      <f>D1833+F1833+H1833+J1833+L1833+N1833+P1833+Q1833</f>
    </nc>
  </rcc>
  <rcc rId="31160" sId="1">
    <oc r="C1736">
      <f>D1736+H1736+J1736+L1736+P1736+Q1736</f>
    </oc>
    <nc r="C1736">
      <f>D1736+F1736+H1736+J1736+L1736+N1736+P1736+Q1736</f>
    </nc>
  </rcc>
  <rcc rId="31161" sId="1">
    <oc r="C1737">
      <f>D1737+H1737+J1737+L1737+P1737+Q1737</f>
    </oc>
    <nc r="C1737">
      <f>D1737+F1737+H1737+J1737+L1737+N1737+P1737+Q1737</f>
    </nc>
  </rcc>
  <rcc rId="31162" sId="1">
    <oc r="C1738">
      <f>D1738+H1738+J1738+L1738+P1738+Q1738</f>
    </oc>
    <nc r="C1738">
      <f>D1738+F1738+H1738+J1738+L1738+N1738+P1738+Q1738</f>
    </nc>
  </rcc>
  <rcc rId="31163" sId="1">
    <oc r="C1739">
      <f>D1739+H1739+J1739+L1739+P1739+Q1739</f>
    </oc>
    <nc r="C1739">
      <f>D1739+F1739+H1739+J1739+L1739+N1739+P1739+Q1739</f>
    </nc>
  </rcc>
  <rcc rId="31164" sId="1">
    <oc r="C1740">
      <f>D1740+H1740+J1740+L1740+P1740+Q1740</f>
    </oc>
    <nc r="C1740">
      <f>D1740+F1740+H1740+J1740+L1740+N1740+P1740+Q1740</f>
    </nc>
  </rcc>
  <rcc rId="31165" sId="1">
    <oc r="C1741">
      <f>D1741+H1741+J1741+L1741+P1741+Q1741</f>
    </oc>
    <nc r="C1741">
      <f>D1741+F1741+H1741+J1741+L1741+N1741+P1741+Q1741</f>
    </nc>
  </rcc>
  <rcc rId="31166" sId="1">
    <oc r="C1742">
      <f>D1742+H1742+J1742+L1742+P1742+Q1742</f>
    </oc>
    <nc r="C1742">
      <f>D1742+F1742+H1742+J1742+L1742+N1742+P1742+Q1742</f>
    </nc>
  </rcc>
  <rcc rId="31167" sId="1">
    <oc r="C1743">
      <f>D1743+H1743+J1743+L1743+P1743+Q1743</f>
    </oc>
    <nc r="C1743">
      <f>D1743+F1743+H1743+J1743+L1743+N1743+P1743+Q1743</f>
    </nc>
  </rcc>
  <rcc rId="31168" sId="1">
    <oc r="C1744">
      <f>D1744+H1744+J1744+L1744+P1744+Q1744</f>
    </oc>
    <nc r="C1744">
      <f>D1744+F1744+H1744+J1744+L1744+N1744+P1744+Q1744</f>
    </nc>
  </rcc>
  <rcc rId="31169" sId="1">
    <oc r="C1745">
      <f>D1745+H1745+J1745+L1745+P1745+Q1745</f>
    </oc>
    <nc r="C1745">
      <f>D1745+F1745+H1745+J1745+L1745+N1745+P1745+Q1745</f>
    </nc>
  </rcc>
  <rcc rId="31170" sId="1">
    <oc r="C1746">
      <f>D1746+H1746+J1746+L1746+P1746+Q1746</f>
    </oc>
    <nc r="C1746">
      <f>D1746+F1746+H1746+J1746+L1746+N1746+P1746+Q1746</f>
    </nc>
  </rcc>
  <rcc rId="31171" sId="1" numFmtId="4">
    <oc r="C1752">
      <v>80166</v>
    </oc>
    <nc r="C1752">
      <f>D1752+F1752+H1752+J1752+L1752+N1752+P1752+Q1752</f>
    </nc>
  </rcc>
  <rcc rId="31172" sId="1" numFmtId="4">
    <oc r="C1753">
      <v>1236130</v>
    </oc>
    <nc r="C1753">
      <f>D1753+F1753+H1753+J1753+L1753+N1753+P1753+Q1753</f>
    </nc>
  </rcc>
  <rcc rId="31173" sId="1" numFmtId="4">
    <oc r="C1756">
      <v>80600</v>
    </oc>
    <nc r="C1756">
      <f>D1756+F1756+H1756+J1756+L1756+N1756+P1756+Q1756</f>
    </nc>
  </rcc>
  <rcc rId="31174" sId="1" numFmtId="4">
    <oc r="C1757">
      <v>95000</v>
    </oc>
    <nc r="C1757">
      <f>D1757+F1757+H1757+J1757+L1757+N1757+P1757+Q1757</f>
    </nc>
  </rcc>
  <rcc rId="31175" sId="1" numFmtId="4">
    <oc r="C1758">
      <v>650000</v>
    </oc>
    <nc r="C1758">
      <f>D1758+F1758+H1758+J1758+L1758+N1758+P1758+Q1758</f>
    </nc>
  </rcc>
  <rcc rId="31176" sId="1">
    <oc r="C1764">
      <f>D1764+L1764+N1764+P1764</f>
    </oc>
    <nc r="C1764">
      <f>D1764+F1764+H1764+J1764+L1764+N1764+P1764+Q1764</f>
    </nc>
  </rcc>
  <rcc rId="31177" sId="1">
    <oc r="C1765">
      <f>D1765+L1765+N1765+P1765</f>
    </oc>
    <nc r="C1765">
      <f>D1765+F1765+H1765+J1765+L1765+N1765+P1765+Q1765</f>
    </nc>
  </rcc>
  <rcc rId="31178" sId="1">
    <oc r="H1767" t="inlineStr">
      <is>
        <t xml:space="preserve"> </t>
      </is>
    </oc>
    <nc r="H1767"/>
  </rcc>
  <rcc rId="31179" sId="1" odxf="1" dxf="1">
    <oc r="C1771">
      <f>D1771+F1771+H1771+J1771+L1771+N1771+P1771+Q1771</f>
    </oc>
    <nc r="C1771">
      <f>D1771+F1771+H1771+J1771+L1771+N1771+P1771+Q1771</f>
    </nc>
    <odxf>
      <fill>
        <patternFill>
          <bgColor rgb="FFFFFF00"/>
        </patternFill>
      </fill>
    </odxf>
    <ndxf>
      <fill>
        <patternFill>
          <bgColor theme="0"/>
        </patternFill>
      </fill>
    </ndxf>
  </rcc>
  <rcc rId="31180" sId="1" odxf="1" dxf="1">
    <oc r="C1772">
      <f>D1772+F1772+H1772+J1772+L1772+N1772+P1772+Q1772</f>
    </oc>
    <nc r="C1772">
      <f>D1772+F1772+H1772+J1772+L1772+N1772+P1772+Q1772</f>
    </nc>
    <odxf>
      <fill>
        <patternFill>
          <bgColor rgb="FFFFFF00"/>
        </patternFill>
      </fill>
    </odxf>
    <ndxf>
      <fill>
        <patternFill>
          <bgColor theme="0"/>
        </patternFill>
      </fill>
    </ndxf>
  </rcc>
  <rcc rId="31181" sId="1">
    <oc r="C1773">
      <f>D1773+F1773+H1773+J1773+L1773+N1773+P1773+Q1773</f>
    </oc>
    <nc r="C1773">
      <f>D1773+F1773+H1773+J1773+L1773+N1773+P1773+Q1773</f>
    </nc>
  </rcc>
  <rfmt sheetId="1" sqref="C1771:C1772">
    <dxf>
      <fill>
        <patternFill>
          <bgColor rgb="FFFFFF00"/>
        </patternFill>
      </fill>
    </dxf>
  </rfmt>
  <rcc rId="31182" sId="1" odxf="1" dxf="1" numFmtId="4">
    <oc r="C1777">
      <v>247649.71</v>
    </oc>
    <nc r="C1777">
      <f>D1777+F1777+H1777+J1777+L1777+N1777+P1777+Q1777</f>
    </nc>
    <odxf>
      <font>
        <sz val="14"/>
        <color indexed="8"/>
        <name val="Times New Roman"/>
        <scheme val="none"/>
      </font>
      <alignment wrapText="0" readingOrder="0"/>
    </odxf>
    <ndxf>
      <font>
        <sz val="14"/>
        <color indexed="8"/>
        <name val="Times New Roman"/>
        <scheme val="none"/>
      </font>
      <alignment wrapText="1" readingOrder="0"/>
    </ndxf>
  </rcc>
  <rcc rId="31183" sId="1" numFmtId="4">
    <oc r="C1780">
      <v>246855.06</v>
    </oc>
    <nc r="C1780">
      <f>D1780+F1780+H1780+J1780+L1780+N1780+P1780+Q1780</f>
    </nc>
  </rcc>
  <rcc rId="31184" sId="1">
    <oc r="C1784">
      <f>D1784+H1784+L1784</f>
    </oc>
    <nc r="C1784">
      <f>D1784+F1784+H1784+J1784+L1784+N1784+P1784+Q1784</f>
    </nc>
  </rcc>
  <rcc rId="31185" sId="1" numFmtId="4">
    <oc r="C1794">
      <v>1104000</v>
    </oc>
    <nc r="C1794">
      <f>D1794+F1794+H1794+J1794+L1794+N1794+P1794+Q1794</f>
    </nc>
  </rcc>
  <rcc rId="31186" sId="1">
    <oc r="C1802">
      <f>H1802</f>
    </oc>
    <nc r="C1802">
      <f>D1802+F1802+H1802+J1802+L1802+N1802+P1802+Q1802</f>
    </nc>
  </rcc>
  <rcc rId="31187" sId="1">
    <oc r="C1803">
      <f>H1803</f>
    </oc>
    <nc r="C1803">
      <f>D1803+F1803+H1803+J1803+L1803+N1803+P1803+Q1803</f>
    </nc>
  </rcc>
  <rcc rId="31188" sId="1">
    <oc r="C1804">
      <f>H1804</f>
    </oc>
    <nc r="C1804">
      <f>D1804+F1804+H1804+J1804+L1804+N1804+P1804+Q1804</f>
    </nc>
  </rcc>
  <rcc rId="31189" sId="1">
    <oc r="C1808">
      <f>D1808+F1808+H1808+J1808+L1808+N1808+P1808+Q1808+R1808+S1808+T1808</f>
    </oc>
    <nc r="C1808">
      <f>D1808+F1808+H1808+J1808+L1808+N1808+P1808+Q1808</f>
    </nc>
  </rcc>
  <rcc rId="31190" sId="1">
    <oc r="C1809">
      <f>D1809+F1809+H1809+J1809+L1809+N1809+P1809+Q1809+R1809+S1809+T1809</f>
    </oc>
    <nc r="C1809">
      <f>D1809+F1809+H1809+J1809+L1809+N1809+P1809+Q1809</f>
    </nc>
  </rcc>
  <rcc rId="31191" sId="1">
    <oc r="C1810">
      <f>D1810+F1810+H1810+J1810+L1810+N1810+P1810+Q1810+R1810+S1810+T1810</f>
    </oc>
    <nc r="C1810">
      <f>D1810+F1810+H1810+J1810+L1810+N1810+P1810+Q1810</f>
    </nc>
  </rcc>
  <rcc rId="31192" sId="1">
    <oc r="C1816">
      <f>D1816+F1816+H1816+J1816+L1816+N1816+P1816+R1816</f>
    </oc>
    <nc r="C1816">
      <f>D1816+F1816+H1816+J1816+L1816+N1816+P1816+Q1816</f>
    </nc>
  </rcc>
  <rcc rId="31193" sId="1">
    <oc r="C1817">
      <f>D1817+F1817+H1817+J1817+L1817+N1817+P1817+R1817</f>
    </oc>
    <nc r="C1817">
      <f>D1817+F1817+H1817+J1817+L1817+N1817+P1817+Q1817</f>
    </nc>
  </rcc>
  <rcc rId="31194" sId="1">
    <oc r="C1818">
      <f>D1818+F1818+H1818+J1818+L1818+N1818+P1818+R1818</f>
    </oc>
    <nc r="C1818">
      <f>D1818+F1818+H1818+J1818+L1818+N1818+P1818+Q1818</f>
    </nc>
  </rcc>
  <rcc rId="31195" sId="1">
    <oc r="C1819">
      <f>D1819+F1819+H1819+J1819+L1819+N1819+P1819+R1819</f>
    </oc>
    <nc r="C1819">
      <f>D1819+F1819+H1819+J1819+L1819+N1819+P1819+Q1819</f>
    </nc>
  </rcc>
  <rcc rId="31196" sId="1">
    <oc r="C1822">
      <f>D1822+F1822+H1822+J1822+L1822+N1822+P1822+R1822</f>
    </oc>
    <nc r="C1822">
      <f>D1822+F1822+H1822+J1822+L1822+N1822+P1822+Q1822</f>
    </nc>
  </rcc>
  <rcc rId="31197" sId="1">
    <oc r="C1826">
      <f>L1826+P1826</f>
    </oc>
    <nc r="C1826">
      <f>D1826+F1826+H1826+J1826+L1826+N1826+P1826+Q1826</f>
    </nc>
  </rcc>
  <rcc rId="31198" sId="1">
    <oc r="C1827">
      <f>H1827</f>
    </oc>
    <nc r="C1827">
      <f>D1827+F1827+H1827+J1827+L1827+N1827+P1827+Q1827</f>
    </nc>
  </rcc>
  <rcc rId="31199" sId="1">
    <oc r="C1828">
      <f>L1828+P1828</f>
    </oc>
    <nc r="C1828">
      <f>D1828+F1828+H1828+J1828+L1828+N1828+P1828+Q1828</f>
    </nc>
  </rcc>
  <rcc rId="31200" sId="1">
    <oc r="C1829">
      <f>H1829+L1829+P1829</f>
    </oc>
    <nc r="C1829">
      <f>D1829+F1829+H1829+J1829+L1829+N1829+P1829+Q1829</f>
    </nc>
  </rcc>
  <rcc rId="31201" sId="1">
    <oc r="C1830">
      <f>L1830+P1830</f>
    </oc>
    <nc r="C1830">
      <f>D1830+F1830+H1830+J1830+L1830+N1830+P1830+Q1830</f>
    </nc>
  </rcc>
  <rcc rId="31202" sId="1">
    <oc r="C1831">
      <f>H1831</f>
    </oc>
    <nc r="C1831">
      <f>D1831+F1831+H1831+J1831+L1831+N1831+P1831+Q1831</f>
    </nc>
  </rcc>
  <rcc rId="31203" sId="1">
    <oc r="C1834">
      <f>D1834</f>
    </oc>
    <nc r="C1834">
      <f>D1834+F1834+H1834+J1834+L1834+N1834+P1834+Q1834</f>
    </nc>
  </rcc>
  <rcc rId="31204" sId="1">
    <oc r="C1835">
      <f>D1835</f>
    </oc>
    <nc r="C1835">
      <f>D1835+F1835+H1835+J1835+L1835+N1835+P1835+Q1835</f>
    </nc>
  </rcc>
  <rcc rId="31205" sId="1">
    <oc r="C1836">
      <f>H1836</f>
    </oc>
    <nc r="C1836">
      <f>D1836+F1836+H1836+J1836+L1836+N1836+P1836+Q1836</f>
    </nc>
  </rcc>
  <rcc rId="31206" sId="1">
    <oc r="C1837">
      <f>H1837</f>
    </oc>
    <nc r="C1837">
      <f>D1837+F1837+H1837+J1837+L1837+N1837+P1837+Q1837</f>
    </nc>
  </rcc>
  <rcc rId="31207" sId="1">
    <oc r="C1838">
      <f>H1838</f>
    </oc>
    <nc r="C1838">
      <f>D1838+F1838+H1838+J1838+L1838+N1838+P1838+Q1838</f>
    </nc>
  </rcc>
  <rcc rId="31208" sId="1">
    <oc r="C1839">
      <f>H1839+L1839+P1839</f>
    </oc>
    <nc r="C1839">
      <f>D1839+F1839+H1839+J1839+L1839+N1839+P1839+Q1839</f>
    </nc>
  </rcc>
  <rcc rId="31209" sId="1">
    <oc r="C1840">
      <f>H1840+L1840+P1840</f>
    </oc>
    <nc r="C1840">
      <f>D1840+F1840+H1840+J1840+L1840+N1840+P1840+Q1840</f>
    </nc>
  </rcc>
  <rcc rId="31210" sId="1" odxf="1" dxf="1">
    <nc r="Q1787">
      <f>Q1788+Q1790+Q1792</f>
    </nc>
    <odxf>
      <font>
        <b val="0"/>
        <sz val="14"/>
        <name val="Times New Roman"/>
        <scheme val="none"/>
      </font>
      <fill>
        <patternFill>
          <bgColor theme="0"/>
        </patternFill>
      </fill>
    </odxf>
    <ndxf>
      <font>
        <b/>
        <sz val="14"/>
        <name val="Times New Roman"/>
        <scheme val="none"/>
      </font>
      <fill>
        <patternFill>
          <bgColor rgb="FFFFFF00"/>
        </patternFill>
      </fill>
    </ndxf>
  </rcc>
  <rfmt sheetId="1" sqref="Q1787">
    <dxf>
      <fill>
        <patternFill patternType="none">
          <bgColor auto="1"/>
        </patternFill>
      </fill>
    </dxf>
  </rfmt>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6111.xml><?xml version="1.0" encoding="utf-8"?>
<revisions xmlns="http://schemas.openxmlformats.org/spreadsheetml/2006/main" xmlns:r="http://schemas.openxmlformats.org/officeDocument/2006/relationships">
  <rcc rId="30118" sId="1" numFmtId="4">
    <oc r="C446">
      <f>D446</f>
    </oc>
    <nc r="C446">
      <f>D446+F446+H446+J446+L446+N446+P446+Q446</f>
    </nc>
  </rcc>
  <rcc rId="30119" sId="1" odxf="1" s="1" dxf="1">
    <oc r="C447">
      <f>F447</f>
    </oc>
    <nc r="C447">
      <f>D447+F447+H447+J447+L447+N447+P447+Q447</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20" sId="1">
    <oc r="C448">
      <f>Q448</f>
    </oc>
    <nc r="C448">
      <f>D448+F448+H448+J448+L448+N448+P448+Q448</f>
    </nc>
  </rcc>
  <rcc rId="30121" sId="1">
    <oc r="C449">
      <f>Q449</f>
    </oc>
    <nc r="C449">
      <f>D449+F449+H449+J449+L449+N449+P449+Q449</f>
    </nc>
  </rcc>
  <rcc rId="30122" sId="1">
    <oc r="C450">
      <f>F450</f>
    </oc>
    <nc r="C450">
      <f>D450+F450+H450+J450+L450+N450+P450+Q450</f>
    </nc>
  </rcc>
  <rcc rId="30123" sId="1">
    <oc r="C451">
      <f>H451</f>
    </oc>
    <nc r="C451">
      <f>D451+F451+H451+J451+L451+N451+P451+Q451</f>
    </nc>
  </rcc>
  <rcc rId="30124" sId="1">
    <oc r="C452">
      <f>H452</f>
    </oc>
    <nc r="C452">
      <f>D452+F452+H452+J452+L452+N452+P452+Q452</f>
    </nc>
  </rcc>
  <rcc rId="30125" sId="1" odxf="1" s="1" dxf="1">
    <oc r="C453">
      <f>F453</f>
    </oc>
    <nc r="C453">
      <f>D453+F453+H453+J453+L453+N453+P453+Q453</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26" sId="1">
    <oc r="C454">
      <f>F454</f>
    </oc>
    <nc r="C454">
      <f>D454+F454+H454+J454+L454+N454+P454+Q454</f>
    </nc>
  </rcc>
  <rcc rId="30127" sId="1">
    <oc r="C455">
      <f>F455</f>
    </oc>
    <nc r="C455">
      <f>D455+F455+H455+J455+L455+N455+P455+Q455</f>
    </nc>
  </rcc>
  <rcc rId="30128" sId="1">
    <oc r="C456">
      <f>F456</f>
    </oc>
    <nc r="C456">
      <f>D456+F456+H456+J456+L456+N456+P456+Q456</f>
    </nc>
  </rcc>
  <rcc rId="30129" sId="1">
    <oc r="C457">
      <f>H457</f>
    </oc>
    <nc r="C457">
      <f>D457+F457+H457+J457+L457+N457+P457+Q457</f>
    </nc>
  </rcc>
  <rcc rId="30130" sId="1">
    <oc r="C459">
      <f>D459</f>
    </oc>
    <nc r="C459">
      <f>D459+F459+H459+J459+L459+N459+P459+Q459</f>
    </nc>
  </rcc>
  <rcc rId="30131" sId="1">
    <oc r="C477">
      <f>D477</f>
    </oc>
    <nc r="C477">
      <f>D477+F477+H477+J477+L477+N477+P477+Q477</f>
    </nc>
  </rcc>
  <rcc rId="30132" sId="1">
    <oc r="C460">
      <f>D460</f>
    </oc>
    <nc r="C460">
      <f>D460+F460+H460+J460+L460+N460+P460+Q460</f>
    </nc>
  </rcc>
  <rcc rId="30133" sId="1">
    <oc r="C461">
      <f>D461</f>
    </oc>
    <nc r="C461">
      <f>D461+F461+H461+J461+L461+N461+P461+Q461</f>
    </nc>
  </rcc>
  <rcc rId="30134" sId="1">
    <oc r="C462">
      <f>D462</f>
    </oc>
    <nc r="C462">
      <f>D462+F462+H462+J462+L462+N462+P462+Q462</f>
    </nc>
  </rcc>
  <rcc rId="30135" sId="1" odxf="1" s="1" dxf="1">
    <oc r="C463">
      <f>F463</f>
    </oc>
    <nc r="C463">
      <f>D463+F463+H463+J463+L463+N463+P463+Q463</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36" sId="1" odxf="1" s="1" dxf="1">
    <oc r="C464">
      <f>D464</f>
    </oc>
    <nc r="C464">
      <f>D464+F464+H464+J464+L464+N464+P464+Q464</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37" sId="1" odxf="1" s="1" dxf="1">
    <oc r="C465">
      <f>L465+P465</f>
    </oc>
    <nc r="C465">
      <f>D465+F465+H465+J465+L465+N465+P465+Q465</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38" sId="1" odxf="1" s="1" dxf="1">
    <oc r="C466">
      <f>D466</f>
    </oc>
    <nc r="C466">
      <f>D466+F466+H466+J466+L466+N466+P466+Q466</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39" sId="1" odxf="1" s="1" dxf="1">
    <oc r="C467">
      <f>D467</f>
    </oc>
    <nc r="C467">
      <f>D467+F467+H467+J467+L467+N467+P467+Q467</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40" sId="1" odxf="1" s="1" dxf="1">
    <oc r="C468">
      <f>D468+H468</f>
    </oc>
    <nc r="C468">
      <f>D468+F468+H468+J468+L468+N468+P468+Q468</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41" sId="1" odxf="1" s="1" dxf="1">
    <oc r="C469">
      <f>D469</f>
    </oc>
    <nc r="C469">
      <f>D469+F469+H469+J469+L469+N469+P469+Q469</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42" sId="1" odxf="1" s="1" dxf="1">
    <oc r="C470">
      <f>H470</f>
    </oc>
    <nc r="C470">
      <f>D470+F470+H470+J470+L470+N470+P470+Q470</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43" sId="1" odxf="1" s="1" dxf="1">
    <oc r="C471">
      <f>F471</f>
    </oc>
    <nc r="C471">
      <f>D471+F471+H471+J471+L471+N471+P471+Q471</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44" sId="1" odxf="1" s="1" dxf="1">
    <oc r="C472">
      <f>F472</f>
    </oc>
    <nc r="C472">
      <f>D472+F472+H472+J472+L472+N472+P472+Q472</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45" sId="1" odxf="1" s="1" dxf="1">
    <oc r="C473">
      <f>F473</f>
    </oc>
    <nc r="C473">
      <f>D473+F473+H473+J473+L473+N473+P473+Q473</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46" sId="1" odxf="1" s="1" dxf="1">
    <oc r="C474">
      <f>F474</f>
    </oc>
    <nc r="C474">
      <f>D474+F474+H474+J474+L474+N474+P474+Q474</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47" sId="1" odxf="1" s="1" dxf="1">
    <oc r="C475">
      <f>L475</f>
    </oc>
    <nc r="C475">
      <f>D475+F475+H475+J475+L475+N475+P475+Q475</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indexed="8"/>
        <name val="Times New Roman"/>
        <scheme val="none"/>
      </font>
    </ndxf>
  </rcc>
  <rcc rId="30148" sId="1" odxf="1" s="1" dxf="1">
    <oc r="C478">
      <f>D478</f>
    </oc>
    <nc r="C478">
      <f>D478+F478+H478+J478+L478+N478+P478+Q478</f>
    </nc>
    <odxf>
      <font>
        <b val="0"/>
        <i val="0"/>
        <strike val="0"/>
        <condense val="0"/>
        <extend val="0"/>
        <outline val="0"/>
        <shadow val="0"/>
        <u val="none"/>
        <vertAlign val="baseline"/>
        <sz val="14"/>
        <color indexed="8"/>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auto="1"/>
        <name val="Times New Roman"/>
        <scheme val="none"/>
      </font>
      <border outline="0">
        <top/>
      </border>
    </ndxf>
  </rcc>
  <rcc rId="30149" sId="1" odxf="1" dxf="1">
    <oc r="C479">
      <f>F479</f>
    </oc>
    <nc r="C479">
      <f>D479+F479+H479+J479+L479+N479+P479+Q479</f>
    </nc>
    <odxf>
      <border outline="0">
        <top style="thin">
          <color indexed="64"/>
        </top>
      </border>
    </odxf>
    <ndxf>
      <border outline="0">
        <top/>
      </border>
    </ndxf>
  </rcc>
  <rcc rId="30150" sId="1" odxf="1" dxf="1">
    <oc r="C480">
      <f>F480</f>
    </oc>
    <nc r="C480">
      <f>D480+F480+H480+J480+L480+N480+P480+Q480</f>
    </nc>
    <odxf>
      <border outline="0">
        <top style="thin">
          <color indexed="64"/>
        </top>
      </border>
    </odxf>
    <ndxf>
      <border outline="0">
        <top/>
      </border>
    </ndxf>
  </rcc>
  <rcc rId="30151" sId="1" odxf="1" s="1" dxf="1">
    <oc r="C481">
      <f>L481</f>
    </oc>
    <nc r="C481">
      <f>D481+F481+H481+J481+L481+N481+P481+Q481</f>
    </nc>
    <odxf>
      <font>
        <b val="0"/>
        <i val="0"/>
        <strike val="0"/>
        <condense val="0"/>
        <extend val="0"/>
        <outline val="0"/>
        <shadow val="0"/>
        <u val="none"/>
        <vertAlign val="baseline"/>
        <sz val="14"/>
        <color indexed="8"/>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auto="1"/>
        <name val="Times New Roman"/>
        <scheme val="none"/>
      </font>
      <border outline="0">
        <top/>
      </border>
    </ndxf>
  </rcc>
  <rcc rId="30152" sId="1" odxf="1" dxf="1">
    <oc r="C482">
      <f>H482</f>
    </oc>
    <nc r="C482">
      <f>D482+F482+H482+J482+L482+N482+P482+Q482</f>
    </nc>
    <odxf>
      <border outline="0">
        <top style="thin">
          <color indexed="64"/>
        </top>
      </border>
    </odxf>
    <ndxf>
      <border outline="0">
        <top/>
      </border>
    </ndxf>
  </rcc>
  <rcc rId="30153" sId="1" odxf="1" dxf="1">
    <oc r="C483">
      <f>H483</f>
    </oc>
    <nc r="C483">
      <f>D483+F483+H483+J483+L483+N483+P483+Q483</f>
    </nc>
    <odxf>
      <border outline="0">
        <top style="thin">
          <color indexed="64"/>
        </top>
      </border>
    </odxf>
    <ndxf>
      <border outline="0">
        <top/>
      </border>
    </ndxf>
  </rcc>
  <rcc rId="30154" sId="1" odxf="1" dxf="1">
    <oc r="C484">
      <f>D484</f>
    </oc>
    <nc r="C484">
      <f>D484+F484+H484+J484+L484+N484+P484+Q484</f>
    </nc>
    <odxf>
      <border outline="0">
        <top style="thin">
          <color indexed="64"/>
        </top>
      </border>
    </odxf>
    <ndxf>
      <border outline="0">
        <top/>
      </border>
    </ndxf>
  </rcc>
  <rcc rId="30155" sId="1" odxf="1" dxf="1">
    <oc r="C485">
      <f>D485</f>
    </oc>
    <nc r="C485">
      <f>D485+F485+H485+J485+L485+N485+P485+Q485</f>
    </nc>
    <odxf>
      <border outline="0">
        <top style="thin">
          <color indexed="64"/>
        </top>
      </border>
    </odxf>
    <ndxf>
      <border outline="0">
        <top/>
      </border>
    </ndxf>
  </rcc>
  <rcc rId="30156" sId="1" odxf="1" s="1" dxf="1">
    <oc r="C486">
      <f>L486+P486</f>
    </oc>
    <nc r="C486">
      <f>D486+F486+H486+J486+L486+N486+P486+Q486</f>
    </nc>
    <odxf>
      <font>
        <b val="0"/>
        <i val="0"/>
        <strike val="0"/>
        <condense val="0"/>
        <extend val="0"/>
        <outline val="0"/>
        <shadow val="0"/>
        <u val="none"/>
        <vertAlign val="baseline"/>
        <sz val="14"/>
        <color indexed="8"/>
        <name val="Times New Roman"/>
        <scheme val="none"/>
      </font>
      <numFmt numFmtId="4" formatCode="#,##0.00"/>
      <fill>
        <patternFill patternType="solid">
          <fgColor indexed="64"/>
          <bgColor theme="0"/>
        </patternFill>
      </fill>
      <alignment horizontal="right" vertical="top"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font>
        <sz val="14"/>
        <color auto="1"/>
        <name val="Times New Roman"/>
        <scheme val="none"/>
      </font>
      <border outline="0">
        <top/>
      </border>
    </ndxf>
  </rcc>
  <rcc rId="30157" sId="1" odxf="1" dxf="1">
    <oc r="C487">
      <f>F487</f>
    </oc>
    <nc r="C487">
      <f>D487+F487+H487+J487+L487+N487+P487+Q487</f>
    </nc>
    <odxf>
      <border outline="0">
        <top style="thin">
          <color indexed="64"/>
        </top>
      </border>
    </odxf>
    <ndxf>
      <border outline="0">
        <top/>
      </border>
    </ndxf>
  </rcc>
  <rcc rId="30158" sId="1" odxf="1" dxf="1">
    <oc r="C488">
      <f>L488</f>
    </oc>
    <nc r="C488">
      <f>D488+F488+H488+J488+L488+N488+P488+Q488</f>
    </nc>
    <odxf>
      <border outline="0">
        <top style="thin">
          <color indexed="64"/>
        </top>
      </border>
    </odxf>
    <ndxf>
      <border outline="0">
        <top/>
      </border>
    </ndxf>
  </rcc>
  <rcc rId="30159" sId="1">
    <oc r="C489">
      <f>D489+L489+P489</f>
    </oc>
    <nc r="C489">
      <f>D489+F489+H489+J489+L489+N489+P489+Q489</f>
    </nc>
  </rcc>
  <rcc rId="30160" sId="1">
    <oc r="C490">
      <f>D490</f>
    </oc>
    <nc r="C490">
      <f>D490+F490+H490+J490+L490+N490+P490+Q490</f>
    </nc>
  </rcc>
  <rcc rId="30161" sId="1">
    <oc r="C491">
      <f>D491</f>
    </oc>
    <nc r="C491">
      <f>D491+F491+H491+J491+L491+N491+P491+Q491</f>
    </nc>
  </rcc>
  <rcc rId="30162" sId="1">
    <oc r="C492">
      <f>D492</f>
    </oc>
    <nc r="C492">
      <f>D492+F492+H492+J492+L492+N492+P492+Q492</f>
    </nc>
  </rcc>
  <rcc rId="30163" sId="1" odxf="1" dxf="1">
    <oc r="C493">
      <f>H493+L493+P493</f>
    </oc>
    <nc r="C493">
      <f>D493+F493+H493+J493+L493+N493+P493+Q493</f>
    </nc>
    <odxf>
      <border outline="0">
        <top style="thin">
          <color indexed="64"/>
        </top>
      </border>
    </odxf>
    <ndxf>
      <border outline="0">
        <top/>
      </border>
    </ndxf>
  </rcc>
  <rcc rId="30164" sId="1" odxf="1" dxf="1">
    <oc r="C494">
      <f>D494</f>
    </oc>
    <nc r="C494">
      <f>D494+F494+H494+J494+L494+N494+P494+Q494</f>
    </nc>
    <odxf>
      <border outline="0">
        <top style="thin">
          <color indexed="64"/>
        </top>
      </border>
    </odxf>
    <ndxf>
      <border outline="0">
        <top/>
      </border>
    </ndxf>
  </rcc>
  <rcc rId="30165" sId="1">
    <oc r="C516">
      <f>D516+F516+H516+J516+L516+N516+P516+Q516</f>
    </oc>
    <nc r="C516">
      <f>D516+F516+H516+J516+L516+N516+P516+Q516</f>
    </nc>
  </rcc>
  <rcc rId="30166" sId="1" numFmtId="4">
    <oc r="C600">
      <v>2477404</v>
    </oc>
    <nc r="C600">
      <f>D600+F600+H600+J600+L600+N600+P600+Q600</f>
    </nc>
  </rcc>
  <rcc rId="30167" sId="1" numFmtId="4">
    <oc r="C601">
      <v>2387082</v>
    </oc>
    <nc r="C601">
      <f>D601+F601+H601+J601+L601+N601+P601+Q601</f>
    </nc>
  </rcc>
  <rcc rId="30168" sId="1" numFmtId="4">
    <oc r="C602">
      <v>2381921</v>
    </oc>
    <nc r="C602">
      <f>D602+F602+H602+J602+L602+N602+P602+Q602</f>
    </nc>
  </rcc>
  <rcc rId="30169" sId="1" numFmtId="4">
    <oc r="C603">
      <v>4296748</v>
    </oc>
    <nc r="C603">
      <f>D603+F603+H603+J603+L603+N603+P603+Q603</f>
    </nc>
  </rcc>
  <rcc rId="30170" sId="1" numFmtId="4">
    <oc r="C604">
      <v>2690091</v>
    </oc>
    <nc r="C604">
      <f>D604+F604+H604+J604+L604+N604+P604+Q604</f>
    </nc>
  </rcc>
  <rcc rId="30171" sId="1" numFmtId="4">
    <oc r="C605">
      <v>3134382</v>
    </oc>
    <nc r="C605">
      <f>D605+F605+H605+J605+L605+N605+P605+Q605</f>
    </nc>
  </rcc>
  <rcc rId="30172" sId="1" numFmtId="4">
    <oc r="C606">
      <v>2890305</v>
    </oc>
    <nc r="C606">
      <f>D606+F606+H606+J606+L606+N606+P606+Q606</f>
    </nc>
  </rcc>
  <rcc rId="30173" sId="1" numFmtId="4">
    <oc r="C607">
      <v>3045143</v>
    </oc>
    <nc r="C607">
      <f>D607+F607+H607+J607+L607+N607+P607+Q607</f>
    </nc>
  </rcc>
  <rcc rId="30174" sId="1" numFmtId="4">
    <oc r="C608">
      <v>3045143</v>
    </oc>
    <nc r="C608">
      <f>D608+F608+H608+J608+L608+N608+P608+Q608</f>
    </nc>
  </rcc>
  <rcc rId="30175" sId="1" numFmtId="4">
    <oc r="C609">
      <v>3019337</v>
    </oc>
    <nc r="C609">
      <f>D609+F609+H609+J609+L609+N609+P609+Q609</f>
    </nc>
  </rcc>
  <rcc rId="30176" sId="1" odxf="1" s="1" dxf="1" numFmtId="4">
    <oc r="C610">
      <v>3904493</v>
    </oc>
    <nc r="C610">
      <f>D610+F610+H610+J610+L610+N610+P610+Q610</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alignment wrapText="1" readingOrder="0"/>
    </ndxf>
  </rcc>
  <rcc rId="30177" sId="1" numFmtId="4">
    <oc r="C611">
      <v>3458044</v>
    </oc>
    <nc r="C611">
      <f>D611+F611+H611+J611+L611+N611+P611+Q611</f>
    </nc>
  </rcc>
  <rcc rId="30178" sId="1" numFmtId="4">
    <oc r="C612">
      <v>3019337</v>
    </oc>
    <nc r="C612">
      <f>D612+F612+H612+J612+L612+N612+P612+Q612</f>
    </nc>
  </rcc>
  <rcc rId="30179" sId="1" numFmtId="4">
    <oc r="C613">
      <v>2477404</v>
    </oc>
    <nc r="C613">
      <f>D613+F613+H613+J613+L613+N613+P613+Q613</f>
    </nc>
  </rcc>
  <rcc rId="30180" sId="1" numFmtId="4">
    <oc r="C614">
      <v>2237406</v>
    </oc>
    <nc r="C614">
      <f>D614+F614+H614+J614+L614+N614+P614+Q614</f>
    </nc>
  </rcc>
  <rcc rId="30181" sId="1" numFmtId="4">
    <oc r="C615">
      <v>3134382</v>
    </oc>
    <nc r="C615">
      <f>D615+F615+H615+J615+L615+N615+P615+Q615</f>
    </nc>
  </rcc>
  <rcc rId="30182" sId="1" numFmtId="4">
    <oc r="C616">
      <v>3134382</v>
    </oc>
    <nc r="C616">
      <f>D616+F616+H616+J616+L616+N616+P616+Q616</f>
    </nc>
  </rcc>
  <rcc rId="30183" sId="1" numFmtId="4">
    <oc r="C617">
      <v>2738781</v>
    </oc>
    <nc r="C617">
      <f>D617+F617+H617+J617+L617+N617+P617+Q617</f>
    </nc>
  </rcc>
  <rcc rId="30184" sId="1" numFmtId="4">
    <oc r="C618">
      <v>2425792</v>
    </oc>
    <nc r="C618">
      <f>D618+F618+H618+J618+L618+N618+P618+Q618</f>
    </nc>
  </rcc>
  <rcc rId="30185" sId="1" numFmtId="4">
    <oc r="C619">
      <v>3213503</v>
    </oc>
    <nc r="C619">
      <f>D619+F619+H619+J619+L619+N619+P619+Q619</f>
    </nc>
  </rcc>
  <rcc rId="30186" sId="1" numFmtId="4">
    <oc r="C620">
      <v>1366347</v>
    </oc>
    <nc r="C620">
      <f>D620+F620+H620+J620+L620+N620+P620+Q620</f>
    </nc>
  </rcc>
  <rcc rId="30187" sId="1" numFmtId="4">
    <oc r="C621">
      <v>3148368</v>
    </oc>
    <nc r="C621">
      <f>D621+F621+H621+J621+L621+N621+P621+Q621</f>
    </nc>
  </rcc>
  <rcc rId="30188" sId="1" odxf="1" s="1" dxf="1" numFmtId="4">
    <oc r="C622">
      <v>2882688</v>
    </oc>
    <nc r="C622">
      <f>D622+F622+H622+J622+L622+N622+P622+Q622</f>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center" textRotation="0" wrapText="0" indent="0" relativeIndent="0" justifyLastLine="0" shrinkToFit="0" mergeCell="0" readingOrder="0"/>
      <border diagonalUp="0" diagonalDown="0" outline="0">
        <left style="thin">
          <color indexed="64"/>
        </left>
        <right/>
        <top style="thin">
          <color indexed="64"/>
        </top>
        <bottom style="thin">
          <color indexed="64"/>
        </bottom>
      </border>
      <protection locked="1" hidden="0"/>
    </odxf>
    <ndxf>
      <alignment wrapText="1" readingOrder="0"/>
    </ndxf>
  </rcc>
  <rcc rId="30189" sId="1" odxf="1" dxf="1" numFmtId="4">
    <oc r="C623">
      <v>2696177</v>
    </oc>
    <nc r="C623">
      <f>D623+F623+H623+J623+L623+N623+P623+Q623</f>
    </nc>
    <odxf>
      <alignment vertical="top" readingOrder="0"/>
    </odxf>
    <ndxf>
      <alignment vertical="center" readingOrder="0"/>
    </ndxf>
  </rcc>
  <rcc rId="30190" sId="1" numFmtId="4">
    <oc r="C624">
      <v>2072344</v>
    </oc>
    <nc r="C624">
      <f>D624+F624+H624+J624+L624+N624+P624+Q624</f>
    </nc>
  </rcc>
  <rcc rId="30191" sId="1" numFmtId="4">
    <oc r="C625">
      <v>4015460</v>
    </oc>
    <nc r="C625">
      <f>D625+F625+H625+J625+L625+N625+P625+Q625</f>
    </nc>
  </rcc>
  <rcc rId="30192" sId="1" numFmtId="4">
    <oc r="C626">
      <v>3460624</v>
    </oc>
    <nc r="C626">
      <f>D626+F626+H626+J626+L626+N626+P626+Q626</f>
    </nc>
  </rcc>
  <rcc rId="30193" sId="1" numFmtId="4">
    <oc r="C627">
      <v>2415469</v>
    </oc>
    <nc r="C627">
      <f>D627+F627+H627+J627+L627+N627+P627+Q627</f>
    </nc>
  </rcc>
  <rcc rId="30194" sId="1" numFmtId="4">
    <oc r="C628">
      <v>3096756</v>
    </oc>
    <nc r="C628">
      <f>D628+F628+H628+J628+L628+N628+P628+Q628</f>
    </nc>
  </rcc>
  <rcc rId="30195" sId="1" numFmtId="4">
    <oc r="C629">
      <v>2890305</v>
    </oc>
    <nc r="C629">
      <f>D629+F629+H629+J629+L629+N629+P629+Q629</f>
    </nc>
  </rcc>
  <rcc rId="30196" sId="1" numFmtId="4">
    <oc r="C630">
      <v>2900628</v>
    </oc>
    <nc r="C630">
      <f>D630+F630+H630+J630+L630+N630+P630+Q630</f>
    </nc>
  </rcc>
  <rcc rId="30197" sId="1" numFmtId="4">
    <oc r="C631">
      <v>2890935</v>
    </oc>
    <nc r="C631">
      <f>D631+F631+H631+J631+L631+N631+P631+Q631</f>
    </nc>
  </rcc>
  <rcc rId="30198" sId="1" numFmtId="4">
    <oc r="C632">
      <v>2172890</v>
    </oc>
    <nc r="C632">
      <f>D632+F632+H632+J632+L632+N632+P632+Q632</f>
    </nc>
  </rcc>
  <rcc rId="30199" sId="1" numFmtId="4">
    <oc r="C633">
      <v>2415469</v>
    </oc>
    <nc r="C633">
      <f>D633+F633+H633+J633+L633+N633+P633+Q633</f>
    </nc>
  </rcc>
  <rcc rId="30200" sId="1" numFmtId="4">
    <oc r="C634">
      <v>2415469</v>
    </oc>
    <nc r="C634">
      <f>D634+F634+H634+J634+L634+N634+P634+Q634</f>
    </nc>
  </rcc>
  <rcc rId="30201" sId="1" numFmtId="4">
    <oc r="C635">
      <v>2415469</v>
    </oc>
    <nc r="C635">
      <f>D635+F635+H635+J635+L635+N635+P635+Q635</f>
    </nc>
  </rcc>
  <rcc rId="30202" sId="1" numFmtId="4">
    <oc r="C636">
      <v>3174174</v>
    </oc>
    <nc r="C636">
      <f>D636+F636+H636+J636+L636+N636+P636+Q636</f>
    </nc>
  </rcc>
  <rcc rId="30203" sId="1" numFmtId="4">
    <oc r="C637">
      <v>3354819</v>
    </oc>
    <nc r="C637">
      <f>D637+F637+H637+J637+L637+N637+P637+Q637</f>
    </nc>
  </rcc>
  <rcc rId="30204" sId="1" numFmtId="4">
    <oc r="C638">
      <v>2433534</v>
    </oc>
    <nc r="C638">
      <f>D638+F638+H638+J638+L638+N638+P638+Q638</f>
    </nc>
  </rcc>
  <rcc rId="30205" sId="1" numFmtId="4">
    <oc r="C639">
      <v>2162567</v>
    </oc>
    <nc r="C639">
      <f>D639+F639+H639+J639+L639+N639+P639+Q639</f>
    </nc>
  </rcc>
  <rcc rId="30206" sId="1" numFmtId="4">
    <oc r="C640">
      <v>2172890</v>
    </oc>
    <nc r="C640">
      <f>D640+F640+H640+J640+L640+N640+P640+Q640</f>
    </nc>
  </rcc>
  <rcc rId="30207" sId="1" numFmtId="4">
    <oc r="C641">
      <v>3380625</v>
    </oc>
    <nc r="C641">
      <f>D641+F641+H641+J641+L641+N641+P641+Q641</f>
    </nc>
  </rcc>
  <rcc rId="30208" sId="1" numFmtId="4">
    <oc r="C643">
      <v>2529017</v>
    </oc>
    <nc r="C643">
      <f>D643+F643+H643+J643+L643+N643+P643+Q643</f>
    </nc>
  </rcc>
  <rcc rId="30209" sId="1">
    <oc r="C731">
      <f>F731+H731</f>
    </oc>
    <nc r="C731">
      <f>D731+F731+H731+J731+L731+N731+P731+Q731</f>
    </nc>
  </rcc>
  <rcc rId="30210" sId="1" numFmtId="4">
    <oc r="C644">
      <v>2399985</v>
    </oc>
    <nc r="C644">
      <f>D644+F644+H644+J644+L644+N644+P644+Q644</f>
    </nc>
  </rcc>
  <rcc rId="30211" sId="1" numFmtId="4">
    <oc r="C645">
      <v>1052909</v>
    </oc>
    <nc r="C645">
      <f>D645+F645+H645+J645+L645+N645+P645+Q645</f>
    </nc>
  </rcc>
  <rcc rId="30212" sId="1" numFmtId="4">
    <oc r="C646">
      <v>2384502</v>
    </oc>
    <nc r="C646">
      <f>D646+F646+H646+J646+L646+N646+P646+Q646</f>
    </nc>
  </rcc>
  <rcc rId="30213" sId="1" numFmtId="4">
    <oc r="C647">
      <v>3354819</v>
    </oc>
    <nc r="C647">
      <f>D647+F647+H647+J647+L647+N647+P647+Q647</f>
    </nc>
  </rcc>
  <rcc rId="30214" sId="1" numFmtId="4">
    <oc r="C648">
      <v>3406431</v>
    </oc>
    <nc r="C648">
      <f>D648+F648+H648+J648+L648+N648+P648+Q648</f>
    </nc>
  </rcc>
  <rcc rId="30215" sId="1" numFmtId="4">
    <oc r="C649">
      <v>2479985</v>
    </oc>
    <nc r="C649">
      <f>D649+F649+H649+J649+L649+N649+P649+Q649</f>
    </nc>
  </rcc>
  <rcc rId="30216" sId="1" numFmtId="4">
    <oc r="C650">
      <v>2477075</v>
    </oc>
    <nc r="C650">
      <f>D650+F650+H650+J650+L650+N650+P650+Q650</f>
    </nc>
  </rcc>
  <rcc rId="30217" sId="1" numFmtId="4">
    <oc r="C651">
      <v>2884849</v>
    </oc>
    <nc r="C651">
      <f>D651+F651+H651+J651+L651+N651+P651+Q651</f>
    </nc>
  </rcc>
  <rcc rId="30218" sId="1" numFmtId="4">
    <oc r="C652">
      <v>2470989</v>
    </oc>
    <nc r="C652">
      <f>D652+F652+H652+J652+L652+N652+P652+Q652</f>
    </nc>
  </rcc>
  <rcc rId="30219" sId="1" numFmtId="4">
    <oc r="C653">
      <v>2480118</v>
    </oc>
    <nc r="C653">
      <f>D653+F653+H653+J653+L653+N653+P653+Q653</f>
    </nc>
  </rcc>
  <rcc rId="30220" sId="1" numFmtId="4">
    <oc r="C654">
      <v>849022</v>
    </oc>
    <nc r="C654">
      <f>D654+F654+H654+J654+L654+N654+P654+Q654</f>
    </nc>
  </rcc>
  <rcc rId="30221" sId="1" numFmtId="4">
    <oc r="C655">
      <v>864237</v>
    </oc>
    <nc r="C655">
      <f>D655+F655+H655+J655+L655+N655+P655+Q655</f>
    </nc>
  </rcc>
  <rcc rId="30222" sId="1" numFmtId="4">
    <oc r="C656">
      <v>1749776</v>
    </oc>
    <nc r="C656">
      <f>D656+F656+H656+J656+L656+N656+P656+Q656</f>
    </nc>
  </rcc>
  <rcc rId="30223" sId="1" numFmtId="4">
    <oc r="C657">
      <v>693824</v>
    </oc>
    <nc r="C657">
      <f>D657+F657+H657+J657+L657+N657+P657+Q657</f>
    </nc>
  </rcc>
  <rcc rId="30224" sId="1" numFmtId="4">
    <oc r="C658">
      <v>1908017</v>
    </oc>
    <nc r="C658">
      <f>D658+F658+H658+J658+L658+N658+P658+Q658</f>
    </nc>
  </rcc>
  <rcc rId="30225" sId="1" numFmtId="4">
    <oc r="C659">
      <v>1095512</v>
    </oc>
    <nc r="C659">
      <f>D659+F659+H659+J659+L659+N659+P659+Q659</f>
    </nc>
  </rcc>
  <rcc rId="30226" sId="1" numFmtId="4">
    <oc r="C660">
      <v>1667613</v>
    </oc>
    <nc r="C660">
      <f>D660+F660+H660+J660+L660+N660+P660+Q660</f>
    </nc>
  </rcc>
  <rcc rId="30227" sId="1" numFmtId="4">
    <oc r="C661">
      <v>1728475</v>
    </oc>
    <nc r="C661">
      <f>D661+F661+H661+J661+L661+N661+P661+Q661</f>
    </nc>
  </rcc>
  <rcc rId="30228" sId="1" numFmtId="4">
    <oc r="C662">
      <v>3553038</v>
    </oc>
    <nc r="C662">
      <f>D662+F662+H662+J662+L662+N662+P662+Q662</f>
    </nc>
  </rcc>
  <rcc rId="30229" sId="1" numFmtId="4">
    <oc r="C663">
      <v>3440566</v>
    </oc>
    <nc r="C663">
      <f>D663+F663+H663+J663+L663+N663+P663+Q663</f>
    </nc>
  </rcc>
  <rcc rId="30230" sId="1" numFmtId="4">
    <oc r="C664">
      <v>1790519.93</v>
    </oc>
    <nc r="C664">
      <f>D664+F664+H664+J664+L664+N664+P664+Q664</f>
    </nc>
  </rcc>
  <rcc rId="30231" sId="1" numFmtId="4">
    <oc r="C665">
      <v>3432237</v>
    </oc>
    <nc r="C665">
      <f>D665+F665+H665+J665+L665+N665+P665+Q665</f>
    </nc>
  </rcc>
  <rcc rId="30232" sId="1" numFmtId="4">
    <oc r="C666">
      <v>3354819</v>
    </oc>
    <nc r="C666">
      <f>D666+F666+H666+J666+L666+N666+P666+Q666</f>
    </nc>
  </rcc>
  <rcc rId="30233" sId="1" numFmtId="4">
    <oc r="C667">
      <v>2430953</v>
    </oc>
    <nc r="C667">
      <f>D667+F667+H667+J667+L667+N667+P667+Q667</f>
    </nc>
  </rcc>
  <rcc rId="30234" sId="1" numFmtId="4">
    <oc r="C668">
      <v>2516114</v>
    </oc>
    <nc r="C668">
      <f>D668+F668+H668+J668+L668+N668+P668+Q668</f>
    </nc>
  </rcc>
  <rcc rId="30235" sId="1" numFmtId="4">
    <oc r="C669">
      <v>4227071</v>
    </oc>
    <nc r="C669">
      <f>D669+F669+H669+J669+L669+N669+P669+Q669</f>
    </nc>
  </rcc>
  <rcc rId="30236" sId="1" numFmtId="4">
    <oc r="C670">
      <v>4038685</v>
    </oc>
    <nc r="C670">
      <f>D670+F670+H670+J670+L670+N670+P670+Q670</f>
    </nc>
  </rcc>
  <rcc rId="30237" sId="1" numFmtId="4">
    <oc r="C671">
      <v>2846434</v>
    </oc>
    <nc r="C671">
      <f>D671+F671+H671+J671+L671+N671+P671+Q671</f>
    </nc>
  </rcc>
  <rcc rId="30238" sId="1" numFmtId="4">
    <oc r="C672">
      <v>3158727</v>
    </oc>
    <nc r="C672">
      <f>D672+F672+H672+J672+L672+N672+P672+Q672</f>
    </nc>
  </rcc>
  <rcc rId="30239" sId="1" numFmtId="4">
    <oc r="C673">
      <v>3240890</v>
    </oc>
    <nc r="C673">
      <f>D673+F673+H673+J673+L673+N673+P673+Q673</f>
    </nc>
  </rcc>
  <rcc rId="30240" sId="1" numFmtId="4">
    <oc r="C674">
      <v>2172890</v>
    </oc>
    <nc r="C674">
      <f>D674+F674+H674+J674+L674+N674+P674+Q674</f>
    </nc>
  </rcc>
  <rcc rId="30241" sId="1" numFmtId="4">
    <oc r="C675">
      <v>2451598</v>
    </oc>
    <nc r="C675">
      <f>D675+F675+H675+J675+L675+N675+P675+Q675</f>
    </nc>
  </rcc>
  <rcc rId="30242" sId="1" numFmtId="4">
    <oc r="C676">
      <v>1883897</v>
    </oc>
    <nc r="C676">
      <f>D676+F676+H676+J676+L676+N676+P676+Q676</f>
    </nc>
  </rcc>
  <rcc rId="30243" sId="1" numFmtId="4">
    <oc r="C677">
      <v>1220063</v>
    </oc>
    <nc r="C677">
      <f>D677+F677+H677+J677+L677+N677+P677+Q677</f>
    </nc>
  </rcc>
  <rcc rId="30244" sId="1" numFmtId="4">
    <oc r="C678">
      <v>1098555</v>
    </oc>
    <nc r="C678">
      <f>D678+F678+H678+J678+L678+N678+P678+Q678</f>
    </nc>
  </rcc>
  <rcc rId="30245" sId="1" numFmtId="4">
    <oc r="C679">
      <v>2255470</v>
    </oc>
    <nc r="C679">
      <f>D679+F679+H679+J679+L679+N679+P679+Q679</f>
    </nc>
  </rcc>
  <rcc rId="30246" sId="1" numFmtId="4">
    <oc r="C680">
      <v>2456759</v>
    </oc>
    <nc r="C680">
      <f>D680+F680+H680+J680+L680+N680+P680+Q680</f>
    </nc>
  </rcc>
  <rcc rId="30247" sId="1" numFmtId="4">
    <oc r="C681">
      <v>2165148</v>
    </oc>
    <nc r="C681">
      <f>D681+F681+H681+J681+L681+N681+P681+Q681</f>
    </nc>
  </rcc>
  <rcc rId="30248" sId="1" numFmtId="4">
    <oc r="C682">
      <v>2343179</v>
    </oc>
    <nc r="C682">
      <f>D682+F682+H682+J682+L682+N682+P682+Q682</f>
    </nc>
  </rcc>
  <rcc rId="30249" sId="1" numFmtId="4">
    <oc r="C683">
      <v>3251593</v>
    </oc>
    <nc r="C683">
      <f>D683+F683+H683+J683+L683+N683+P683+Q683</f>
    </nc>
  </rcc>
  <rcc rId="30250" sId="1" odxf="1" dxf="1" numFmtId="4">
    <oc r="C684">
      <v>873366</v>
    </oc>
    <nc r="C684">
      <f>D684+F684+H684+J684+L684+N684+P684+Q684</f>
    </nc>
    <odxf>
      <alignment vertical="top" readingOrder="0"/>
    </odxf>
    <ndxf>
      <alignment vertical="center" readingOrder="0"/>
    </ndxf>
  </rcc>
  <rcc rId="30251" sId="1" odxf="1" dxf="1" numFmtId="4">
    <oc r="C685">
      <v>2111904</v>
    </oc>
    <nc r="C685">
      <f>D685+F685+H685+J685+L685+N685+P685+Q685</f>
    </nc>
    <odxf>
      <alignment vertical="top" readingOrder="0"/>
    </odxf>
    <ndxf>
      <alignment vertical="center" readingOrder="0"/>
    </ndxf>
  </rcc>
  <rcc rId="30252" sId="1" odxf="1" dxf="1" numFmtId="4">
    <oc r="C686">
      <v>2690091</v>
    </oc>
    <nc r="C686">
      <f>D686+F686+H686+J686+L686+N686+P686+Q686</f>
    </nc>
    <odxf>
      <alignment vertical="top" readingOrder="0"/>
    </odxf>
    <ndxf>
      <alignment vertical="center" readingOrder="0"/>
    </ndxf>
  </rcc>
  <rcc rId="30253" sId="1" odxf="1" dxf="1" numFmtId="4">
    <oc r="C687">
      <v>2066258</v>
    </oc>
    <nc r="C687">
      <f>D687+F687+H687+J687+L687+N687+P687+Q687</f>
    </nc>
    <odxf>
      <alignment vertical="top" readingOrder="0"/>
    </odxf>
    <ndxf>
      <alignment vertical="center" readingOrder="0"/>
    </ndxf>
  </rcc>
  <rcc rId="30254" sId="1" odxf="1" dxf="1" numFmtId="4">
    <oc r="C688">
      <v>3347399</v>
    </oc>
    <nc r="C688">
      <f>D688+F688+H688+J688+L688+N688+P688+Q688</f>
    </nc>
    <odxf>
      <alignment vertical="top" readingOrder="0"/>
    </odxf>
    <ndxf>
      <alignment vertical="center" readingOrder="0"/>
    </ndxf>
  </rcc>
  <rcc rId="30255" sId="1" odxf="1" dxf="1" numFmtId="4">
    <oc r="C689">
      <v>2281276</v>
    </oc>
    <nc r="C689">
      <f>D689+F689+H689+J689+L689+N689+P689+Q689</f>
    </nc>
    <odxf>
      <alignment vertical="top" readingOrder="0"/>
    </odxf>
    <ndxf>
      <alignment vertical="center" readingOrder="0"/>
    </ndxf>
  </rcc>
  <rcc rId="30256" sId="1" odxf="1" dxf="1" numFmtId="4">
    <oc r="C690">
      <v>2960926</v>
    </oc>
    <nc r="C690">
      <f>D690+F690+H690+J690+L690+N690+P690+Q690</f>
    </nc>
    <odxf>
      <alignment vertical="top" readingOrder="0"/>
    </odxf>
    <ndxf>
      <alignment vertical="center" readingOrder="0"/>
    </ndxf>
  </rcc>
  <rcc rId="30257" sId="1" odxf="1" dxf="1" numFmtId="4">
    <oc r="C691">
      <v>760772</v>
    </oc>
    <nc r="C691">
      <f>D691+F691+H691+J691+L691+N691+P691+Q691</f>
    </nc>
    <odxf>
      <alignment vertical="top" readingOrder="0"/>
    </odxf>
    <ndxf>
      <alignment vertical="center" readingOrder="0"/>
    </ndxf>
  </rcc>
  <rcc rId="30258" sId="1" odxf="1" dxf="1" numFmtId="4">
    <oc r="C692">
      <v>760772</v>
    </oc>
    <nc r="C692">
      <f>D692+F692+H692+J692+L692+N692+P692+Q692</f>
    </nc>
    <odxf>
      <alignment vertical="top" readingOrder="0"/>
    </odxf>
    <ndxf>
      <alignment vertical="center" readingOrder="0"/>
    </ndxf>
  </rcc>
  <rcc rId="30259" sId="1" odxf="1" dxf="1" numFmtId="4">
    <oc r="C693">
      <v>2510952</v>
    </oc>
    <nc r="C693">
      <f>D693+F693+H693+J693+L693+N693+P693+Q693</f>
    </nc>
    <odxf>
      <alignment vertical="top" readingOrder="0"/>
    </odxf>
    <ndxf>
      <alignment vertical="center" readingOrder="0"/>
    </ndxf>
  </rcc>
  <rcc rId="30260" sId="1" odxf="1" dxf="1" numFmtId="4">
    <oc r="C694">
      <v>760772</v>
    </oc>
    <nc r="C694">
      <f>D694+F694+H694+J694+L694+N694+P694+Q694</f>
    </nc>
    <odxf>
      <alignment vertical="top" readingOrder="0"/>
    </odxf>
    <ndxf>
      <alignment vertical="center" readingOrder="0"/>
    </ndxf>
  </rcc>
  <rcc rId="30261" sId="1" odxf="1" dxf="1" numFmtId="4">
    <oc r="C695">
      <v>882496</v>
    </oc>
    <nc r="C695">
      <f>D695+F695+H695+J695+L695+N695+P695+Q695</f>
    </nc>
    <odxf>
      <alignment vertical="top" readingOrder="0"/>
    </odxf>
    <ndxf>
      <alignment vertical="center" readingOrder="0"/>
    </ndxf>
  </rcc>
  <rcc rId="30262" sId="1" odxf="1" dxf="1" numFmtId="4">
    <oc r="C696">
      <v>1345581</v>
    </oc>
    <nc r="C696">
      <f>D696+F696+H696+J696+L696+N696+P696+Q696</f>
    </nc>
    <odxf>
      <alignment vertical="top" readingOrder="0"/>
    </odxf>
    <ndxf>
      <alignment vertical="center" readingOrder="0"/>
    </ndxf>
  </rcc>
  <rcc rId="30263" sId="1" odxf="1" dxf="1" numFmtId="4">
    <oc r="C697">
      <v>1059981</v>
    </oc>
    <nc r="C697">
      <f>D697+F697+H697+J697+L697+N697+P697+Q697</f>
    </nc>
    <odxf>
      <alignment vertical="top" readingOrder="0"/>
    </odxf>
    <ndxf>
      <alignment vertical="center" readingOrder="0"/>
    </ndxf>
  </rcc>
  <rcc rId="30264" sId="1" odxf="1" dxf="1" numFmtId="4">
    <oc r="C698">
      <v>980885</v>
    </oc>
    <nc r="C698">
      <f>D698+F698+H698+J698+L698+N698+P698+Q698</f>
    </nc>
    <odxf>
      <alignment vertical="top" readingOrder="0"/>
    </odxf>
    <ndxf>
      <alignment vertical="center" readingOrder="0"/>
    </ndxf>
  </rcc>
  <rcc rId="30265" sId="1" odxf="1" dxf="1" numFmtId="4">
    <oc r="C699">
      <v>1329769</v>
    </oc>
    <nc r="C699">
      <f>D699+F699+H699+J699+L699+N699+P699+Q699</f>
    </nc>
    <odxf>
      <alignment vertical="top" readingOrder="0"/>
    </odxf>
    <ndxf>
      <alignment vertical="center" readingOrder="0"/>
    </ndxf>
  </rcc>
  <rcc rId="30266" sId="1" numFmtId="4">
    <oc r="C700">
      <v>2376760</v>
    </oc>
    <nc r="C700">
      <f>D700+F700+H700+J700+L700+N700+P700+Q700</f>
    </nc>
  </rcc>
  <rcc rId="30267" sId="1" numFmtId="4">
    <oc r="C701">
      <v>3743000</v>
    </oc>
    <nc r="C701">
      <f>D701+F701+H701+J701+L701+N701+P701+Q701</f>
    </nc>
  </rcc>
  <rcc rId="30268" sId="1" numFmtId="4">
    <oc r="C702">
      <v>3718655</v>
    </oc>
    <nc r="C702">
      <f>D702+F702+H702+J702+L702+N702+P702+Q702</f>
    </nc>
  </rcc>
  <rcc rId="30269" sId="1" numFmtId="4">
    <oc r="C703">
      <v>3743000</v>
    </oc>
    <nc r="C703">
      <f>D703+F703+H703+J703+L703+N703+P703+Q703</f>
    </nc>
  </rcc>
  <rcc rId="30270" sId="1" numFmtId="4">
    <oc r="C704">
      <v>873366</v>
    </oc>
    <nc r="C704">
      <f>D704+F704+H704+J704+L704+N704+P704+Q704</f>
    </nc>
  </rcc>
  <rcc rId="30271" sId="1" numFmtId="4">
    <oc r="C705">
      <v>3904493</v>
    </oc>
    <nc r="C705">
      <f>D705+F705+H705+J705+L705+N705+P705+Q705</f>
    </nc>
  </rcc>
  <rcc rId="30272" sId="1" numFmtId="4">
    <oc r="C706">
      <v>3305787</v>
    </oc>
    <nc r="C706">
      <f>D706+F706+H706+J706+L706+N706+P706+Q706</f>
    </nc>
  </rcc>
  <rcc rId="30273" sId="1" odxf="1" dxf="1" numFmtId="4">
    <oc r="C707">
      <v>2314825</v>
    </oc>
    <nc r="C707">
      <f>D707+F707+H707+J707+L707+N707+P707+Q707</f>
    </nc>
    <odxf>
      <alignment vertical="top" wrapText="0" readingOrder="0"/>
    </odxf>
    <ndxf>
      <alignment vertical="center" wrapText="1" readingOrder="0"/>
    </ndxf>
  </rcc>
  <rcc rId="30274" sId="1" odxf="1" dxf="1" numFmtId="4">
    <oc r="C708">
      <v>2881806</v>
    </oc>
    <nc r="C708">
      <f>D708+F708+H708+J708+L708+N708+P708+Q708</f>
    </nc>
    <odxf>
      <alignment vertical="top" wrapText="0" readingOrder="0"/>
    </odxf>
    <ndxf>
      <alignment vertical="center" wrapText="1" readingOrder="0"/>
    </ndxf>
  </rcc>
  <rcc rId="30275" sId="1" odxf="1" dxf="1" numFmtId="4">
    <oc r="C709">
      <v>2149664</v>
    </oc>
    <nc r="C709">
      <f>D709+F709+H709+J709+L709+N709+P709+Q709</f>
    </nc>
    <odxf>
      <alignment vertical="top" readingOrder="0"/>
    </odxf>
    <ndxf>
      <alignment vertical="center" readingOrder="0"/>
    </ndxf>
  </rcc>
  <rcc rId="30276" sId="1" odxf="1" dxf="1" numFmtId="4">
    <oc r="C710">
      <v>2172890</v>
    </oc>
    <nc r="C710">
      <f>D710+F710+H710+J710+L710+N710+P710+Q710</f>
    </nc>
    <odxf>
      <alignment vertical="top" readingOrder="0"/>
    </odxf>
    <ndxf>
      <alignment vertical="center" readingOrder="0"/>
    </ndxf>
  </rcc>
  <rcc rId="30277" sId="1" odxf="1" dxf="1" numFmtId="4">
    <oc r="C711">
      <v>2425792</v>
    </oc>
    <nc r="C711">
      <f>D711+F711+H711+J711+L711+N711+P711+Q711</f>
    </nc>
    <odxf>
      <alignment vertical="top" readingOrder="0"/>
    </odxf>
    <ndxf>
      <alignment vertical="center" readingOrder="0"/>
    </ndxf>
  </rcc>
  <rcc rId="30278" sId="1" numFmtId="4">
    <oc r="C712">
      <v>3225675</v>
    </oc>
    <nc r="C712">
      <f>D712+F712+H712+J712+L712+N712+P712+Q712</f>
    </nc>
  </rcc>
  <rcc rId="30279" sId="1" numFmtId="4">
    <oc r="C713">
      <v>3365141</v>
    </oc>
    <nc r="C713">
      <f>D713+F713+H713+J713+L713+N713+P713+Q713</f>
    </nc>
  </rcc>
  <rcc rId="30280" sId="1" numFmtId="4">
    <oc r="C714">
      <v>2626186</v>
    </oc>
    <nc r="C714">
      <f>D714+F714+H714+J714+L714+N714+P714+Q714</f>
    </nc>
  </rcc>
  <rcc rId="30281" sId="1" numFmtId="4">
    <oc r="C715">
      <v>2921366</v>
    </oc>
    <nc r="C715">
      <f>D715+F715+H715+J715+L715+N715+P715+Q715</f>
    </nc>
  </rcc>
  <rcc rId="30282" sId="1" numFmtId="4">
    <oc r="C716">
      <v>739470</v>
    </oc>
    <nc r="C716">
      <f>D716+F716+H716+J716+L716+N716+P716+Q716</f>
    </nc>
  </rcc>
  <rcc rId="30283" sId="1" numFmtId="4">
    <oc r="C717">
      <v>1810638</v>
    </oc>
    <nc r="C717">
      <f>D717+F717+H717+J717+L717+N717+P717+Q717</f>
    </nc>
  </rcc>
  <rcc rId="30284" sId="1" numFmtId="4">
    <oc r="C718">
      <v>2890305</v>
    </oc>
    <nc r="C718">
      <f>D718+F718+H718+J718+L718+N718+P718+Q718</f>
    </nc>
  </rcc>
  <rcc rId="30285" sId="1" numFmtId="4">
    <oc r="C719">
      <v>3045143</v>
    </oc>
    <nc r="C719">
      <f>D719+F719+H719+J719+L719+N719+P719+Q719</f>
    </nc>
  </rcc>
  <rcc rId="30286" sId="1" numFmtId="4">
    <oc r="C720">
      <v>2890305</v>
    </oc>
    <nc r="C720">
      <f>D720+F720+H720+J720+L720+N720+P720+Q720</f>
    </nc>
  </rcc>
  <rcc rId="30287" sId="1" numFmtId="4">
    <oc r="C721">
      <v>2459340</v>
    </oc>
    <nc r="C721">
      <f>D721+F721+H721+J721+L721+N721+P721+Q721</f>
    </nc>
  </rcc>
  <rcc rId="30288" sId="1" numFmtId="4">
    <oc r="C722">
      <v>3458044</v>
    </oc>
    <nc r="C722">
      <f>D722+F722+H722+J722+L722+N722+P722+Q722</f>
    </nc>
  </rcc>
  <rcc rId="30289" sId="1" numFmtId="4">
    <oc r="C723">
      <v>1527631</v>
    </oc>
    <nc r="C723">
      <f>D723+F723+H723+J723+L723+N723+P723+Q723</f>
    </nc>
  </rcc>
  <rcc rId="30290" sId="1" numFmtId="4">
    <oc r="C724">
      <v>2477404</v>
    </oc>
    <nc r="C724">
      <f>D724+F724+H724+J724+L724+N724+P724+Q724</f>
    </nc>
  </rcc>
  <rcc rId="30291" sId="1" numFmtId="4">
    <oc r="C725">
      <v>2775298</v>
    </oc>
    <nc r="C725">
      <f>D725+F725+H725+J725+L725+N725+P725+Q725</f>
    </nc>
  </rcc>
  <rcc rId="30292" sId="1" numFmtId="4">
    <oc r="C726">
      <v>894668</v>
    </oc>
    <nc r="C726">
      <f>D726+F726+H726+J726+L726+N726+P726+Q726</f>
    </nc>
  </rcc>
  <rcc rId="30293" sId="1" numFmtId="4">
    <oc r="C727">
      <v>970745</v>
    </oc>
    <nc r="C727">
      <f>D727+F727+H727+J727+L727+N727+P727+Q727</f>
    </nc>
  </rcc>
  <rcc rId="30294" sId="1" numFmtId="4">
    <oc r="C728">
      <v>882496</v>
    </oc>
    <nc r="C728">
      <f>D728+F728+H728+J728+L728+N728+P728+Q728</f>
    </nc>
  </rcc>
  <rcc rId="30295" sId="1" numFmtId="4">
    <oc r="C729">
      <v>1599990</v>
    </oc>
    <nc r="C729">
      <f>D729+F729+H729+J729+L729+N729+P729+Q729</f>
    </nc>
  </rcc>
  <rcc rId="30296" sId="1">
    <oc r="C732">
      <f>F732+H732</f>
    </oc>
    <nc r="C732">
      <f>D732+F732+H732+J732+L732+N732+P732+Q732</f>
    </nc>
  </rcc>
  <rcc rId="30297" sId="1">
    <oc r="C733">
      <f>F733+H733</f>
    </oc>
    <nc r="C733">
      <f>D733+F733+H733+J733+L733+N733+P733+Q733</f>
    </nc>
  </rcc>
  <rcc rId="30298" sId="1">
    <oc r="C734">
      <f>F734+H734</f>
    </oc>
    <nc r="C734">
      <f>D734+F734+H734+J734+L734+N734+P734+Q734</f>
    </nc>
  </rcc>
  <rcc rId="30299" sId="1">
    <oc r="C735">
      <f>F735+H735</f>
    </oc>
    <nc r="C735">
      <f>D735+F735+H735+J735+L735+N735+P735+Q735</f>
    </nc>
  </rcc>
  <rcc rId="30300" sId="1">
    <oc r="C736">
      <f>F736+H736</f>
    </oc>
    <nc r="C736">
      <f>D736+F736+H736+J736+L736+N736+P736+Q736</f>
    </nc>
  </rcc>
  <rcc rId="30301" sId="1">
    <oc r="C737">
      <f>F737+H737</f>
    </oc>
    <nc r="C737">
      <f>D737+F737+H737+J737+L737+N737+P737+Q737</f>
    </nc>
  </rcc>
  <rcc rId="30302" sId="1">
    <oc r="C738">
      <f>F738+H738</f>
    </oc>
    <nc r="C738">
      <f>D738+F738+H738+J738+L738+N738+P738+Q738</f>
    </nc>
  </rcc>
  <rcc rId="30303" sId="1">
    <oc r="C739">
      <f>F739+H739</f>
    </oc>
    <nc r="C739">
      <f>D739+F739+H739+J739+L739+N739+P739+Q739</f>
    </nc>
  </rcc>
  <rcc rId="30304" sId="1">
    <oc r="C740">
      <f>F740+H740</f>
    </oc>
    <nc r="C740">
      <f>D740+F740+H740+J740+L740+N740+P740+Q740</f>
    </nc>
  </rcc>
  <rcc rId="30305" sId="1">
    <oc r="C741">
      <f>F741+H741</f>
    </oc>
    <nc r="C741">
      <f>D741+F741+H741+J741+L741+N741+P741+Q741</f>
    </nc>
  </rcc>
  <rcc rId="30306" sId="1">
    <oc r="C742">
      <f>F742+H742</f>
    </oc>
    <nc r="C742">
      <f>D742+F742+H742+J742+L742+N742+P742+Q742</f>
    </nc>
  </rcc>
  <rcc rId="30307" sId="1">
    <oc r="C743">
      <f>F743+H743</f>
    </oc>
    <nc r="C743">
      <f>D743+F743+H743+J743+L743+N743+P743+Q743</f>
    </nc>
  </rcc>
  <rcc rId="30308" sId="1">
    <oc r="C744">
      <f>F744+H744</f>
    </oc>
    <nc r="C744">
      <f>D744+F744+H744+J744+L744+N744+P744+Q744</f>
    </nc>
  </rcc>
  <rcc rId="30309" sId="1">
    <oc r="C745">
      <f>F745+H745</f>
    </oc>
    <nc r="C745">
      <f>D745+F745+H745+J745+L745+N745+P745+Q745</f>
    </nc>
  </rcc>
  <rcc rId="30310" sId="1">
    <oc r="C746">
      <f>F746+H746</f>
    </oc>
    <nc r="C746">
      <f>D746+F746+H746+J746+L746+N746+P746+Q746</f>
    </nc>
  </rcc>
  <rcc rId="30311" sId="1">
    <oc r="C747">
      <f>F747+H747</f>
    </oc>
    <nc r="C747">
      <f>D747+F747+H747+J747+L747+N747+P747+Q747</f>
    </nc>
  </rcc>
  <rcc rId="30312" sId="1">
    <oc r="C748">
      <f>F748+H748</f>
    </oc>
    <nc r="C748">
      <f>D748+F748+H748+J748+L748+N748+P748+Q748</f>
    </nc>
  </rcc>
  <rcc rId="30313" sId="1">
    <oc r="C749">
      <f>F749+H749</f>
    </oc>
    <nc r="C749">
      <f>D749+F749+H749+J749+L749+N749+P749+Q749</f>
    </nc>
  </rcc>
  <rcc rId="30314" sId="1">
    <oc r="C750">
      <f>F750+H750</f>
    </oc>
    <nc r="C750">
      <f>D750+F750+H750+J750+L750+N750+P750+Q750</f>
    </nc>
  </rcc>
  <rcc rId="30315" sId="1">
    <oc r="C751">
      <f>F751+H751</f>
    </oc>
    <nc r="C751">
      <f>D751+F751+H751+J751+L751+N751+P751+Q751</f>
    </nc>
  </rcc>
  <rcc rId="30316" sId="1">
    <oc r="C752">
      <f>F752+H752</f>
    </oc>
    <nc r="C752">
      <f>D752+F752+H752+J752+L752+N752+P752+Q752</f>
    </nc>
  </rcc>
  <rcc rId="30317" sId="1">
    <oc r="C753">
      <f>F753+H753</f>
    </oc>
    <nc r="C753">
      <f>D753+F753+H753+J753+L753+N753+P753+Q753</f>
    </nc>
  </rcc>
  <rcc rId="30318" sId="1">
    <oc r="C754">
      <f>F754+H754</f>
    </oc>
    <nc r="C754">
      <f>D754+F754+H754+J754+L754+N754+P754+Q754</f>
    </nc>
  </rcc>
  <rcc rId="30319" sId="1">
    <oc r="C755">
      <f>F755+H755</f>
    </oc>
    <nc r="C755">
      <f>D755+F755+H755+J755+L755+N755+P755+Q755</f>
    </nc>
  </rcc>
  <rcc rId="30320" sId="1">
    <oc r="C756">
      <f>F756+H756</f>
    </oc>
    <nc r="C756">
      <f>D756+F756+H756+J756+L756+N756+P756+Q756</f>
    </nc>
  </rcc>
  <rcc rId="30321" sId="1">
    <oc r="C757">
      <f>F757+H757</f>
    </oc>
    <nc r="C757">
      <f>D757+F757+H757+J757+L757+N757+P757+Q757</f>
    </nc>
  </rcc>
  <rcc rId="30322" sId="1">
    <oc r="C758">
      <f>F758+H758</f>
    </oc>
    <nc r="C758">
      <f>D758+F758+H758+J758+L758+N758+P758+Q758</f>
    </nc>
  </rcc>
  <rcc rId="30323" sId="1">
    <oc r="C759">
      <f>F759+H759</f>
    </oc>
    <nc r="C759">
      <f>D759+F759+H759+J759+L759+N759+P759+Q759</f>
    </nc>
  </rcc>
  <rcc rId="30324" sId="1">
    <oc r="C760">
      <f>F760+H760</f>
    </oc>
    <nc r="C760">
      <f>D760+F760+H760+J760+L760+N760+P760+Q760</f>
    </nc>
  </rcc>
  <rcc rId="30325" sId="1">
    <oc r="C761">
      <f>F761+H761</f>
    </oc>
    <nc r="C761">
      <f>D761+F761+H761+J761+L761+N761+P761+Q761</f>
    </nc>
  </rcc>
  <rcc rId="30326" sId="1">
    <oc r="C762">
      <f>F762+H762</f>
    </oc>
    <nc r="C762">
      <f>D762+F762+H762+J762+L762+N762+P762+Q762</f>
    </nc>
  </rcc>
  <rcc rId="30327" sId="1">
    <oc r="C763">
      <f>F763+H763</f>
    </oc>
    <nc r="C763">
      <f>D763+F763+H763+J763+L763+N763+P763+Q763</f>
    </nc>
  </rcc>
  <rcc rId="30328" sId="1">
    <oc r="C764">
      <f>F764+H764</f>
    </oc>
    <nc r="C764">
      <f>D764+F764+H764+J764+L764+N764+P764+Q764</f>
    </nc>
  </rcc>
  <rcc rId="30329" sId="1">
    <oc r="C765">
      <f>F765+H765</f>
    </oc>
    <nc r="C765">
      <f>D765+F765+H765+J765+L765+N765+P765+Q765</f>
    </nc>
  </rcc>
  <rcc rId="30330" sId="1">
    <oc r="C766">
      <f>F766+H766</f>
    </oc>
    <nc r="C766">
      <f>D766+F766+H766+J766+L766+N766+P766+Q766</f>
    </nc>
  </rcc>
  <rcc rId="30331" sId="1">
    <oc r="C767">
      <f>F767+H767</f>
    </oc>
    <nc r="C767">
      <f>D767+F767+H767+J767+L767+N767+P767+Q767</f>
    </nc>
  </rcc>
  <rcc rId="30332" sId="1">
    <oc r="C768">
      <f>F768+H768</f>
    </oc>
    <nc r="C768">
      <f>D768+F768+H768+J768+L768+N768+P768+Q768</f>
    </nc>
  </rcc>
  <rcc rId="30333" sId="1">
    <oc r="C769">
      <f>F769+H769</f>
    </oc>
    <nc r="C769">
      <f>D769+F769+H769+J769+L769+N769+P769+Q769</f>
    </nc>
  </rcc>
  <rcc rId="30334" sId="1">
    <oc r="C770">
      <f>F770+H770</f>
    </oc>
    <nc r="C770">
      <f>D770+F770+H770+J770+L770+N770+P770+Q770</f>
    </nc>
  </rcc>
  <rcc rId="30335" sId="1">
    <oc r="C771">
      <f>F771+H771</f>
    </oc>
    <nc r="C771">
      <f>D771+F771+H771+J771+L771+N771+P771+Q771</f>
    </nc>
  </rcc>
  <rcc rId="30336" sId="1">
    <oc r="C772">
      <f>F772+H772</f>
    </oc>
    <nc r="C772">
      <f>D772+F772+H772+J772+L772+N772+P772+Q772</f>
    </nc>
  </rcc>
  <rcc rId="30337" sId="1">
    <oc r="C773">
      <f>F773+H773</f>
    </oc>
    <nc r="C773">
      <f>D773+F773+H773+J773+L773+N773+P773+Q773</f>
    </nc>
  </rcc>
  <rcc rId="30338" sId="1">
    <oc r="C774">
      <f>F774+H774</f>
    </oc>
    <nc r="C774">
      <f>D774+F774+H774+J774+L774+N774+P774+Q774</f>
    </nc>
  </rcc>
  <rcc rId="30339" sId="1">
    <oc r="C775">
      <f>F775+H775</f>
    </oc>
    <nc r="C775">
      <f>D775+F775+H775+J775+L775+N775+P775+Q775</f>
    </nc>
  </rcc>
  <rcc rId="30340" sId="1">
    <oc r="C776">
      <f>F776+H776</f>
    </oc>
    <nc r="C776">
      <f>D776+F776+H776+J776+L776+N776+P776+Q776</f>
    </nc>
  </rcc>
  <rcc rId="30341" sId="1">
    <oc r="C777">
      <f>F777+H777</f>
    </oc>
    <nc r="C777">
      <f>D777+F777+H777+J777+L777+N777+P777+Q777</f>
    </nc>
  </rcc>
  <rcc rId="30342" sId="1">
    <oc r="C778">
      <f>F778+H778</f>
    </oc>
    <nc r="C778">
      <f>D778+F778+H778+J778+L778+N778+P778+Q778</f>
    </nc>
  </rcc>
  <rcc rId="30343" sId="1">
    <oc r="C779">
      <f>F779+H779</f>
    </oc>
    <nc r="C779">
      <f>D779+F779+H779+J779+L779+N779+P779+Q779</f>
    </nc>
  </rcc>
  <rcc rId="30344" sId="1">
    <oc r="C780">
      <f>F780+H780</f>
    </oc>
    <nc r="C780">
      <f>D780+F780+H780+J780+L780+N780+P780+Q780</f>
    </nc>
  </rcc>
  <rcc rId="30345" sId="1">
    <oc r="C781">
      <f>F781+H781</f>
    </oc>
    <nc r="C781">
      <f>D781+F781+H781+J781+L781+N781+P781+Q781</f>
    </nc>
  </rcc>
  <rcc rId="30346" sId="1">
    <oc r="C782">
      <f>F782+H782</f>
    </oc>
    <nc r="C782">
      <f>D782+F782+H782+J782+L782+N782+P782+Q782</f>
    </nc>
  </rcc>
  <rcc rId="30347" sId="1">
    <oc r="C783">
      <f>F783+H783</f>
    </oc>
    <nc r="C783">
      <f>D783+F783+H783+J783+L783+N783+P783+Q783</f>
    </nc>
  </rcc>
  <rcc rId="30348" sId="1">
    <oc r="C784">
      <f>F784+H784</f>
    </oc>
    <nc r="C784">
      <f>D784+F784+H784+J784+L784+N784+P784+Q784</f>
    </nc>
  </rcc>
  <rcc rId="30349" sId="1">
    <oc r="C785">
      <f>F785+H785</f>
    </oc>
    <nc r="C785">
      <f>D785+F785+H785+J785+L785+N785+P785+Q785</f>
    </nc>
  </rcc>
  <rcc rId="30350" sId="1">
    <oc r="C786">
      <f>F786+H786</f>
    </oc>
    <nc r="C786">
      <f>D786+F786+H786+J786+L786+N786+P786+Q786</f>
    </nc>
  </rcc>
  <rcc rId="30351" sId="1">
    <oc r="C787">
      <f>F787+H787</f>
    </oc>
    <nc r="C787">
      <f>D787+F787+H787+J787+L787+N787+P787+Q787</f>
    </nc>
  </rcc>
  <rcc rId="30352" sId="1">
    <oc r="C788">
      <f>F788+H788</f>
    </oc>
    <nc r="C788">
      <f>D788+F788+H788+J788+L788+N788+P788+Q788</f>
    </nc>
  </rcc>
  <rcc rId="30353" sId="1">
    <oc r="C789">
      <f>F789+H789</f>
    </oc>
    <nc r="C789">
      <f>D789+F789+H789+J789+L789+N789+P789+Q789</f>
    </nc>
  </rcc>
  <rcc rId="30354" sId="1">
    <oc r="C790">
      <f>F790+H790</f>
    </oc>
    <nc r="C790">
      <f>D790+F790+H790+J790+L790+N790+P790+Q790</f>
    </nc>
  </rcc>
  <rcc rId="30355" sId="1">
    <oc r="C791">
      <f>F791+H791</f>
    </oc>
    <nc r="C791">
      <f>D791+F791+H791+J791+L791+N791+P791+Q791</f>
    </nc>
  </rcc>
  <rcc rId="30356" sId="1">
    <oc r="C792">
      <f>F792+H792</f>
    </oc>
    <nc r="C792">
      <f>D792+F792+H792+J792+L792+N792+P792+Q792</f>
    </nc>
  </rcc>
  <rcc rId="30357" sId="1">
    <oc r="C793">
      <f>F793+H793</f>
    </oc>
    <nc r="C793">
      <f>D793+F793+H793+J793+L793+N793+P793+Q793</f>
    </nc>
  </rcc>
  <rcc rId="30358" sId="1">
    <oc r="C794">
      <f>F794+H794</f>
    </oc>
    <nc r="C794">
      <f>D794+F794+H794+J794+L794+N794+P794+Q794</f>
    </nc>
  </rcc>
  <rcc rId="30359" sId="1">
    <oc r="C795">
      <f>F795+H795</f>
    </oc>
    <nc r="C795">
      <f>D795+F795+H795+J795+L795+N795+P795+Q795</f>
    </nc>
  </rcc>
  <rcc rId="30360" sId="1">
    <oc r="C796">
      <f>F796+H796</f>
    </oc>
    <nc r="C796">
      <f>D796+F796+H796+J796+L796+N796+P796+Q796</f>
    </nc>
  </rcc>
  <rcc rId="30361" sId="1">
    <oc r="C797">
      <f>F797+H797</f>
    </oc>
    <nc r="C797">
      <f>D797+F797+H797+J797+L797+N797+P797+Q797</f>
    </nc>
  </rcc>
  <rcc rId="30362" sId="1">
    <oc r="C798">
      <f>F798+H798</f>
    </oc>
    <nc r="C798">
      <f>D798+F798+H798+J798+L798+N798+P798+Q798</f>
    </nc>
  </rcc>
  <rcc rId="30363" sId="1">
    <oc r="C799">
      <f>F799+H799</f>
    </oc>
    <nc r="C799">
      <f>D799+F799+H799+J799+L799+N799+P799+Q799</f>
    </nc>
  </rcc>
  <rcc rId="30364" sId="1">
    <oc r="C800">
      <f>F800+H800</f>
    </oc>
    <nc r="C800">
      <f>D800+F800+H800+J800+L800+N800+P800+Q800</f>
    </nc>
  </rcc>
  <rcc rId="30365" sId="1">
    <oc r="C801">
      <f>F801+H801</f>
    </oc>
    <nc r="C801">
      <f>D801+F801+H801+J801+L801+N801+P801+Q801</f>
    </nc>
  </rcc>
  <rcc rId="30366" sId="1">
    <oc r="C802">
      <f>F802+H802</f>
    </oc>
    <nc r="C802">
      <f>D802+F802+H802+J802+L802+N802+P802+Q802</f>
    </nc>
  </rcc>
  <rcc rId="30367" sId="1">
    <oc r="C803">
      <f>F803+H803</f>
    </oc>
    <nc r="C803">
      <f>D803+F803+H803+J803+L803+N803+P803+Q803</f>
    </nc>
  </rcc>
  <rcc rId="30368" sId="1">
    <oc r="C804">
      <f>F804+H804</f>
    </oc>
    <nc r="C804">
      <f>D804+F804+H804+J804+L804+N804+P804+Q804</f>
    </nc>
  </rcc>
  <rcc rId="30369" sId="1">
    <oc r="C805">
      <f>F805+H805</f>
    </oc>
    <nc r="C805">
      <f>D805+F805+H805+J805+L805+N805+P805+Q805</f>
    </nc>
  </rcc>
  <rcc rId="30370" sId="1">
    <oc r="C806">
      <f>F806+H806</f>
    </oc>
    <nc r="C806">
      <f>D806+F806+H806+J806+L806+N806+P806+Q806</f>
    </nc>
  </rcc>
  <rcc rId="30371" sId="1">
    <oc r="C807">
      <f>F807+H807</f>
    </oc>
    <nc r="C807">
      <f>D807+F807+H807+J807+L807+N807+P807+Q807</f>
    </nc>
  </rcc>
  <rcc rId="30372" sId="1">
    <oc r="C808">
      <f>F808+H808</f>
    </oc>
    <nc r="C808">
      <f>D808+F808+H808+J808+L808+N808+P808+Q808</f>
    </nc>
  </rcc>
  <rcc rId="30373" sId="1">
    <oc r="C809">
      <f>F809+H809</f>
    </oc>
    <nc r="C809">
      <f>D809+F809+H809+J809+L809+N809+P809+Q809</f>
    </nc>
  </rcc>
  <rcc rId="30374" sId="1">
    <oc r="C810">
      <f>F810+H810</f>
    </oc>
    <nc r="C810">
      <f>D810+F810+H810+J810+L810+N810+P810+Q810</f>
    </nc>
  </rcc>
  <rcc rId="30375" sId="1">
    <oc r="C811">
      <f>F811+H811</f>
    </oc>
    <nc r="C811">
      <f>D811+F811+H811+J811+L811+N811+P811+Q811</f>
    </nc>
  </rcc>
  <rcc rId="30376" sId="1">
    <oc r="C812">
      <f>F812+H812</f>
    </oc>
    <nc r="C812">
      <f>D812+F812+H812+J812+L812+N812+P812+Q812</f>
    </nc>
  </rcc>
  <rcc rId="30377" sId="1">
    <oc r="C813">
      <f>F813+H813</f>
    </oc>
    <nc r="C813">
      <f>D813+F813+H813+J813+L813+N813+P813+Q813</f>
    </nc>
  </rcc>
  <rcc rId="30378" sId="1">
    <oc r="C814">
      <f>F814+H814</f>
    </oc>
    <nc r="C814">
      <f>D814+F814+H814+J814+L814+N814+P814+Q814</f>
    </nc>
  </rcc>
  <rcc rId="30379" sId="1">
    <oc r="C815">
      <f>F815+H815</f>
    </oc>
    <nc r="C815">
      <f>D815+F815+H815+J815+L815+N815+P815+Q815</f>
    </nc>
  </rcc>
  <rcc rId="30380" sId="1">
    <oc r="C816">
      <f>F816+H816</f>
    </oc>
    <nc r="C816">
      <f>D816+F816+H816+J816+L816+N816+P816+Q816</f>
    </nc>
  </rcc>
  <rcc rId="30381" sId="1">
    <oc r="C817">
      <f>F817+H817</f>
    </oc>
    <nc r="C817">
      <f>D817+F817+H817+J817+L817+N817+P817+Q817</f>
    </nc>
  </rcc>
  <rcc rId="30382" sId="1">
    <oc r="C818">
      <f>F818+H818</f>
    </oc>
    <nc r="C818">
      <f>D818+F818+H818+J818+L818+N818+P818+Q818</f>
    </nc>
  </rcc>
  <rcc rId="30383" sId="1">
    <oc r="C819">
      <f>F819+H819</f>
    </oc>
    <nc r="C819">
      <f>D819+F819+H819+J819+L819+N819+P819+Q819</f>
    </nc>
  </rcc>
  <rcc rId="30384" sId="1">
    <oc r="C820">
      <f>F820+H820</f>
    </oc>
    <nc r="C820">
      <f>D820+F820+H820+J820+L820+N820+P820+Q820</f>
    </nc>
  </rcc>
  <rcc rId="30385" sId="1">
    <oc r="C821">
      <f>F821+H821</f>
    </oc>
    <nc r="C821">
      <f>D821+F821+H821+J821+L821+N821+P821+Q821</f>
    </nc>
  </rcc>
  <rcc rId="30386" sId="1">
    <oc r="C822">
      <f>F822+H822</f>
    </oc>
    <nc r="C822">
      <f>D822+F822+H822+J822+L822+N822+P822+Q822</f>
    </nc>
  </rcc>
  <rcc rId="30387" sId="1">
    <oc r="C823">
      <f>F823+H823</f>
    </oc>
    <nc r="C823">
      <f>D823+F823+H823+J823+L823+N823+P823+Q823</f>
    </nc>
  </rcc>
  <rcc rId="30388" sId="1">
    <oc r="C824">
      <f>F824+H824</f>
    </oc>
    <nc r="C824">
      <f>D824+F824+H824+J824+L824+N824+P824+Q824</f>
    </nc>
  </rcc>
  <rcc rId="30389" sId="1">
    <oc r="C825">
      <f>F825+H825</f>
    </oc>
    <nc r="C825">
      <f>D825+F825+H825+J825+L825+N825+P825+Q825</f>
    </nc>
  </rcc>
  <rcc rId="30390" sId="1">
    <oc r="C826">
      <f>F826+H826</f>
    </oc>
    <nc r="C826">
      <f>D826+F826+H826+J826+L826+N826+P826+Q826</f>
    </nc>
  </rcc>
  <rcc rId="30391" sId="1">
    <oc r="C827">
      <f>F827+H827</f>
    </oc>
    <nc r="C827">
      <f>D827+F827+H827+J827+L827+N827+P827+Q827</f>
    </nc>
  </rcc>
  <rcc rId="30392" sId="1">
    <oc r="C828">
      <f>F828+H828</f>
    </oc>
    <nc r="C828">
      <f>D828+F828+H828+J828+L828+N828+P828+Q828</f>
    </nc>
  </rcc>
  <rcc rId="30393" sId="1">
    <oc r="C829">
      <f>F829+H829</f>
    </oc>
    <nc r="C829">
      <f>D829+F829+H829+J829+L829+N829+P829+Q829</f>
    </nc>
  </rcc>
  <rcc rId="30394" sId="1">
    <oc r="C830">
      <f>F830+H830</f>
    </oc>
    <nc r="C830">
      <f>D830+F830+H830+J830+L830+N830+P830+Q830</f>
    </nc>
  </rcc>
  <rcc rId="30395" sId="1">
    <oc r="C831">
      <f>F831+H831</f>
    </oc>
    <nc r="C831">
      <f>D831+F831+H831+J831+L831+N831+P831+Q831</f>
    </nc>
  </rcc>
  <rcc rId="30396" sId="1">
    <oc r="C832">
      <f>F832+H832</f>
    </oc>
    <nc r="C832">
      <f>D832+F832+H832+J832+L832+N832+P832+Q832</f>
    </nc>
  </rcc>
  <rcc rId="30397" sId="1">
    <oc r="C833">
      <f>F833+H833</f>
    </oc>
    <nc r="C833">
      <f>D833+F833+H833+J833+L833+N833+P833+Q833</f>
    </nc>
  </rcc>
  <rcc rId="30398" sId="1">
    <oc r="C834">
      <f>F834+H834</f>
    </oc>
    <nc r="C834">
      <f>D834+F834+H834+J834+L834+N834+P834+Q834</f>
    </nc>
  </rcc>
  <rcc rId="30399" sId="1">
    <oc r="C835">
      <f>F835+H835</f>
    </oc>
    <nc r="C835">
      <f>D835+F835+H835+J835+L835+N835+P835+Q835</f>
    </nc>
  </rcc>
  <rcc rId="30400" sId="1">
    <oc r="C836">
      <f>F836+H836</f>
    </oc>
    <nc r="C836">
      <f>D836+F836+H836+J836+L836+N836+P836+Q836</f>
    </nc>
  </rcc>
  <rcc rId="30401" sId="1">
    <oc r="C837">
      <f>F837+H837</f>
    </oc>
    <nc r="C837">
      <f>D837+F837+H837+J837+L837+N837+P837+Q837</f>
    </nc>
  </rcc>
  <rcc rId="30402" sId="1">
    <oc r="C838">
      <f>F838+H838</f>
    </oc>
    <nc r="C838">
      <f>D838+F838+H838+J838+L838+N838+P838+Q838</f>
    </nc>
  </rcc>
  <rcc rId="30403" sId="1">
    <oc r="C839">
      <f>F839+H839</f>
    </oc>
    <nc r="C839">
      <f>D839+F839+H839+J839+L839+N839+P839+Q839</f>
    </nc>
  </rcc>
  <rcc rId="30404" sId="1">
    <oc r="C840">
      <f>F840+H840</f>
    </oc>
    <nc r="C840">
      <f>D840+F840+H840+J840+L840+N840+P840+Q840</f>
    </nc>
  </rcc>
  <rcc rId="30405" sId="1">
    <oc r="C841">
      <f>F841+H841</f>
    </oc>
    <nc r="C841">
      <f>D841+F841+H841+J841+L841+N841+P841+Q841</f>
    </nc>
  </rcc>
  <rcc rId="30406" sId="1">
    <oc r="C842">
      <f>F842+H842</f>
    </oc>
    <nc r="C842">
      <f>D842+F842+H842+J842+L842+N842+P842+Q842</f>
    </nc>
  </rcc>
  <rcc rId="30407" sId="1">
    <oc r="C843">
      <f>F843+H843</f>
    </oc>
    <nc r="C843">
      <f>D843+F843+H843+J843+L843+N843+P843+Q843</f>
    </nc>
  </rcc>
  <rcc rId="30408" sId="1">
    <oc r="C844">
      <f>F844+H844</f>
    </oc>
    <nc r="C844">
      <f>D844+F844+H844+J844+L844+N844+P844+Q844</f>
    </nc>
  </rcc>
  <rcc rId="30409" sId="1">
    <oc r="C845">
      <f>F845+H845</f>
    </oc>
    <nc r="C845">
      <f>D845+F845+H845+J845+L845+N845+P845+Q845</f>
    </nc>
  </rcc>
  <rcc rId="30410" sId="1">
    <oc r="C846">
      <f>F846+H846</f>
    </oc>
    <nc r="C846">
      <f>D846+F846+H846+J846+L846+N846+P846+Q846</f>
    </nc>
  </rcc>
  <rcc rId="30411" sId="1">
    <oc r="C847">
      <f>F847+H847</f>
    </oc>
    <nc r="C847">
      <f>D847+F847+H847+J847+L847+N847+P847+Q847</f>
    </nc>
  </rcc>
  <rcc rId="30412" sId="1">
    <oc r="C848">
      <f>F848+H848</f>
    </oc>
    <nc r="C848">
      <f>D848+F848+H848+J848+L848+N848+P848+Q848</f>
    </nc>
  </rcc>
  <rcc rId="30413" sId="1">
    <oc r="C849">
      <f>F849+H849</f>
    </oc>
    <nc r="C849">
      <f>D849+F849+H849+J849+L849+N849+P849+Q849</f>
    </nc>
  </rcc>
  <rcc rId="30414" sId="1">
    <oc r="C850">
      <f>F850+H850</f>
    </oc>
    <nc r="C850">
      <f>D850+F850+H850+J850+L850+N850+P850+Q850</f>
    </nc>
  </rcc>
  <rcc rId="30415" sId="1">
    <oc r="C851">
      <f>F851+H851</f>
    </oc>
    <nc r="C851">
      <f>D851+F851+H851+J851+L851+N851+P851+Q851</f>
    </nc>
  </rcc>
  <rcc rId="30416" sId="1">
    <oc r="C852">
      <f>F852+H852</f>
    </oc>
    <nc r="C852">
      <f>D852+F852+H852+J852+L852+N852+P852+Q852</f>
    </nc>
  </rcc>
  <rcc rId="30417" sId="1">
    <oc r="C853">
      <f>F853+H853</f>
    </oc>
    <nc r="C853">
      <f>D853+F853+H853+J853+L853+N853+P853+Q853</f>
    </nc>
  </rcc>
  <rcc rId="30418" sId="1">
    <oc r="C854">
      <f>F854+H854</f>
    </oc>
    <nc r="C854">
      <f>D854+F854+H854+J854+L854+N854+P854+Q854</f>
    </nc>
  </rcc>
  <rcc rId="30419" sId="1">
    <oc r="C855">
      <f>F855+H855</f>
    </oc>
    <nc r="C855">
      <f>D855+F855+H855+J855+L855+N855+P855+Q855</f>
    </nc>
  </rcc>
  <rcc rId="30420" sId="1">
    <oc r="C856">
      <f>F856+H856</f>
    </oc>
    <nc r="C856">
      <f>D856+F856+H856+J856+L856+N856+P856+Q856</f>
    </nc>
  </rcc>
  <rcc rId="30421" sId="1">
    <oc r="C857">
      <f>F857+H857</f>
    </oc>
    <nc r="C857">
      <f>D857+F857+H857+J857+L857+N857+P857+Q857</f>
    </nc>
  </rcc>
  <rcc rId="30422" sId="1">
    <oc r="C858">
      <f>F858+H858</f>
    </oc>
    <nc r="C858">
      <f>D858+F858+H858+J858+L858+N858+P858+Q858</f>
    </nc>
  </rcc>
  <rcc rId="30423" sId="1">
    <oc r="C859">
      <f>F859+H859</f>
    </oc>
    <nc r="C859">
      <f>D859+F859+H859+J859+L859+N859+P859+Q859</f>
    </nc>
  </rcc>
  <rcc rId="30424" sId="1">
    <oc r="C860">
      <f>F860+H860</f>
    </oc>
    <nc r="C860">
      <f>D860+F860+H860+J860+L860+N860+P860+Q860</f>
    </nc>
  </rcc>
  <rcc rId="30425" sId="1">
    <oc r="C861">
      <f>F861+H861</f>
    </oc>
    <nc r="C861">
      <f>D861+F861+H861+J861+L861+N861+P861+Q861</f>
    </nc>
  </rcc>
  <rcc rId="30426" sId="1">
    <oc r="C862">
      <f>F862+H862</f>
    </oc>
    <nc r="C862">
      <f>D862+F862+H862+J862+L862+N862+P862+Q862</f>
    </nc>
  </rcc>
  <rcc rId="30427" sId="1">
    <oc r="C863">
      <f>F863+H863</f>
    </oc>
    <nc r="C863">
      <f>D863+F863+H863+J863+L863+N863+P863+Q863</f>
    </nc>
  </rcc>
  <rcc rId="30428" sId="1">
    <oc r="C864">
      <f>F864+H864</f>
    </oc>
    <nc r="C864">
      <f>D864+F864+H864+J864+L864+N864+P864+Q864</f>
    </nc>
  </rcc>
  <rcc rId="30429" sId="1">
    <oc r="C865">
      <f>F865+H865</f>
    </oc>
    <nc r="C865">
      <f>D865+F865+H865+J865+L865+N865+P865+Q865</f>
    </nc>
  </rcc>
  <rcc rId="30430" sId="1">
    <oc r="C866">
      <f>F866+H866</f>
    </oc>
    <nc r="C866">
      <f>D866+F866+H866+J866+L866+N866+P866+Q866</f>
    </nc>
  </rcc>
  <rcc rId="30431" sId="1">
    <oc r="C867">
      <f>F867+H867</f>
    </oc>
    <nc r="C867">
      <f>D867+F867+H867+J867+L867+N867+P867+Q867</f>
    </nc>
  </rcc>
  <rcc rId="30432" sId="1">
    <oc r="C868">
      <f>F868+H868</f>
    </oc>
    <nc r="C868">
      <f>D868+F868+H868+J868+L868+N868+P868+Q868</f>
    </nc>
  </rcc>
  <rcc rId="30433" sId="1">
    <oc r="C869">
      <f>F869+H869</f>
    </oc>
    <nc r="C869">
      <f>D869+F869+H869+J869+L869+N869+P869+Q869</f>
    </nc>
  </rcc>
  <rcc rId="30434" sId="1">
    <oc r="C870">
      <f>F870+H870</f>
    </oc>
    <nc r="C870">
      <f>D870+F870+H870+J870+L870+N870+P870+Q870</f>
    </nc>
  </rcc>
  <rcc rId="30435" sId="1">
    <oc r="C871">
      <f>F871+H871</f>
    </oc>
    <nc r="C871">
      <f>D871+F871+H871+J871+L871+N871+P871+Q871</f>
    </nc>
  </rcc>
  <rcc rId="30436" sId="1">
    <oc r="C872">
      <f>F872+H872</f>
    </oc>
    <nc r="C872">
      <f>D872+F872+H872+J872+L872+N872+P872+Q872</f>
    </nc>
  </rcc>
  <rcc rId="30437" sId="1">
    <oc r="C873">
      <f>F873+H873</f>
    </oc>
    <nc r="C873">
      <f>D873+F873+H873+J873+L873+N873+P873+Q873</f>
    </nc>
  </rcc>
  <rcc rId="30438" sId="1">
    <oc r="C874">
      <f>F874+H874</f>
    </oc>
    <nc r="C874">
      <f>D874+F874+H874+J874+L874+N874+P874+Q874</f>
    </nc>
  </rcc>
  <rcc rId="30439" sId="1">
    <oc r="C875">
      <f>F875+H875</f>
    </oc>
    <nc r="C875">
      <f>D875+F875+H875+J875+L875+N875+P875+Q875</f>
    </nc>
  </rcc>
  <rcc rId="30440" sId="1">
    <oc r="C876">
      <f>F876+H876</f>
    </oc>
    <nc r="C876">
      <f>D876+F876+H876+J876+L876+N876+P876+Q876</f>
    </nc>
  </rcc>
  <rcc rId="30441" sId="1">
    <oc r="C877">
      <f>F877+H877</f>
    </oc>
    <nc r="C877">
      <f>D877+F877+H877+J877+L877+N877+P877+Q877</f>
    </nc>
  </rcc>
  <rcc rId="30442" sId="1">
    <oc r="C878">
      <f>F878+H878</f>
    </oc>
    <nc r="C878">
      <f>D878+F878+H878+J878+L878+N878+P878+Q878</f>
    </nc>
  </rcc>
  <rcc rId="30443" sId="1">
    <oc r="C879">
      <f>F879+H879</f>
    </oc>
    <nc r="C879">
      <f>D879+F879+H879+J879+L879+N879+P879+Q879</f>
    </nc>
  </rcc>
  <rcc rId="30444" sId="1">
    <oc r="C880">
      <f>F880+H880</f>
    </oc>
    <nc r="C880">
      <f>D880+F880+H880+J880+L880+N880+P880+Q880</f>
    </nc>
  </rcc>
  <rcc rId="30445" sId="1" numFmtId="4">
    <oc r="C883">
      <v>1345300</v>
    </oc>
    <nc r="C883">
      <f>D883+F883+H883+J883+L883+N883+P883+Q883</f>
    </nc>
  </rcc>
  <rcc rId="30446" sId="1" odxf="1" dxf="1" numFmtId="4">
    <oc r="C884">
      <v>1553200</v>
    </oc>
    <nc r="C884">
      <f>D884+F884+H884+J884+L884+N884+P884+Q884</f>
    </nc>
    <odxf>
      <border outline="0">
        <top style="thin">
          <color indexed="64"/>
        </top>
      </border>
    </odxf>
    <ndxf>
      <border outline="0">
        <top/>
      </border>
    </ndxf>
  </rcc>
  <rcc rId="30447" sId="1" odxf="1" dxf="1" numFmtId="4">
    <oc r="C885">
      <v>618590</v>
    </oc>
    <nc r="C885">
      <f>D885+F885+H885+J885+L885+N885+P885+Q885</f>
    </nc>
    <odxf>
      <border outline="0">
        <top style="thin">
          <color indexed="64"/>
        </top>
      </border>
    </odxf>
    <ndxf>
      <border outline="0">
        <top/>
      </border>
    </ndxf>
  </rcc>
  <rcc rId="30448" sId="1" odxf="1" dxf="1" numFmtId="4">
    <oc r="C886">
      <v>2917517</v>
    </oc>
    <nc r="C886">
      <f>D886+F886+H886+J886+L886+N886+P886+Q886</f>
    </nc>
    <odxf>
      <border outline="0">
        <top style="thin">
          <color indexed="64"/>
        </top>
      </border>
    </odxf>
    <ndxf>
      <border outline="0">
        <top/>
      </border>
    </ndxf>
  </rcc>
  <rcc rId="30449" sId="1" odxf="1" dxf="1" numFmtId="4">
    <oc r="C887">
      <v>1384100</v>
    </oc>
    <nc r="C887">
      <f>D887+F887+H887+J887+L887+N887+P887+Q887</f>
    </nc>
    <odxf>
      <border outline="0">
        <top style="thin">
          <color indexed="64"/>
        </top>
      </border>
    </odxf>
    <ndxf>
      <border outline="0">
        <top/>
      </border>
    </ndxf>
  </rcc>
  <rcc rId="30450" sId="1">
    <oc r="C889">
      <f>SUM(D889,H889,L889,P889)</f>
    </oc>
    <nc r="C889">
      <f>D889+F889+H889+J889+L889+N889+P889+Q889</f>
    </nc>
  </rcc>
  <rcc rId="30451" sId="1">
    <oc r="C906">
      <f>SUM(D906)</f>
    </oc>
    <nc r="C906">
      <f>D906+F906+H906+J906+L906+N906+P906+Q906</f>
    </nc>
  </rcc>
  <rcc rId="30452" sId="1">
    <oc r="C890">
      <f>SUM(H890)</f>
    </oc>
    <nc r="C890">
      <f>D890+F890+H890+J890+L890+N890+P890+Q890</f>
    </nc>
  </rcc>
  <rcc rId="30453" sId="1">
    <oc r="C891">
      <f>SUM(H891,L891,P891)</f>
    </oc>
    <nc r="C891">
      <f>D891+F891+H891+J891+L891+N891+P891+Q891</f>
    </nc>
  </rcc>
  <rcc rId="30454" sId="1">
    <oc r="C892">
      <f>SUM(L892,P892)</f>
    </oc>
    <nc r="C892">
      <f>D892+F892+H892+J892+L892+N892+P892+Q892</f>
    </nc>
  </rcc>
  <rcc rId="30455" sId="1">
    <oc r="C893">
      <f>SUM(H893)</f>
    </oc>
    <nc r="C893">
      <f>D893+F893+H893+J893+L893+N893+P893+Q893</f>
    </nc>
  </rcc>
  <rcc rId="30456" sId="1">
    <oc r="C894">
      <f>SUM(H894)</f>
    </oc>
    <nc r="C894">
      <f>D894+F894+H894+J894+L894+N894+P894+Q894</f>
    </nc>
  </rcc>
  <rcc rId="30457" sId="1">
    <oc r="C895">
      <f>SUM(D895,L895,P895)</f>
    </oc>
    <nc r="C895">
      <f>D895+F895+H895+J895+L895+N895+P895+Q895</f>
    </nc>
  </rcc>
  <rcc rId="30458" sId="1">
    <oc r="C896">
      <f>SUM(D896,L896,P896)</f>
    </oc>
    <nc r="C896">
      <f>D896+F896+H896+J896+L896+N896+P896+Q896</f>
    </nc>
  </rcc>
  <rcc rId="30459" sId="1">
    <oc r="C897">
      <f>SUM(D897,L897,P897)</f>
    </oc>
    <nc r="C897">
      <f>D897+F897+H897+J897+L897+N897+P897+Q897</f>
    </nc>
  </rcc>
  <rcc rId="30460" sId="1">
    <oc r="C898">
      <f>SUM(D898,L898,P898)</f>
    </oc>
    <nc r="C898">
      <f>D898+F898+H898+J898+L898+N898+P898+Q898</f>
    </nc>
  </rcc>
  <rcc rId="30461" sId="1">
    <oc r="C899">
      <f>SUM(D899,L899,P899)</f>
    </oc>
    <nc r="C899">
      <f>D899+F899+H899+J899+L899+N899+P899+Q899</f>
    </nc>
  </rcc>
  <rcc rId="30462" sId="1">
    <oc r="C900">
      <f>SUM(H900)</f>
    </oc>
    <nc r="C900">
      <f>D900+F900+H900+J900+L900+N900+P900+Q900</f>
    </nc>
  </rcc>
  <rcc rId="30463" sId="1">
    <oc r="C901">
      <f>SUM(H901)</f>
    </oc>
    <nc r="C901">
      <f>D901+F901+H901+J901+L901+N901+P901+Q901</f>
    </nc>
  </rcc>
  <rcc rId="30464" sId="1">
    <oc r="C902">
      <f>SUM(H902)</f>
    </oc>
    <nc r="C902">
      <f>D902+F902+H902+J902+L902+N902+P902+Q902</f>
    </nc>
  </rcc>
  <rcc rId="30465" sId="1">
    <oc r="C903">
      <f>SUM(D903,L903,P903)</f>
    </oc>
    <nc r="C903">
      <f>D903+F903+H903+J903+L903+N903+P903+Q903</f>
    </nc>
  </rcc>
  <rcc rId="30466" sId="1">
    <oc r="C904">
      <f>SUM(H904)</f>
    </oc>
    <nc r="C904">
      <f>D904+F904+H904+J904+L904+N904+P904+Q904</f>
    </nc>
  </rcc>
  <rcc rId="30467" sId="1">
    <oc r="C907">
      <f>SUM(D907,L907,P907)</f>
    </oc>
    <nc r="C907">
      <f>D907+F907+H907+J907+L907+N907+P907+Q907</f>
    </nc>
  </rcc>
  <rcc rId="30468" sId="1">
    <oc r="C908">
      <f>SUM(D908,L908,P908)</f>
    </oc>
    <nc r="C908">
      <f>D908+F908+H908+J908+L908+N908+P908+Q908</f>
    </nc>
  </rcc>
  <rcc rId="30469" sId="1">
    <oc r="C909">
      <f>SUM(D909)</f>
    </oc>
    <nc r="C909">
      <f>D909+F909+H909+J909+L909+N909+P909+Q909</f>
    </nc>
  </rcc>
  <rcc rId="30470" sId="1">
    <oc r="C910">
      <f>SUM(D910)</f>
    </oc>
    <nc r="C910">
      <f>D910+F910+H910+J910+L910+N910+P910+Q910</f>
    </nc>
  </rcc>
  <rcc rId="30471" sId="1">
    <oc r="C911">
      <f>SUM(D911,L911,P911)</f>
    </oc>
    <nc r="C911">
      <f>D911+F911+H911+J911+L911+N911+P911+Q911</f>
    </nc>
  </rcc>
  <rcc rId="30472" sId="1">
    <oc r="C912">
      <f>SUM(D912,L912,P912)</f>
    </oc>
    <nc r="C912">
      <f>D912+F912+H912+J912+L912+N912+P912+Q912</f>
    </nc>
  </rcc>
  <rcc rId="30473" sId="1">
    <oc r="C913">
      <f>SUM(D913,L913,P913)</f>
    </oc>
    <nc r="C913">
      <f>D913+F913+H913+J913+L913+N913+P913+Q913</f>
    </nc>
  </rcc>
  <rcc rId="30474" sId="1">
    <oc r="C914">
      <f>SUM(D914,L914,P914)</f>
    </oc>
    <nc r="C914">
      <f>D914+F914+H914+J914+L914+N914+P914+Q914</f>
    </nc>
  </rcc>
  <rcc rId="30475" sId="1">
    <oc r="C915">
      <f>SUM(D915,L915,P915)</f>
    </oc>
    <nc r="C915">
      <f>D915+F915+H915+J915+L915+N915+P915+Q915</f>
    </nc>
  </rcc>
  <rcc rId="30476" sId="1">
    <oc r="C916">
      <f>SUM(D916,L916,P916)</f>
    </oc>
    <nc r="C916">
      <f>D916+F916+H916+J916+L916+N916+P916+Q916</f>
    </nc>
  </rcc>
  <rcc rId="30477" sId="1">
    <oc r="C917">
      <f>SUM(D917,L917,P917)</f>
    </oc>
    <nc r="C917">
      <f>D917+F917+H917+J917+L917+N917+P917+Q917</f>
    </nc>
  </rcc>
  <rcc rId="30478" sId="1">
    <oc r="C918">
      <f>SUM(D918,L918,P918)</f>
    </oc>
    <nc r="C918">
      <f>D918+F918+H918+J918+L918+N918+P918+Q918</f>
    </nc>
  </rcc>
  <rcc rId="30479" sId="1">
    <oc r="C919">
      <f>SUM(D919,H919,L919,P919)</f>
    </oc>
    <nc r="C919">
      <f>D919+F919+H919+J919+L919+N919+P919+Q919</f>
    </nc>
  </rcc>
  <rcc rId="30480" sId="1">
    <oc r="C920">
      <f>SUM(H920,L920,P920)</f>
    </oc>
    <nc r="C920">
      <f>D920+F920+H920+J920+L920+N920+P920+Q920</f>
    </nc>
  </rcc>
  <rcc rId="30481" sId="1">
    <oc r="C921">
      <f>SUM(H921,L921,P921)</f>
    </oc>
    <nc r="C921">
      <f>D921+F921+H921+J921+L921+N921+P921+Q921</f>
    </nc>
  </rcc>
  <rcc rId="30482" sId="1">
    <oc r="C922">
      <f>SUM(D922,L922,P922)</f>
    </oc>
    <nc r="C922">
      <f>D922+F922+H922+J922+L922+N922+P922+Q922</f>
    </nc>
  </rcc>
  <rcc rId="30483" sId="1">
    <oc r="C923">
      <f>SUM(D923,L923,P923)</f>
    </oc>
    <nc r="C923">
      <f>D923+F923+H923+J923+L923+N923+P923+Q923</f>
    </nc>
  </rcc>
  <rcc rId="30484" sId="1">
    <oc r="C924">
      <f>SUM(D924,L924,P924)</f>
    </oc>
    <nc r="C924">
      <f>D924+F924+H924+J924+L924+N924+P924+Q924</f>
    </nc>
  </rcc>
  <rcc rId="30485" sId="1">
    <oc r="C925">
      <f>SUM(D925,L925,P925)</f>
    </oc>
    <nc r="C925">
      <f>D925+F925+H925+J925+L925+N925+P925+Q925</f>
    </nc>
  </rcc>
  <rcc rId="30486" sId="1">
    <oc r="C926">
      <f>SUM(D926,L926,P926)</f>
    </oc>
    <nc r="C926">
      <f>D926+F926+H926+J926+L926+N926+P926+Q926</f>
    </nc>
  </rcc>
  <rcc rId="30487" sId="1">
    <oc r="C927">
      <f>SUM(D927,L927,P927)</f>
    </oc>
    <nc r="C927">
      <f>D927+F927+H927+J927+L927+N927+P927+Q927</f>
    </nc>
  </rcc>
  <rcc rId="30488" sId="1">
    <oc r="C928">
      <f>SUM(D928,L928,P928)</f>
    </oc>
    <nc r="C928">
      <f>D928+F928+H928+J928+L928+N928+P928+Q928</f>
    </nc>
  </rcc>
  <rcc rId="30489" sId="1">
    <oc r="C929">
      <f>SUM(D929,L929,P929)</f>
    </oc>
    <nc r="C929">
      <f>D929+F929+H929+J929+L929+N929+P929+Q929</f>
    </nc>
  </rcc>
  <rcc rId="30490" sId="1">
    <oc r="C930">
      <f>SUM(D930,L930,P930)</f>
    </oc>
    <nc r="C930">
      <f>D930+F930+H930+J930+L930+N930+P930+Q930</f>
    </nc>
  </rcc>
  <rcc rId="30491" sId="1">
    <oc r="C933">
      <f>D933+H933+J933+L933</f>
    </oc>
    <nc r="C933">
      <f>D933+F933+H933+J933+L933+N933+P933+Q933</f>
    </nc>
  </rcc>
  <rcc rId="30492" sId="1">
    <oc r="C940">
      <f>D940+H940+J940+L940</f>
    </oc>
    <nc r="C940">
      <f>D940+F940+H940+J940+L940+N940+P940+Q940</f>
    </nc>
  </rcc>
  <rcc rId="30493" sId="1">
    <oc r="C946">
      <f>D946+H946+J946+L946</f>
    </oc>
    <nc r="C946">
      <f>D946+F946+H946+J946+L946+N946+P946+Q946</f>
    </nc>
  </rcc>
  <rcc rId="30494" sId="1" numFmtId="4">
    <oc r="C953">
      <v>3532449</v>
    </oc>
    <nc r="C953">
      <f>D953+F953+H953+J953+L953+N953+P953+Q953</f>
    </nc>
  </rcc>
  <rcc rId="30495" sId="1" numFmtId="4">
    <oc r="C958">
      <v>2502393.7990000001</v>
    </oc>
    <nc r="C958">
      <f>D958+F958+H958+J958+L958+N958+P958+Q958</f>
    </nc>
  </rcc>
  <rcc rId="30496" sId="1">
    <oc r="C934">
      <f>D934+H934+J934+L934</f>
    </oc>
    <nc r="C934">
      <f>D934+F934+H934+J934+L934+N934+P934+Q934</f>
    </nc>
  </rcc>
  <rcc rId="30497" sId="1">
    <oc r="C935">
      <f>D935+H935+J935+L935</f>
    </oc>
    <nc r="C935">
      <f>D935+F935+H935+J935+L935+N935+P935+Q935</f>
    </nc>
  </rcc>
  <rcc rId="30498" sId="1">
    <oc r="C936">
      <f>D936+H936+J936+L936</f>
    </oc>
    <nc r="C936">
      <f>D936+F936+H936+J936+L936+N936+P936+Q936</f>
    </nc>
  </rcc>
  <rcc rId="30499" sId="1">
    <oc r="C937">
      <f>D937+H937+J937+L937</f>
    </oc>
    <nc r="C937">
      <f>D937+F937+H937+J937+L937+N937+P937+Q937</f>
    </nc>
  </rcc>
  <rcc rId="30500" sId="1">
    <oc r="C938">
      <f>D938+H938+J938+L938</f>
    </oc>
    <nc r="C938">
      <f>D938+F938+H938+J938+L938+N938+P938+Q938</f>
    </nc>
  </rcc>
  <rcc rId="30501" sId="1">
    <oc r="C941">
      <f>D941+H941+J941+L941</f>
    </oc>
    <nc r="C941">
      <f>D941+F941+H941+J941+L941+N941+P941+Q941</f>
    </nc>
  </rcc>
  <rcc rId="30502" sId="1">
    <oc r="C942">
      <f>D942+H942+J942+L942</f>
    </oc>
    <nc r="C942">
      <f>D942+F942+H942+J942+L942+N942+P942+Q942</f>
    </nc>
  </rcc>
  <rcc rId="30503" sId="1">
    <oc r="C943">
      <f>D943+H943+J943+L943</f>
    </oc>
    <nc r="C943">
      <f>D943+F943+H943+J943+L943+N943+P943+Q943</f>
    </nc>
  </rcc>
  <rcc rId="30504" sId="1">
    <oc r="C944">
      <f>D944+H944+J944+L944</f>
    </oc>
    <nc r="C944">
      <f>D944+F944+H944+J944+L944+N944+P944+Q944</f>
    </nc>
  </rcc>
  <rcc rId="30505" sId="1">
    <oc r="C947">
      <f>D947+H947+J947+L947</f>
    </oc>
    <nc r="C947">
      <f>D947+F947+H947+J947+L947+N947+P947+Q947</f>
    </nc>
  </rcc>
  <rcc rId="30506" sId="1">
    <oc r="C948">
      <f>D948+H948+J948+L948</f>
    </oc>
    <nc r="C948">
      <f>D948+F948+H948+J948+L948+N948+P948+Q948</f>
    </nc>
  </rcc>
  <rcc rId="30507" sId="1">
    <oc r="C949">
      <f>D949+H949+J949+L949</f>
    </oc>
    <nc r="C949">
      <f>D949+F949+H949+J949+L949+N949+P949+Q949</f>
    </nc>
  </rcc>
  <rcc rId="30508" sId="1">
    <oc r="C950">
      <f>D950+H950+J950+L950</f>
    </oc>
    <nc r="C950">
      <f>D950+F950+H950+J950+L950+N950+P950+Q950</f>
    </nc>
  </rcc>
  <rcc rId="30509" sId="1" odxf="1" dxf="1" numFmtId="4">
    <oc r="C954">
      <v>700000</v>
    </oc>
    <nc r="C954">
      <f>D954+F954+H954+J954+L954+N954+P954+Q954</f>
    </nc>
    <odxf>
      <alignment vertical="top" readingOrder="0"/>
    </odxf>
    <ndxf>
      <alignment vertical="center" readingOrder="0"/>
    </ndxf>
  </rcc>
  <rcc rId="30510" sId="1" odxf="1" dxf="1" numFmtId="4">
    <oc r="C955">
      <v>700000</v>
    </oc>
    <nc r="C955">
      <f>D955+F955+H955+J955+L955+N955+P955+Q955</f>
    </nc>
    <odxf>
      <alignment vertical="top" readingOrder="0"/>
    </odxf>
    <ndxf>
      <alignment vertical="center" readingOrder="0"/>
    </ndxf>
  </rcc>
  <rcc rId="30511" sId="1" odxf="1" dxf="1" numFmtId="4">
    <oc r="C956">
      <v>560000</v>
    </oc>
    <nc r="C956">
      <f>D956+F956+H956+J956+L956+N956+P956+Q956</f>
    </nc>
    <odxf>
      <alignment vertical="top" readingOrder="0"/>
    </odxf>
    <ndxf>
      <alignment vertical="center" readingOrder="0"/>
    </ndxf>
  </rcc>
  <rcc rId="30512" sId="1" odxf="1" dxf="1" numFmtId="4">
    <oc r="C959">
      <v>4430956.7369999997</v>
    </oc>
    <nc r="C959">
      <f>D959+F959+H959+J959+L959+N959+P959+Q959</f>
    </nc>
    <odxf>
      <protection hidden="0"/>
    </odxf>
    <ndxf>
      <protection hidden="1"/>
    </ndxf>
  </rcc>
  <rcc rId="30513" sId="1" odxf="1" dxf="1" numFmtId="4">
    <oc r="C960">
      <v>2808659.219</v>
    </oc>
    <nc r="C960">
      <f>D960+F960+H960+J960+L960+N960+P960+Q960</f>
    </nc>
    <odxf>
      <protection hidden="0"/>
    </odxf>
    <ndxf>
      <protection hidden="1"/>
    </ndxf>
  </rcc>
  <rcc rId="30514" sId="1" odxf="1" dxf="1" numFmtId="4">
    <oc r="C961">
      <v>3997730.997</v>
    </oc>
    <nc r="C961">
      <f>D961+F961+H961+J961+L961+N961+P961+Q961</f>
    </nc>
    <odxf>
      <protection hidden="0"/>
    </odxf>
    <ndxf>
      <protection hidden="1"/>
    </ndxf>
  </rcc>
  <rcc rId="30515" sId="1" odxf="1" dxf="1" numFmtId="4">
    <oc r="C962">
      <v>3517882.2</v>
    </oc>
    <nc r="C962">
      <f>D962+F962+H962+J962+L962+N962+P962+Q962</f>
    </nc>
    <odxf>
      <font>
        <sz val="14"/>
        <name val="Times New Roman"/>
        <scheme val="none"/>
      </font>
      <protection hidden="0"/>
    </odxf>
    <ndxf>
      <font>
        <sz val="14"/>
        <color indexed="8"/>
        <name val="Times New Roman"/>
        <scheme val="none"/>
      </font>
      <protection hidden="1"/>
    </ndxf>
  </rcc>
  <rcc rId="30516" sId="1" odxf="1" dxf="1" numFmtId="4">
    <oc r="C963">
      <v>4930185.7699999996</v>
    </oc>
    <nc r="C963">
      <f>D963+F963+H963+J963+L963+N963+P963+Q963</f>
    </nc>
    <odxf>
      <font>
        <sz val="14"/>
        <name val="Times New Roman"/>
        <scheme val="none"/>
      </font>
      <protection hidden="0"/>
    </odxf>
    <ndxf>
      <font>
        <sz val="14"/>
        <color indexed="8"/>
        <name val="Times New Roman"/>
        <scheme val="none"/>
      </font>
      <protection hidden="1"/>
    </ndxf>
  </rcc>
  <rcc rId="30517" sId="1" odxf="1" dxf="1" numFmtId="4">
    <oc r="C964">
      <v>5055361.8959999997</v>
    </oc>
    <nc r="C964">
      <f>D964+F964+H964+J964+L964+N964+P964+Q964</f>
    </nc>
    <odxf>
      <protection hidden="0"/>
    </odxf>
    <ndxf>
      <protection hidden="1"/>
    </ndxf>
  </rcc>
  <rcc rId="30518" sId="1" odxf="1" dxf="1" numFmtId="4">
    <oc r="C965">
      <v>4586029.8</v>
    </oc>
    <nc r="C965">
      <f>D965+F965+H965+J965+L965+N965+P965+Q965</f>
    </nc>
    <odxf>
      <protection hidden="0"/>
    </odxf>
    <ndxf>
      <protection hidden="1"/>
    </ndxf>
  </rcc>
  <rcc rId="30519" sId="1" odxf="1" dxf="1" numFmtId="4">
    <oc r="C966">
      <v>4595093.1000000006</v>
    </oc>
    <nc r="C966">
      <f>D966+F966+H966+J966+L966+N966+P966+Q966</f>
    </nc>
    <odxf>
      <protection hidden="0"/>
    </odxf>
    <ndxf>
      <protection hidden="1"/>
    </ndxf>
  </rcc>
  <rcc rId="30520" sId="1" odxf="1" dxf="1" numFmtId="4">
    <oc r="C967">
      <v>3177587.72</v>
    </oc>
    <nc r="C967">
      <f>D967+F967+H967+J967+L967+N967+P967+Q967</f>
    </nc>
    <odxf>
      <protection hidden="0"/>
    </odxf>
    <ndxf>
      <protection hidden="1"/>
    </ndxf>
  </rcc>
  <rcc rId="30521" sId="1" odxf="1" dxf="1" numFmtId="4">
    <oc r="C968">
      <v>7878998.5889999988</v>
    </oc>
    <nc r="C968">
      <f>D968+F968+H968+J968+L968+N968+P968+Q968</f>
    </nc>
    <odxf>
      <protection hidden="0"/>
    </odxf>
    <ndxf>
      <protection hidden="1"/>
    </ndxf>
  </rcc>
  <rcc rId="30522" sId="1" odxf="1" dxf="1" numFmtId="4">
    <oc r="C969">
      <v>9982137.3540000003</v>
    </oc>
    <nc r="C969">
      <f>D969+F969+H969+J969+L969+N969+P969+Q969</f>
    </nc>
    <odxf>
      <protection hidden="0"/>
    </odxf>
    <ndxf>
      <protection hidden="1"/>
    </ndxf>
  </rcc>
  <rcc rId="30523" sId="1" odxf="1" dxf="1" numFmtId="4">
    <oc r="C970">
      <v>5336996.2</v>
    </oc>
    <nc r="C970">
      <f>D970+F970+H970+J970+L970+N970+P970+Q970</f>
    </nc>
    <odxf>
      <font>
        <sz val="14"/>
        <name val="Times New Roman"/>
        <scheme val="none"/>
      </font>
      <protection hidden="0"/>
    </odxf>
    <ndxf>
      <font>
        <sz val="14"/>
        <color indexed="8"/>
        <name val="Times New Roman"/>
        <scheme val="none"/>
      </font>
      <protection hidden="1"/>
    </ndxf>
  </rcc>
  <rcc rId="30524" sId="1" odxf="1" dxf="1" numFmtId="4">
    <oc r="C971">
      <v>5324796.0159999998</v>
    </oc>
    <nc r="C971">
      <f>D971+F971+H971+J971+L971+N971+P971+Q971</f>
    </nc>
    <odxf>
      <protection hidden="0"/>
    </odxf>
    <ndxf>
      <protection hidden="1"/>
    </ndxf>
  </rcc>
  <rcc rId="30525" sId="1" odxf="1" dxf="1" numFmtId="4">
    <oc r="C972">
      <v>9314157.1840000004</v>
    </oc>
    <nc r="C972">
      <f>D972+F972+H972+J972+L972+N972+P972+Q972</f>
    </nc>
    <odxf>
      <protection hidden="0"/>
    </odxf>
    <ndxf>
      <protection hidden="1"/>
    </ndxf>
  </rcc>
  <rcc rId="30526" sId="1" odxf="1" dxf="1" numFmtId="4">
    <oc r="C973">
      <v>3247207</v>
    </oc>
    <nc r="C973">
      <f>D973+F973+H973+J973+L973+N973+P973+Q973</f>
    </nc>
    <odxf>
      <protection hidden="0"/>
    </odxf>
    <ndxf>
      <protection hidden="1"/>
    </ndxf>
  </rcc>
  <rcc rId="30527" sId="1" odxf="1" dxf="1" numFmtId="4">
    <oc r="C974">
      <v>5046451.3649999993</v>
    </oc>
    <nc r="C974">
      <f>D974+F974+H974+J974+L974+N974+P974+Q974</f>
    </nc>
    <odxf>
      <protection hidden="0"/>
    </odxf>
    <ndxf>
      <protection hidden="1"/>
    </ndxf>
  </rcc>
  <rcc rId="30528" sId="1" odxf="1" dxf="1" numFmtId="4">
    <oc r="C975">
      <v>1442616.3539999998</v>
    </oc>
    <nc r="C975">
      <f>D975+F975+H975+J975+L975+N975+P975+Q975</f>
    </nc>
    <odxf>
      <protection hidden="0"/>
    </odxf>
    <ndxf>
      <protection hidden="1"/>
    </ndxf>
  </rcc>
  <rcc rId="30529" sId="1" odxf="1" dxf="1" numFmtId="4">
    <oc r="C976">
      <v>3070915.0410000002</v>
    </oc>
    <nc r="C976">
      <f>D976+F976+H976+J976+L976+N976+P976+Q976</f>
    </nc>
    <odxf>
      <protection hidden="0"/>
    </odxf>
    <ndxf>
      <protection hidden="1"/>
    </ndxf>
  </rcc>
  <rcc rId="30530" sId="1" odxf="1" dxf="1" numFmtId="4">
    <oc r="C977">
      <v>6677409.5249999994</v>
    </oc>
    <nc r="C977">
      <f>D977+F977+H977+J977+L977+N977+P977+Q977</f>
    </nc>
    <odxf>
      <protection hidden="0"/>
    </odxf>
    <ndxf>
      <protection hidden="1"/>
    </ndxf>
  </rcc>
  <rcc rId="30531" sId="1" numFmtId="4">
    <oc r="C979">
      <v>1367308.74</v>
    </oc>
    <nc r="C979">
      <f>D979+F979+H979+J979+L979+N979+P979+Q979</f>
    </nc>
  </rcc>
  <rcc rId="30532" sId="1" numFmtId="4">
    <oc r="C980">
      <v>5281998.1972000003</v>
    </oc>
    <nc r="C980">
      <f>D980+F980+H980+J980+L980+N980+P980+Q980</f>
    </nc>
  </rcc>
  <rcc rId="30533" sId="1" numFmtId="4">
    <oc r="C981">
      <v>5055361.8959999997</v>
    </oc>
    <nc r="C981">
      <f>D981+F981+H981+J981+L981+N981+P981+Q981</f>
    </nc>
  </rcc>
  <rcc rId="30534" sId="1" numFmtId="4">
    <oc r="C982">
      <v>11846795</v>
    </oc>
    <nc r="C982">
      <f>D982+F982+H982+J982+L982+N982+P982+Q982</f>
    </nc>
  </rcc>
  <rcc rId="30535" sId="1" numFmtId="4">
    <oc r="C983">
      <v>3997730.997</v>
    </oc>
    <nc r="C983">
      <f>D983+F983+H983+J983+L983+N983+P983+Q983</f>
    </nc>
  </rcc>
  <rcc rId="30536" sId="1" numFmtId="4">
    <oc r="C984">
      <v>2365246.4</v>
    </oc>
    <nc r="C984">
      <f>D984+F984+H984+J984+L984+N984+P984+Q984</f>
    </nc>
  </rcc>
  <rcc rId="30537" sId="1" numFmtId="4">
    <oc r="C985">
      <v>2369920.7999999998</v>
    </oc>
    <nc r="C985">
      <f>D985+F985+H985+J985+L985+N985+P985+Q985</f>
    </nc>
  </rcc>
  <rcc rId="30538" sId="1" numFmtId="4">
    <oc r="C986">
      <v>3204110.2080000001</v>
    </oc>
    <nc r="C986">
      <f>D986+F986+H986+J986+L986+N986+P986+Q986</f>
    </nc>
  </rcc>
  <rcc rId="30539" sId="1" numFmtId="4">
    <oc r="C987">
      <v>12515182.07</v>
    </oc>
    <nc r="C987">
      <f>D987+F987+H987+J987+L987+N987+P987+Q987</f>
    </nc>
  </rcc>
  <rcc rId="30540" sId="1" numFmtId="4">
    <oc r="C988">
      <v>4063596.1519999998</v>
    </oc>
    <nc r="C988">
      <f>D988+F988+H988+J988+L988+N988+P988+Q988</f>
    </nc>
  </rcc>
  <rcc rId="30541" sId="1" numFmtId="4">
    <oc r="C989">
      <v>5148290.6719999993</v>
    </oc>
    <nc r="C989">
      <f>D989+F989+H989+J989+L989+N989+P989+Q989</f>
    </nc>
  </rcc>
  <rcc rId="30542" sId="1" numFmtId="4">
    <oc r="C990">
      <v>4020105.4139999999</v>
    </oc>
    <nc r="C990">
      <f>D990+F990+H990+J990+L990+N990+P990+Q990</f>
    </nc>
  </rcc>
  <rcc rId="30543" sId="1" numFmtId="4">
    <oc r="C991">
      <v>4054943.9190000002</v>
    </oc>
    <nc r="C991">
      <f>D991+F991+H991+J991+L991+N991+P991+Q991</f>
    </nc>
  </rcc>
  <rcc rId="30544" sId="1" numFmtId="4">
    <oc r="C992">
      <v>3642058.76</v>
    </oc>
    <nc r="C992">
      <f>D992+F992+H992+J992+L992+N992+P992+Q992</f>
    </nc>
  </rcc>
  <rcc rId="30545" sId="1">
    <oc r="C993">
      <f>D993+H993</f>
    </oc>
    <nc r="C993">
      <f>D993+F993+H993+J993+L993+N993+P993+Q993</f>
    </nc>
  </rcc>
  <rcc rId="30546" sId="1">
    <oc r="C994">
      <f>D994+H994</f>
    </oc>
    <nc r="C994">
      <f>D994+F994+H994+J994+L994+N994+P994+Q994</f>
    </nc>
  </rcc>
  <rcc rId="30547" sId="1" numFmtId="4">
    <oc r="C995">
      <v>915134.78</v>
    </oc>
    <nc r="C995">
      <f>D995+F995+H995+J995+L995+N995+P995+Q995</f>
    </nc>
  </rcc>
  <rcc rId="30548" sId="1" numFmtId="4">
    <oc r="C996">
      <v>915134.78</v>
    </oc>
    <nc r="C996">
      <f>D996+F996+H996+J996+L996+N996+P996+Q996</f>
    </nc>
  </rcc>
  <rcc rId="30549" sId="1">
    <oc r="C999">
      <f>D999+H999+L999+N999+P999</f>
    </oc>
    <nc r="C999">
      <f>D999+F999+H999+J999+L999+N999+P999+Q999</f>
    </nc>
  </rcc>
  <rcc rId="30550" sId="1">
    <oc r="C1000">
      <f>D1000+H1000+L1000+N1000+P1000</f>
    </oc>
    <nc r="C1000">
      <f>D1000+F1000+H1000+J1000+L1000+N1000+P1000+Q1000</f>
    </nc>
  </rcc>
  <rcc rId="30551" sId="1" numFmtId="4">
    <oc r="C1001">
      <v>983529</v>
    </oc>
    <nc r="C1001">
      <f>D1001+F1001+H1001+J1001+L1001+N1001+P1001+Q1001</f>
    </nc>
  </rcc>
  <rcc rId="30552" sId="1" numFmtId="4">
    <oc r="C1002">
      <v>976252</v>
    </oc>
    <nc r="C1002">
      <f>D1002+F1002+H1002+J1002+L1002+N1002+P1002+Q1002</f>
    </nc>
  </rcc>
  <rcc rId="30553" sId="1" numFmtId="4">
    <oc r="C1003">
      <v>989005</v>
    </oc>
    <nc r="C1003">
      <f>D1003+F1003+H1003+J1003+L1003+N1003+P1003+Q1003</f>
    </nc>
  </rcc>
  <rcc rId="30554" sId="1" numFmtId="4">
    <oc r="C1004">
      <v>999013</v>
    </oc>
    <nc r="C1004">
      <f>D1004+F1004+H1004+J1004+L1004+N1004+P1004+Q1004</f>
    </nc>
  </rcc>
  <rcc rId="30555" sId="1">
    <oc r="C1007">
      <f>D1007+L1007+P1007</f>
    </oc>
    <nc r="C1007">
      <f>D1007+F1007+H1007+J1007+L1007+N1007+P1007+Q1007</f>
    </nc>
  </rcc>
  <rcc rId="30556" sId="1">
    <oc r="C1008">
      <f>D1008+L1008+P1008</f>
    </oc>
    <nc r="C1008">
      <f>D1008+F1008+H1008+J1008+L1008+N1008+P1008+Q1008</f>
    </nc>
  </rcc>
  <rcc rId="30557" sId="1">
    <oc r="C1009">
      <f>D1009+L1009+P1009</f>
    </oc>
    <nc r="C1009">
      <f>D1009+F1009+H1009+J1009+L1009+N1009+P1009+Q1009</f>
    </nc>
  </rcc>
  <rcc rId="30558" sId="1">
    <oc r="C1010">
      <f>D1010+L1010+P1010</f>
    </oc>
    <nc r="C1010">
      <f>D1010+F1010+H1010+J1010+L1010+N1010+P1010+Q1010</f>
    </nc>
  </rcc>
  <rcc rId="30559" sId="1">
    <oc r="C1011">
      <f>D1011+L1011+P1011</f>
    </oc>
    <nc r="C1011">
      <f>D1011+F1011+H1011+J1011+L1011+N1011+P1011+Q1011</f>
    </nc>
  </rcc>
  <rcc rId="30560" sId="1">
    <oc r="C1012">
      <f>D1012+L1012+P1012</f>
    </oc>
    <nc r="C1012">
      <f>D1012+F1012+H1012+J1012+L1012+N1012+P1012+Q1012</f>
    </nc>
  </rcc>
  <rcc rId="30561" sId="1">
    <oc r="C1013">
      <f>D1013+L1013+P1013</f>
    </oc>
    <nc r="C1013">
      <f>D1013+F1013+H1013+J1013+L1013+N1013+P1013+Q1013</f>
    </nc>
  </rcc>
  <rcc rId="30562" sId="1">
    <oc r="C1014">
      <f>D1014+L1014+P1014</f>
    </oc>
    <nc r="C1014">
      <f>D1014+F1014+H1014+J1014+L1014+N1014+P1014+Q1014</f>
    </nc>
  </rcc>
  <rcc rId="30563" sId="1">
    <oc r="C1015">
      <f>D1015+L1015+P1015</f>
    </oc>
    <nc r="C1015">
      <f>D1015+F1015+H1015+J1015+L1015+N1015+P1015+Q1015</f>
    </nc>
  </rcc>
  <rcc rId="30564" sId="1">
    <oc r="C1016">
      <f>D1016+L1016+P1016</f>
    </oc>
    <nc r="C1016">
      <f>D1016+F1016+H1016+J1016+L1016+N1016+P1016+Q1016</f>
    </nc>
  </rcc>
  <rcc rId="30565" sId="1">
    <oc r="C1017">
      <f>D1017+L1017+P1017</f>
    </oc>
    <nc r="C1017">
      <f>D1017+F1017+H1017+J1017+L1017+N1017+P1017+Q1017</f>
    </nc>
  </rcc>
  <rcc rId="30566" sId="1">
    <oc r="C1018">
      <f>D1018+L1018+P1018</f>
    </oc>
    <nc r="C1018">
      <f>D1018+F1018+H1018+J1018+L1018+N1018+P1018+Q1018</f>
    </nc>
  </rcc>
  <rcc rId="30567" sId="1">
    <oc r="C1019">
      <f>D1019+L1019+P1019</f>
    </oc>
    <nc r="C1019">
      <f>D1019+F1019+H1019+J1019+L1019+N1019+P1019+Q1019</f>
    </nc>
  </rcc>
  <rcc rId="30568" sId="1">
    <oc r="C1020">
      <f>D1020+L1020+P1020</f>
    </oc>
    <nc r="C1020">
      <f>D1020+F1020+H1020+J1020+L1020+N1020+P1020+Q1020</f>
    </nc>
  </rcc>
  <rcc rId="30569" sId="1">
    <oc r="C1021">
      <f>D1021+L1021+P1021</f>
    </oc>
    <nc r="C1021">
      <f>D1021+F1021+H1021+J1021+L1021+N1021+P1021+Q1021</f>
    </nc>
  </rcc>
  <rcc rId="30570" sId="1">
    <oc r="C1022">
      <f>D1022+L1022+P1022</f>
    </oc>
    <nc r="C1022">
      <f>D1022+F1022+H1022+J1022+L1022+N1022+P1022+Q1022</f>
    </nc>
  </rcc>
  <rcc rId="30571" sId="1">
    <oc r="C1025">
      <f>H1025</f>
    </oc>
    <nc r="C1025">
      <f>D1025+F1025+H1025+J1025+L1025+N1025+P1025+Q1025</f>
    </nc>
  </rcc>
  <rcc rId="30572" sId="1" numFmtId="4">
    <oc r="C1027">
      <v>647782.56999999995</v>
    </oc>
    <nc r="C1027">
      <f>D1027+F1027+H1027+J1027+L1027+N1027+P1027+Q1027</f>
    </nc>
  </rcc>
  <rcc rId="30573" sId="1" numFmtId="4">
    <oc r="C1033">
      <v>1223830</v>
    </oc>
    <nc r="C1033">
      <f>D1033+F1033+H1033+J1033+L1033+N1033+P1033+Q1033</f>
    </nc>
  </rcc>
  <rcc rId="30574" sId="1">
    <oc r="C1058">
      <f>D1058+F1058+H1058+J1058+L1058+N1058+P1058+Q1058</f>
    </oc>
    <nc r="C1058">
      <f>D1058+F1058+H1058+J1058+L1058+N1058+P1058+Q1058</f>
    </nc>
  </rcc>
  <rcc rId="30575" sId="1">
    <oc r="C1081">
      <f>D1081+F1081+H1081+J1081+L1081+N1081+P1081+Q1081</f>
    </oc>
    <nc r="C1081">
      <f>D1081+F1081+H1081+J1081+L1081+N1081+P1081+Q1081</f>
    </nc>
  </rcc>
  <rcc rId="30576" sId="1" numFmtId="4">
    <oc r="C1028">
      <v>669510.23</v>
    </oc>
    <nc r="C1028">
      <f>D1028+F1028+H1028+J1028+L1028+N1028+P1028+Q1028</f>
    </nc>
  </rcc>
  <rcc rId="30577" sId="1" numFmtId="4">
    <oc r="C1029">
      <v>734054.17</v>
    </oc>
    <nc r="C1029">
      <f>D1029+F1029+H1029+J1029+L1029+N1029+P1029+Q1029</f>
    </nc>
  </rcc>
  <rcc rId="30578" sId="1" numFmtId="4">
    <oc r="C1032">
      <v>1013610</v>
    </oc>
    <nc r="C1032">
      <f>D1032+F1032+H1032+J1032+L1032+N1032+P1032+Q1032</f>
    </nc>
  </rcc>
  <rcc rId="30579" sId="1" numFmtId="4">
    <oc r="C1034">
      <v>781540</v>
    </oc>
    <nc r="C1034">
      <f>D1034+F1034+H1034+J1034+L1034+N1034+P1034+Q1034</f>
    </nc>
  </rcc>
  <rcc rId="30580" sId="1" numFmtId="4">
    <oc r="C1035">
      <v>2126650</v>
    </oc>
    <nc r="C1035">
      <f>D1035+F1035+H1035+J1035+L1035+N1035+P1035+Q1035</f>
    </nc>
  </rcc>
  <rcc rId="30581" sId="1">
    <oc r="C1042">
      <f>D1042+F1042+H1042+J1042+L1042+N1042+P1042+Q1042</f>
    </oc>
    <nc r="C1042">
      <f>D1042+F1042+H1042+J1042+L1042+N1042+P1042+Q1042</f>
    </nc>
  </rcc>
  <rcc rId="30582" sId="1">
    <oc r="C1038">
      <f>D1038+F1038+H1038+J1038+L1038+N1038+P1038+Q1038</f>
    </oc>
    <nc r="C1038">
      <f>D1038+F1038+H1038+J1038+L1038+N1038+P1038+Q1038</f>
    </nc>
  </rcc>
  <rcc rId="30583" sId="1">
    <oc r="C1051">
      <f>D1051+F1051+H1051+J1051+L1051+N1051+P1051+Q1051</f>
    </oc>
    <nc r="C1051">
      <f>D1051+F1051+H1051+J1051+L1051+N1051+P1051+Q1051</f>
    </nc>
  </rcc>
  <rcc rId="30584" sId="1">
    <oc r="C1045">
      <f>D1045+F1045+H1045+J1045+L1045+N1045+P1045+Q1045</f>
    </oc>
    <nc r="C1045">
      <f>D1045+F1045+H1045+J1045+L1045+N1045+P1045+Q1045</f>
    </nc>
  </rcc>
  <rcc rId="30585" sId="1">
    <oc r="C1046">
      <f>D1046+F1046+H1046+J1046+L1046+N1046+P1046+Q1046</f>
    </oc>
    <nc r="C1046">
      <f>D1046+F1046+H1046+J1046+L1046+N1046+P1046+Q1046</f>
    </nc>
  </rcc>
  <rcc rId="30586" sId="1">
    <oc r="C1056">
      <f>D1056+F1056+H1056+J1056+L1056+N1056+P1056+Q1056</f>
    </oc>
    <nc r="C1056">
      <f>D1056+F1056+H1056+J1056+L1056+N1056+P1056+Q1056</f>
    </nc>
  </rcc>
  <rcc rId="30587" sId="1">
    <oc r="C1057">
      <f>D1057+F1057+H1057+J1057+L1057+N1057+P1057+Q1057</f>
    </oc>
    <nc r="C1057">
      <f>D1057+F1057+H1057+J1057+L1057+N1057+P1057+Q1057</f>
    </nc>
  </rcc>
  <rcc rId="30588" sId="1">
    <oc r="C1037">
      <f>D1037+F1037+H1037+J1037+L1037+N1037+P1037+Q1037</f>
    </oc>
    <nc r="C1037">
      <f>D1037+F1037+H1037+J1037+L1037+N1037+P1037+Q1037</f>
    </nc>
  </rcc>
  <rcc rId="30589" sId="1">
    <oc r="C1049">
      <f>D1049+F1049+H1049+J1049+L1049+N1049+P1049+Q1049</f>
    </oc>
    <nc r="C1049">
      <f>D1049+F1049+H1049+J1049+L1049+N1049+P1049+Q1049</f>
    </nc>
  </rcc>
  <rcc rId="30590" sId="1">
    <oc r="C1050">
      <f>D1050+F1050+H1050+J1050+L1050+N1050+P1050+Q1050</f>
    </oc>
    <nc r="C1050">
      <f>D1050+F1050+H1050+J1050+L1050+N1050+P1050+Q1050</f>
    </nc>
  </rcc>
  <rcc rId="30591" sId="1">
    <oc r="C1044">
      <f>D1044+F1044+H1044+J1044+L1044+N1044+P1044+Q1044</f>
    </oc>
    <nc r="C1044">
      <f>D1044+F1044+H1044+J1044+L1044+N1044+P1044+Q1044</f>
    </nc>
  </rcc>
  <rcc rId="30592" sId="1">
    <oc r="C1043">
      <f>D1043+F1043+H1043+J1043+L1043+N1043+P1043+Q1043</f>
    </oc>
    <nc r="C1043">
      <f>D1043+F1043+H1043+J1043+L1043+N1043+P1043+Q1043</f>
    </nc>
  </rcc>
  <rcc rId="30593" sId="1">
    <oc r="C1059">
      <f>D1059+F1059+H1059+J1059+L1059+N1059+P1059+Q1059</f>
    </oc>
    <nc r="C1059">
      <f>D1059+F1059+H1059+J1059+L1059+N1059+P1059+Q1059</f>
    </nc>
  </rcc>
  <rcc rId="30594" sId="1">
    <oc r="C1054">
      <f>D1054+F1054+H1054+J1054+L1054+N1054+P1054+Q1054</f>
    </oc>
    <nc r="C1054">
      <f>D1054+F1054+H1054+J1054+L1054+N1054+P1054+Q1054</f>
    </nc>
  </rcc>
  <rcc rId="30595" sId="1">
    <oc r="C1048">
      <f>D1048+F1048+H1048+J1048+L1048+N1048+P1048+Q1048</f>
    </oc>
    <nc r="C1048">
      <f>D1048+F1048+H1048+J1048+L1048+N1048+P1048+Q1048</f>
    </nc>
  </rcc>
  <rcc rId="30596" sId="1">
    <oc r="C1053">
      <f>D1053+F1053+H1053+J1053+L1053+N1053+P1053+Q1053</f>
    </oc>
    <nc r="C1053">
      <f>D1053+F1053+H1053+J1053+L1053+N1053+P1053+Q1053</f>
    </nc>
  </rcc>
  <rcc rId="30597" sId="1">
    <oc r="C1047">
      <f>D1047+F1047+H1047+J1047+L1047+N1047+P1047+Q1047</f>
    </oc>
    <nc r="C1047">
      <f>D1047+F1047+H1047+J1047+L1047+N1047+P1047+Q1047</f>
    </nc>
  </rcc>
  <rcc rId="30598" sId="1">
    <oc r="C1052">
      <f>D1052+F1052+H1052+J1052+L1052+N1052+P1052+Q1052</f>
    </oc>
    <nc r="C1052">
      <f>D1052+F1052+H1052+J1052+L1052+N1052+P1052+Q1052</f>
    </nc>
  </rcc>
  <rcc rId="30599" sId="1">
    <oc r="C1041">
      <f>D1041+F1041+H1041+J1041+L1041+N1041+P1041+Q1041</f>
    </oc>
    <nc r="C1041">
      <f>D1041+F1041+H1041+J1041+L1041+N1041+P1041+Q1041</f>
    </nc>
  </rcc>
  <rcc rId="30600" sId="1">
    <oc r="C1040">
      <f>D1040+F1040+H1040+J1040+L1040+N1040+P1040+Q1040</f>
    </oc>
    <nc r="C1040">
      <f>D1040+F1040+H1040+J1040+L1040+N1040+P1040+Q1040</f>
    </nc>
  </rcc>
  <rcc rId="30601" sId="1">
    <oc r="C1039">
      <f>D1039+F1039+H1039+J1039+L1039+N1039+P1039+Q1039</f>
    </oc>
    <nc r="C1039">
      <f>D1039+F1039+H1039+J1039+L1039+N1039+P1039+Q1039</f>
    </nc>
  </rcc>
  <rcc rId="30602" sId="1">
    <oc r="C1062">
      <f>D1062+F1062+H1062+J1062+L1062+N1062+P1062+Q1062</f>
    </oc>
    <nc r="C1062">
      <f>D1062+F1062+H1062+J1062+L1062+N1062+P1062+Q1062</f>
    </nc>
  </rcc>
  <rcc rId="30603" sId="1">
    <oc r="C1061">
      <f>D1061+F1061+H1061+J1061+L1061+N1061+P1061+Q1061</f>
    </oc>
    <nc r="C1061">
      <f>D1061+F1061+H1061+J1061+L1061+N1061+P1061+Q1061</f>
    </nc>
  </rcc>
  <rcc rId="30604" sId="1">
    <oc r="C1064">
      <f>D1064+F1064+H1064+J1064+L1064+N1064+P1064+Q1064</f>
    </oc>
    <nc r="C1064">
      <f>D1064+F1064+H1064+J1064+L1064+N1064+P1064+Q1064</f>
    </nc>
  </rcc>
  <rcc rId="30605" sId="1">
    <oc r="C1063">
      <f>D1063+F1063+H1063+J1063+L1063+N1063+P1063+Q1063</f>
    </oc>
    <nc r="C1063">
      <f>D1063+F1063+H1063+J1063+L1063+N1063+P1063+Q1063</f>
    </nc>
  </rcc>
  <rcc rId="30606" sId="1">
    <oc r="C1060">
      <f>D1060+F1060+H1060+J1060+L1060+N1060+P1060+Q1060</f>
    </oc>
    <nc r="C1060">
      <f>D1060+F1060+H1060+J1060+L1060+N1060+P1060+Q1060</f>
    </nc>
  </rcc>
  <rcc rId="30607" sId="1">
    <oc r="C1055">
      <f>D1055+F1055+H1055+J1055+L1055+N1055+P1055+Q1055</f>
    </oc>
    <nc r="C1055">
      <f>D1055+F1055+H1055+J1055+L1055+N1055+P1055+Q1055</f>
    </nc>
  </rcc>
  <rcc rId="30608" sId="1">
    <oc r="C1083">
      <f>D1083+F1083+H1083+J1083+L1083+N1083+P1083+Q1083</f>
    </oc>
    <nc r="C1083">
      <f>D1083+F1083+H1083+J1083+L1083+N1083+P1083+Q1083</f>
    </nc>
  </rcc>
  <rcc rId="30609" sId="1">
    <oc r="C1069">
      <f>D1069+F1069+H1069+J1069+L1069+N1069+P1069+Q1069</f>
    </oc>
    <nc r="C1069">
      <f>D1069+F1069+H1069+J1069+L1069+N1069+P1069+Q1069</f>
    </nc>
  </rcc>
  <rcc rId="30610" sId="1">
    <oc r="C1070">
      <f>D1070+F1070+H1070+J1070+L1070+N1070+P1070+Q1070</f>
    </oc>
    <nc r="C1070">
      <f>D1070+F1070+H1070+J1070+L1070+N1070+P1070+Q1070</f>
    </nc>
  </rcc>
  <rcc rId="30611" sId="1">
    <oc r="C1079">
      <f>D1079+F1079+H1079+J1079+L1079+N1079+P1079+Q1079</f>
    </oc>
    <nc r="C1079">
      <f>D1079+F1079+H1079+J1079+L1079+N1079+P1079+Q1079</f>
    </nc>
  </rcc>
  <rcc rId="30612" sId="1">
    <oc r="C1077">
      <f>D1077+F1077+H1077+J1077+L1077+N1077+P1077+Q1077</f>
    </oc>
    <nc r="C1077">
      <f>D1077+F1077+H1077+J1077+L1077+N1077+P1077+Q1077</f>
    </nc>
  </rcc>
  <rcc rId="30613" sId="1">
    <oc r="C1067">
      <f>D1067+F1067+H1067+J1067+L1067+N1067+P1067+Q1067</f>
    </oc>
    <nc r="C1067">
      <f>D1067+F1067+H1067+J1067+L1067+N1067+P1067+Q1067</f>
    </nc>
  </rcc>
  <rcc rId="30614" sId="1">
    <oc r="C1080">
      <f>D1080+F1080+H1080+J1080+L1080+N1080+P1080+Q1080</f>
    </oc>
    <nc r="C1080">
      <f>D1080+F1080+H1080+J1080+L1080+N1080+P1080+Q1080</f>
    </nc>
  </rcc>
  <rcc rId="30615" sId="1">
    <oc r="C1066">
      <f>D1066+F1066+H1066+J1066+L1066+N1066+P1066+Q1066</f>
    </oc>
    <nc r="C1066">
      <f>D1066+F1066+H1066+J1066+L1066+N1066+P1066+Q1066</f>
    </nc>
  </rcc>
  <rcc rId="30616" sId="1">
    <oc r="C1082">
      <f>D1082+F1082+H1082+J1082+L1082+N1082+P1082+Q1082</f>
    </oc>
    <nc r="C1082">
      <f>D1082+F1082+H1082+J1082+L1082+N1082+P1082+Q1082</f>
    </nc>
  </rcc>
  <rcc rId="30617" sId="1">
    <oc r="C1078">
      <f>D1078+F1078+H1078+J1078+L1078+N1078+P1078+Q1078</f>
    </oc>
    <nc r="C1078">
      <f>D1078+F1078+H1078+J1078+L1078+N1078+P1078+Q1078</f>
    </nc>
  </rcc>
  <rcc rId="30618" sId="1">
    <oc r="C1071">
      <f>D1071+F1071+H1071+J1071+L1071+N1071+P1071+Q1071</f>
    </oc>
    <nc r="C1071">
      <f>D1071+F1071+H1071+J1071+L1071+N1071+P1071+Q1071</f>
    </nc>
  </rcc>
  <rcc rId="30619" sId="1">
    <oc r="C1072">
      <f>D1072+F1072+H1072+J1072+L1072+N1072+P1072+Q1072</f>
    </oc>
    <nc r="C1072">
      <f>D1072+F1072+H1072+J1072+L1072+N1072+P1072+Q1072</f>
    </nc>
  </rcc>
  <rcc rId="30620" sId="1">
    <oc r="C1073">
      <f>D1073+F1073+H1073+J1073+L1073+N1073+P1073+Q1073</f>
    </oc>
    <nc r="C1073">
      <f>D1073+F1073+H1073+J1073+L1073+N1073+P1073+Q1073</f>
    </nc>
  </rcc>
  <rcc rId="30621" sId="1">
    <oc r="C1074">
      <f>D1074+F1074+H1074+J1074+L1074+N1074+P1074+Q1074</f>
    </oc>
    <nc r="C1074">
      <f>D1074+F1074+H1074+J1074+L1074+N1074+P1074+Q1074</f>
    </nc>
  </rcc>
  <rcc rId="30622" sId="1">
    <oc r="C1068">
      <f>D1068+F1068+H1068+J1068+L1068+N1068+P1068+Q1068</f>
    </oc>
    <nc r="C1068">
      <f>D1068+F1068+H1068+J1068+L1068+N1068+P1068+Q1068</f>
    </nc>
  </rcc>
  <rcc rId="30623" sId="1">
    <oc r="C1075">
      <f>D1075+F1075+H1075+J1075+L1075+N1075+P1075+Q1075</f>
    </oc>
    <nc r="C1075">
      <f>D1075+F1075+H1075+J1075+L1075+N1075+P1075+Q1075</f>
    </nc>
  </rcc>
  <rcc rId="30624" sId="1">
    <oc r="C1076">
      <f>D1076+F1076+H1076+J1076+L1076+N1076+P1076+Q1076</f>
    </oc>
    <nc r="C1076">
      <f>D1076+F1076+H1076+J1076+L1076+N1076+P1076+Q1076</f>
    </nc>
  </rcc>
  <rcc rId="30625" sId="1" numFmtId="4">
    <oc r="C1086">
      <v>4336466</v>
    </oc>
    <nc r="C1086">
      <f>D1086+F1086+H1086+J1086+L1086+N1086+P1086+Q1086</f>
    </nc>
  </rcc>
  <rcc rId="30626" sId="1" numFmtId="4">
    <oc r="C1090">
      <v>4925742</v>
    </oc>
    <nc r="C1090">
      <f>D1090+F1090+H1090+J1090+L1090+N1090+P1090+Q1090</f>
    </nc>
  </rcc>
  <rcc rId="30627" sId="1">
    <oc r="C1096">
      <f>D1096+H1096+L1096+P1096+Q1096</f>
    </oc>
    <nc r="C1096">
      <f>D1096+F1096+H1096+J1096+L1096+N1096+P1096+Q1096</f>
    </nc>
  </rcc>
  <rcc rId="30628" sId="1" numFmtId="4">
    <oc r="C1087">
      <v>1422437</v>
    </oc>
    <nc r="C1087">
      <f>D1087+F1087+H1087+J1087+L1087+N1087+P1087+Q1087</f>
    </nc>
  </rcc>
  <rcc rId="30629" sId="1" numFmtId="4">
    <oc r="C1088">
      <v>1457497</v>
    </oc>
    <nc r="C1088">
      <f>D1088+F1088+H1088+J1088+L1088+N1088+P1088+Q1088</f>
    </nc>
  </rcc>
  <rcc rId="30630" sId="1" numFmtId="4">
    <oc r="C1091">
      <v>1060588</v>
    </oc>
    <nc r="C1091">
      <f>D1091+F1091+H1091+J1091+L1091+N1091+P1091+Q1091</f>
    </nc>
  </rcc>
  <rcc rId="30631" sId="1" numFmtId="4">
    <oc r="C1092">
      <v>1548512</v>
    </oc>
    <nc r="C1092">
      <f>D1092+F1092+H1092+J1092+L1092+N1092+P1092+Q1092</f>
    </nc>
  </rcc>
  <rcc rId="30632" sId="1" numFmtId="4">
    <oc r="C1093">
      <v>1521752</v>
    </oc>
    <nc r="C1093">
      <f>D1093+F1093+H1093+J1093+L1093+N1093+P1093+Q1093</f>
    </nc>
  </rcc>
  <rcc rId="30633" sId="1" numFmtId="4">
    <oc r="C1094">
      <v>1418633</v>
    </oc>
    <nc r="C1094">
      <f>D1094+F1094+H1094+J1094+L1094+N1094+P1094+Q1094</f>
    </nc>
  </rcc>
  <rcc rId="30634" sId="1">
    <oc r="C1097">
      <f>D1097+H1097+L1097+P1097+Q1097</f>
    </oc>
    <nc r="C1097">
      <f>D1097+F1097+H1097+J1097+L1097+N1097+P1097+Q1097</f>
    </nc>
  </rcc>
  <rcc rId="30635" sId="1">
    <oc r="C1098">
      <f>D1098+H1098+L1098+P1098+Q1098</f>
    </oc>
    <nc r="C1098">
      <f>D1098+F1098+H1098+J1098+L1098+N1098+P1098+Q1098</f>
    </nc>
  </rcc>
  <rcc rId="30636" sId="1">
    <oc r="C1099">
      <f>D1099+H1099+L1099+P1099+Q1099</f>
    </oc>
    <nc r="C1099">
      <f>D1099+F1099+H1099+J1099+L1099+N1099+P1099+Q1099</f>
    </nc>
  </rcc>
  <rcc rId="30637" sId="1">
    <oc r="C1100">
      <f>D1100+H1100+L1100+P1100+Q1100</f>
    </oc>
    <nc r="C1100">
      <f>D1100+F1100+H1100+J1100+L1100+N1100+P1100+Q1100</f>
    </nc>
  </rcc>
  <rcc rId="30638" sId="1">
    <oc r="C1103">
      <f>H1103</f>
    </oc>
    <nc r="C1103">
      <f>D1103+F1103+H1103+J1103+L1103+N1103+P1103+Q1103</f>
    </nc>
  </rcc>
  <rcc rId="30639" sId="1">
    <oc r="C1107">
      <f>D1107+L1107+P1107</f>
    </oc>
    <nc r="C1107">
      <f>D1107+F1107+H1107+J1107+L1107+N1107+P1107+Q1107</f>
    </nc>
  </rcc>
  <rcc rId="30640" sId="1">
    <oc r="C1111">
      <f>L1111+P1111</f>
    </oc>
    <nc r="C1111">
      <f>D1111+F1111+H1111+J1111+L1111+N1111+P1111+Q1111</f>
    </nc>
  </rcc>
  <rcc rId="30641" sId="1" odxf="1" s="1" dxf="1">
    <oc r="C1104">
      <f>D1104+J1104</f>
    </oc>
    <nc r="C1104">
      <f>D1104+F1104+H1104+J1104+L1104+N1104+P1104+Q1104</f>
    </nc>
    <odxf>
      <font>
        <b val="0"/>
        <i val="0"/>
        <strike val="0"/>
        <condense val="0"/>
        <extend val="0"/>
        <outline val="0"/>
        <shadow val="0"/>
        <u val="none"/>
        <vertAlign val="baseline"/>
        <sz val="14"/>
        <color auto="1"/>
        <name val="Times New Roman"/>
        <scheme val="none"/>
      </font>
      <numFmt numFmtId="4" formatCode="#,##0.00"/>
      <fill>
        <patternFill patternType="solid">
          <fgColor indexed="64"/>
          <bgColor theme="0"/>
        </patternFill>
      </fill>
      <alignment horizontal="right" vertical="center" textRotation="0" wrapText="1" indent="0" relativeIndent="0" justifyLastLine="0" shrinkToFit="0" mergeCell="0" readingOrder="0"/>
      <border diagonalUp="0" diagonalDown="0" outline="0">
        <left style="thin">
          <color indexed="64"/>
        </left>
        <right/>
        <top style="thin">
          <color indexed="64"/>
        </top>
        <bottom style="thin">
          <color indexed="64"/>
        </bottom>
      </border>
    </odxf>
    <ndxf/>
  </rcc>
  <rcc rId="30642" sId="1">
    <oc r="C1105">
      <f>D1105</f>
    </oc>
    <nc r="C1105">
      <f>D1105+F1105+H1105+J1105+L1105+N1105+P1105+Q1105</f>
    </nc>
  </rcc>
  <rcc rId="30643" sId="1">
    <oc r="C1108">
      <f>L1108+P1108</f>
    </oc>
    <nc r="C1108">
      <f>D1108+F1108+H1108+J1108+L1108+N1108+P1108+Q1108</f>
    </nc>
  </rcc>
  <rcc rId="30644" sId="1">
    <oc r="C1109">
      <f>H1109+L1109+P1109</f>
    </oc>
    <nc r="C1109">
      <f>D1109+F1109+H1109+J1109+L1109+N1109+P1109+Q1109</f>
    </nc>
  </rcc>
  <rcc rId="30645" sId="1">
    <oc r="C1112">
      <f>L1112+P1112</f>
    </oc>
    <nc r="C1112">
      <f>D1112+F1112+H1112+J1112+L1112+N1112+P1112+Q1112</f>
    </nc>
  </rcc>
  <rcc rId="30646" sId="1">
    <oc r="C1113">
      <f>L1113+P1113</f>
    </oc>
    <nc r="C1113">
      <f>D1113+F1113+H1113+J1113+L1113+N1113+P1113+Q1113</f>
    </nc>
  </rcc>
  <rcc rId="30647" sId="1">
    <oc r="C1114">
      <f>L1114+P1114</f>
    </oc>
    <nc r="C1114">
      <f>D1114+F1114+H1114+J1114+L1114+N1114+P1114+Q1114</f>
    </nc>
  </rcc>
  <rcc rId="30648" sId="1">
    <oc r="C1115">
      <f>D1115+H1115+L1115</f>
    </oc>
    <nc r="C1115">
      <f>D1115+F1115+H1115+J1115+L1115+N1115+P1115+Q1115</f>
    </nc>
  </rcc>
  <rcv guid="{52C56C69-E76E-46A4-93DC-3FEF3C34E98B}" action="delete"/>
  <rdn rId="0" localSheetId="1" customView="1" name="Z_52C56C69_E76E_46A4_93DC_3FEF3C34E98B_.wvu.PrintArea" hidden="1" oldHidden="1">
    <formula>'Лист 1'!$A$1:$Q$1856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7.xml><?xml version="1.0" encoding="utf-8"?>
<revisions xmlns="http://schemas.openxmlformats.org/spreadsheetml/2006/main" xmlns:r="http://schemas.openxmlformats.org/officeDocument/2006/relationships">
  <rcc rId="24899" sId="1" numFmtId="4">
    <oc r="D24">
      <v>0</v>
    </oc>
    <nc r="D24"/>
  </rcc>
  <rcc rId="24900" sId="1" numFmtId="4">
    <oc r="C23">
      <v>1072786</v>
    </oc>
    <nc r="C23">
      <f>C24</f>
    </nc>
  </rcc>
  <rcc rId="24901" sId="1" odxf="1" dxf="1" numFmtId="4">
    <oc r="D23">
      <v>0</v>
    </oc>
    <nc r="D23">
      <f>D24</f>
    </nc>
    <odxf>
      <font>
        <sz val="14"/>
        <color indexed="8"/>
        <name val="Times New Roman"/>
        <scheme val="none"/>
      </font>
      <alignment wrapText="0" readingOrder="0"/>
    </odxf>
    <ndxf>
      <font>
        <sz val="14"/>
        <color indexed="8"/>
        <name val="Times New Roman"/>
        <scheme val="none"/>
      </font>
      <alignment wrapText="1" readingOrder="0"/>
    </ndxf>
  </rcc>
  <rcc rId="24902" sId="1" odxf="1" dxf="1">
    <nc r="E23">
      <f>E24</f>
    </nc>
    <odxf>
      <font>
        <sz val="14"/>
        <color indexed="72"/>
        <name val="Times New Roman"/>
        <scheme val="none"/>
      </font>
    </odxf>
    <ndxf>
      <font>
        <sz val="14"/>
        <color indexed="72"/>
        <name val="Times New Roman"/>
        <scheme val="none"/>
      </font>
    </ndxf>
  </rcc>
  <rcc rId="24903" sId="1" odxf="1" dxf="1">
    <nc r="F23">
      <f>F24</f>
    </nc>
    <odxf>
      <font>
        <sz val="14"/>
        <color indexed="72"/>
        <name val="Times New Roman"/>
        <scheme val="none"/>
      </font>
    </odxf>
    <ndxf>
      <font>
        <sz val="14"/>
        <color indexed="72"/>
        <name val="Times New Roman"/>
        <scheme val="none"/>
      </font>
    </ndxf>
  </rcc>
  <rcc rId="24904" sId="1" odxf="1" dxf="1" numFmtId="4">
    <oc r="G23">
      <v>259</v>
    </oc>
    <nc r="G23">
      <f>G24</f>
    </nc>
    <odxf>
      <font>
        <sz val="14"/>
        <color indexed="72"/>
        <name val="Times New Roman"/>
        <scheme val="none"/>
      </font>
    </odxf>
    <ndxf>
      <font>
        <sz val="14"/>
        <color indexed="72"/>
        <name val="Times New Roman"/>
        <scheme val="none"/>
      </font>
    </ndxf>
  </rcc>
  <rcc rId="24905" sId="1" odxf="1" dxf="1" numFmtId="4">
    <oc r="H23">
      <v>937225</v>
    </oc>
    <nc r="H23">
      <f>H24</f>
    </nc>
    <odxf>
      <font>
        <sz val="14"/>
        <color indexed="72"/>
        <name val="Times New Roman"/>
        <scheme val="none"/>
      </font>
    </odxf>
    <ndxf>
      <font>
        <sz val="14"/>
        <color indexed="72"/>
        <name val="Times New Roman"/>
        <scheme val="none"/>
      </font>
    </ndxf>
  </rcc>
  <rcc rId="24906" sId="1" odxf="1" dxf="1" numFmtId="4">
    <oc r="I23">
      <v>70</v>
    </oc>
    <nc r="I23">
      <f>I24</f>
    </nc>
    <odxf>
      <font>
        <sz val="14"/>
        <color indexed="72"/>
        <name val="Times New Roman"/>
        <scheme val="none"/>
      </font>
    </odxf>
    <ndxf>
      <font>
        <sz val="14"/>
        <color indexed="72"/>
        <name val="Times New Roman"/>
        <scheme val="none"/>
      </font>
    </ndxf>
  </rcc>
  <rcc rId="24907" sId="1" odxf="1" dxf="1" numFmtId="4">
    <oc r="J23">
      <v>135561</v>
    </oc>
    <nc r="J23">
      <f>J24</f>
    </nc>
    <odxf>
      <font>
        <sz val="14"/>
        <color indexed="72"/>
        <name val="Times New Roman"/>
        <scheme val="none"/>
      </font>
    </odxf>
    <ndxf>
      <font>
        <sz val="14"/>
        <color indexed="72"/>
        <name val="Times New Roman"/>
        <scheme val="none"/>
      </font>
    </ndxf>
  </rcc>
  <rcc rId="24908" sId="1" odxf="1" dxf="1">
    <nc r="K23">
      <f>K24</f>
    </nc>
    <odxf>
      <alignment wrapText="0" readingOrder="0"/>
    </odxf>
    <ndxf>
      <alignment wrapText="1" readingOrder="0"/>
    </ndxf>
  </rcc>
  <rcc rId="24909" sId="1" odxf="1" dxf="1">
    <nc r="L23">
      <f>L24</f>
    </nc>
    <odxf>
      <alignment wrapText="0" readingOrder="0"/>
    </odxf>
    <ndxf>
      <alignment wrapText="1" readingOrder="0"/>
    </ndxf>
  </rcc>
  <rcc rId="24910" sId="1" odxf="1" dxf="1">
    <nc r="M23">
      <f>M24</f>
    </nc>
    <odxf>
      <font>
        <sz val="14"/>
        <color indexed="72"/>
        <name val="Times New Roman"/>
        <scheme val="none"/>
      </font>
    </odxf>
    <ndxf>
      <font>
        <sz val="14"/>
        <color indexed="72"/>
        <name val="Times New Roman"/>
        <scheme val="none"/>
      </font>
    </ndxf>
  </rcc>
  <rcc rId="24911" sId="1" odxf="1" dxf="1">
    <nc r="N23">
      <f>N24</f>
    </nc>
    <odxf>
      <font>
        <sz val="14"/>
        <color indexed="72"/>
        <name val="Times New Roman"/>
        <scheme val="none"/>
      </font>
    </odxf>
    <ndxf>
      <font>
        <sz val="14"/>
        <color indexed="72"/>
        <name val="Times New Roman"/>
        <scheme val="none"/>
      </font>
    </ndxf>
  </rcc>
  <rcc rId="24912" sId="1" odxf="1" dxf="1">
    <nc r="O23">
      <f>O24</f>
    </nc>
    <odxf>
      <font>
        <sz val="14"/>
        <color indexed="72"/>
        <name val="Times New Roman"/>
        <scheme val="none"/>
      </font>
    </odxf>
    <ndxf>
      <font>
        <sz val="14"/>
        <color indexed="72"/>
        <name val="Times New Roman"/>
        <scheme val="none"/>
      </font>
    </ndxf>
  </rcc>
  <rcc rId="24913" sId="1" odxf="1" dxf="1">
    <nc r="P23">
      <f>P24</f>
    </nc>
    <odxf>
      <font>
        <sz val="14"/>
        <color indexed="72"/>
        <name val="Times New Roman"/>
        <scheme val="none"/>
      </font>
      <border outline="0">
        <right/>
      </border>
    </odxf>
    <ndxf>
      <font>
        <sz val="14"/>
        <color indexed="72"/>
        <name val="Times New Roman"/>
        <scheme val="none"/>
      </font>
      <border outline="0">
        <right style="thin">
          <color indexed="64"/>
        </right>
      </border>
    </ndxf>
  </rcc>
  <rcc rId="24914" sId="1" odxf="1" dxf="1">
    <nc r="Q23">
      <f>Q24</f>
    </nc>
    <odxf>
      <font>
        <sz val="14"/>
        <color indexed="72"/>
        <name val="Times New Roman"/>
        <scheme val="none"/>
      </font>
    </odxf>
    <ndxf>
      <font>
        <sz val="14"/>
        <color indexed="72"/>
        <name val="Times New Roman"/>
        <scheme val="none"/>
      </font>
    </ndxf>
  </rcc>
  <rcc rId="24915" sId="1" numFmtId="4">
    <oc r="D26">
      <v>0</v>
    </oc>
    <nc r="D26"/>
  </rcc>
  <rcc rId="24916" sId="1" numFmtId="4">
    <oc r="I612">
      <v>0</v>
    </oc>
    <nc r="I612"/>
  </rcc>
  <rcc rId="24917" sId="1" numFmtId="4">
    <oc r="J612">
      <v>0</v>
    </oc>
    <nc r="J612"/>
  </rcc>
  <rcc rId="24918" sId="1" numFmtId="4">
    <oc r="K612">
      <v>0</v>
    </oc>
    <nc r="K612"/>
  </rcc>
  <rcc rId="24919" sId="1" numFmtId="4">
    <oc r="L612">
      <v>0</v>
    </oc>
    <nc r="L612"/>
  </rcc>
  <rcc rId="24920" sId="1" numFmtId="4">
    <oc r="M612">
      <v>0</v>
    </oc>
    <nc r="M612"/>
  </rcc>
  <rcc rId="24921" sId="1" numFmtId="4">
    <oc r="N612">
      <v>0</v>
    </oc>
    <nc r="N612"/>
  </rcc>
  <rcc rId="24922" sId="1" numFmtId="4">
    <oc r="O612">
      <v>0</v>
    </oc>
    <nc r="O612"/>
  </rcc>
  <rcc rId="24923" sId="1" numFmtId="4">
    <oc r="P612">
      <v>0</v>
    </oc>
    <nc r="P612"/>
  </rcc>
  <rcc rId="24924" sId="1" numFmtId="4">
    <oc r="I613">
      <v>0</v>
    </oc>
    <nc r="I613"/>
  </rcc>
  <rcc rId="24925" sId="1" numFmtId="4">
    <oc r="J613">
      <v>0</v>
    </oc>
    <nc r="J613"/>
  </rcc>
  <rcc rId="24926" sId="1" numFmtId="4">
    <oc r="K613">
      <v>0</v>
    </oc>
    <nc r="K613"/>
  </rcc>
  <rcc rId="24927" sId="1" numFmtId="4">
    <oc r="L613">
      <v>0</v>
    </oc>
    <nc r="L613"/>
  </rcc>
  <rcc rId="24928" sId="1" numFmtId="4">
    <oc r="M613">
      <v>0</v>
    </oc>
    <nc r="M613"/>
  </rcc>
  <rcc rId="24929" sId="1" numFmtId="4">
    <oc r="N613">
      <v>0</v>
    </oc>
    <nc r="N613"/>
  </rcc>
  <rcc rId="24930" sId="1" numFmtId="4">
    <oc r="O613">
      <v>0</v>
    </oc>
    <nc r="O613"/>
  </rcc>
  <rcc rId="24931" sId="1" numFmtId="4">
    <oc r="P613">
      <v>0</v>
    </oc>
    <nc r="P613"/>
  </rcc>
  <rcc rId="24932" sId="1" numFmtId="4">
    <oc r="I614">
      <v>0</v>
    </oc>
    <nc r="I614"/>
  </rcc>
  <rcc rId="24933" sId="1" numFmtId="4">
    <oc r="J614">
      <v>0</v>
    </oc>
    <nc r="J614"/>
  </rcc>
  <rcc rId="24934" sId="1" numFmtId="4">
    <oc r="K614">
      <v>0</v>
    </oc>
    <nc r="K614"/>
  </rcc>
  <rcc rId="24935" sId="1" numFmtId="4">
    <oc r="L614">
      <v>0</v>
    </oc>
    <nc r="L614"/>
  </rcc>
  <rcc rId="24936" sId="1" numFmtId="4">
    <oc r="M614">
      <v>0</v>
    </oc>
    <nc r="M614"/>
  </rcc>
  <rcc rId="24937" sId="1" numFmtId="4">
    <oc r="N614">
      <v>0</v>
    </oc>
    <nc r="N614"/>
  </rcc>
  <rcc rId="24938" sId="1" numFmtId="4">
    <oc r="O614">
      <v>0</v>
    </oc>
    <nc r="O614"/>
  </rcc>
  <rcc rId="24939" sId="1" numFmtId="4">
    <oc r="P614">
      <v>0</v>
    </oc>
    <nc r="P614"/>
  </rcc>
  <rcc rId="24940" sId="1" numFmtId="4">
    <oc r="I615">
      <v>0</v>
    </oc>
    <nc r="I615"/>
  </rcc>
  <rcc rId="24941" sId="1" numFmtId="4">
    <oc r="J615">
      <v>0</v>
    </oc>
    <nc r="J615"/>
  </rcc>
  <rcc rId="24942" sId="1" numFmtId="4">
    <oc r="K615">
      <v>0</v>
    </oc>
    <nc r="K615"/>
  </rcc>
  <rcc rId="24943" sId="1" numFmtId="4">
    <oc r="L615">
      <v>0</v>
    </oc>
    <nc r="L615"/>
  </rcc>
  <rcc rId="24944" sId="1" numFmtId="4">
    <oc r="M615">
      <v>0</v>
    </oc>
    <nc r="M615"/>
  </rcc>
  <rcc rId="24945" sId="1" numFmtId="4">
    <oc r="N615">
      <v>0</v>
    </oc>
    <nc r="N615"/>
  </rcc>
  <rcc rId="24946" sId="1" numFmtId="4">
    <oc r="O615">
      <v>0</v>
    </oc>
    <nc r="O615"/>
  </rcc>
  <rcc rId="24947" sId="1" numFmtId="4">
    <oc r="P615">
      <v>0</v>
    </oc>
    <nc r="P615"/>
  </rcc>
  <rcc rId="24948" sId="1" numFmtId="4">
    <oc r="I616">
      <v>0</v>
    </oc>
    <nc r="I616"/>
  </rcc>
  <rcc rId="24949" sId="1" numFmtId="4">
    <oc r="J616">
      <v>0</v>
    </oc>
    <nc r="J616"/>
  </rcc>
  <rcc rId="24950" sId="1" numFmtId="4">
    <oc r="K616">
      <v>0</v>
    </oc>
    <nc r="K616"/>
  </rcc>
  <rcc rId="24951" sId="1" numFmtId="4">
    <oc r="L616">
      <v>0</v>
    </oc>
    <nc r="L616"/>
  </rcc>
  <rcc rId="24952" sId="1" numFmtId="4">
    <oc r="M616">
      <v>0</v>
    </oc>
    <nc r="M616"/>
  </rcc>
  <rcc rId="24953" sId="1" numFmtId="4">
    <oc r="N616">
      <v>0</v>
    </oc>
    <nc r="N616"/>
  </rcc>
  <rcc rId="24954" sId="1" numFmtId="4">
    <oc r="O616">
      <v>0</v>
    </oc>
    <nc r="O616"/>
  </rcc>
  <rcc rId="24955" sId="1" numFmtId="4">
    <oc r="P616">
      <v>0</v>
    </oc>
    <nc r="P616"/>
  </rcc>
  <rcc rId="24956" sId="1" numFmtId="4">
    <oc r="I617">
      <v>0</v>
    </oc>
    <nc r="I617"/>
  </rcc>
  <rcc rId="24957" sId="1" numFmtId="4">
    <oc r="J617">
      <v>0</v>
    </oc>
    <nc r="J617"/>
  </rcc>
  <rcc rId="24958" sId="1" numFmtId="4">
    <oc r="K617">
      <v>0</v>
    </oc>
    <nc r="K617"/>
  </rcc>
  <rcc rId="24959" sId="1" numFmtId="4">
    <oc r="L617">
      <v>0</v>
    </oc>
    <nc r="L617"/>
  </rcc>
  <rcc rId="24960" sId="1" numFmtId="4">
    <oc r="M617">
      <v>0</v>
    </oc>
    <nc r="M617"/>
  </rcc>
  <rcc rId="24961" sId="1" numFmtId="4">
    <oc r="N617">
      <v>0</v>
    </oc>
    <nc r="N617"/>
  </rcc>
  <rcc rId="24962" sId="1" numFmtId="4">
    <oc r="O617">
      <v>0</v>
    </oc>
    <nc r="O617"/>
  </rcc>
  <rcc rId="24963" sId="1" numFmtId="4">
    <oc r="P617">
      <v>0</v>
    </oc>
    <nc r="P617"/>
  </rcc>
  <rcc rId="24964" sId="1" numFmtId="4">
    <oc r="I618">
      <v>0</v>
    </oc>
    <nc r="I618"/>
  </rcc>
  <rcc rId="24965" sId="1" numFmtId="4">
    <oc r="J618">
      <v>0</v>
    </oc>
    <nc r="J618"/>
  </rcc>
  <rcc rId="24966" sId="1" numFmtId="4">
    <oc r="K618">
      <v>0</v>
    </oc>
    <nc r="K618"/>
  </rcc>
  <rcc rId="24967" sId="1" numFmtId="4">
    <oc r="L618">
      <v>0</v>
    </oc>
    <nc r="L618"/>
  </rcc>
  <rcc rId="24968" sId="1" numFmtId="4">
    <oc r="M618">
      <v>0</v>
    </oc>
    <nc r="M618"/>
  </rcc>
  <rcc rId="24969" sId="1" numFmtId="4">
    <oc r="N618">
      <v>0</v>
    </oc>
    <nc r="N618"/>
  </rcc>
  <rcc rId="24970" sId="1" numFmtId="4">
    <oc r="O618">
      <v>0</v>
    </oc>
    <nc r="O618"/>
  </rcc>
  <rcc rId="24971" sId="1" numFmtId="4">
    <oc r="P618">
      <v>0</v>
    </oc>
    <nc r="P618"/>
  </rcc>
  <rcc rId="24972" sId="1" numFmtId="4">
    <oc r="I619">
      <v>0</v>
    </oc>
    <nc r="I619"/>
  </rcc>
  <rcc rId="24973" sId="1" numFmtId="4">
    <oc r="J619">
      <v>0</v>
    </oc>
    <nc r="J619"/>
  </rcc>
  <rcc rId="24974" sId="1" numFmtId="4">
    <oc r="K619">
      <v>0</v>
    </oc>
    <nc r="K619"/>
  </rcc>
  <rcc rId="24975" sId="1" numFmtId="4">
    <oc r="L619">
      <v>0</v>
    </oc>
    <nc r="L619"/>
  </rcc>
  <rcc rId="24976" sId="1" numFmtId="4">
    <oc r="M619">
      <v>0</v>
    </oc>
    <nc r="M619"/>
  </rcc>
  <rcc rId="24977" sId="1" numFmtId="4">
    <oc r="N619">
      <v>0</v>
    </oc>
    <nc r="N619"/>
  </rcc>
  <rcc rId="24978" sId="1" numFmtId="4">
    <oc r="O619">
      <v>0</v>
    </oc>
    <nc r="O619"/>
  </rcc>
  <rcc rId="24979" sId="1" numFmtId="4">
    <oc r="P619">
      <v>0</v>
    </oc>
    <nc r="P619"/>
  </rcc>
  <rcc rId="24980" sId="1" numFmtId="4">
    <oc r="I620">
      <v>0</v>
    </oc>
    <nc r="I620"/>
  </rcc>
  <rcc rId="24981" sId="1" numFmtId="4">
    <oc r="J620">
      <v>0</v>
    </oc>
    <nc r="J620"/>
  </rcc>
  <rcc rId="24982" sId="1" numFmtId="4">
    <oc r="K620">
      <v>0</v>
    </oc>
    <nc r="K620"/>
  </rcc>
  <rcc rId="24983" sId="1" numFmtId="4">
    <oc r="L620">
      <v>0</v>
    </oc>
    <nc r="L620"/>
  </rcc>
  <rcc rId="24984" sId="1" numFmtId="4">
    <oc r="M620">
      <v>0</v>
    </oc>
    <nc r="M620"/>
  </rcc>
  <rcc rId="24985" sId="1" numFmtId="4">
    <oc r="N620">
      <v>0</v>
    </oc>
    <nc r="N620"/>
  </rcc>
  <rcc rId="24986" sId="1" numFmtId="4">
    <oc r="O620">
      <v>0</v>
    </oc>
    <nc r="O620"/>
  </rcc>
  <rcc rId="24987" sId="1" numFmtId="4">
    <oc r="P620">
      <v>0</v>
    </oc>
    <nc r="P620"/>
  </rcc>
  <rcc rId="24988" sId="1" numFmtId="4">
    <oc r="I621">
      <v>0</v>
    </oc>
    <nc r="I621"/>
  </rcc>
  <rcc rId="24989" sId="1" numFmtId="4">
    <oc r="J621">
      <v>0</v>
    </oc>
    <nc r="J621"/>
  </rcc>
  <rcc rId="24990" sId="1" numFmtId="4">
    <oc r="K621">
      <v>0</v>
    </oc>
    <nc r="K621"/>
  </rcc>
  <rcc rId="24991" sId="1" numFmtId="4">
    <oc r="L621">
      <v>0</v>
    </oc>
    <nc r="L621"/>
  </rcc>
  <rcc rId="24992" sId="1" numFmtId="4">
    <oc r="M621">
      <v>0</v>
    </oc>
    <nc r="M621"/>
  </rcc>
  <rcc rId="24993" sId="1" numFmtId="4">
    <oc r="N621">
      <v>0</v>
    </oc>
    <nc r="N621"/>
  </rcc>
  <rcc rId="24994" sId="1" numFmtId="4">
    <oc r="O621">
      <v>0</v>
    </oc>
    <nc r="O621"/>
  </rcc>
  <rcc rId="24995" sId="1" numFmtId="4">
    <oc r="P621">
      <v>0</v>
    </oc>
    <nc r="P621"/>
  </rcc>
  <rcc rId="24996" sId="1" numFmtId="4">
    <oc r="I622">
      <v>0</v>
    </oc>
    <nc r="I622"/>
  </rcc>
  <rcc rId="24997" sId="1" numFmtId="4">
    <oc r="J622">
      <v>0</v>
    </oc>
    <nc r="J622"/>
  </rcc>
  <rcc rId="24998" sId="1" numFmtId="4">
    <oc r="K622">
      <v>0</v>
    </oc>
    <nc r="K622"/>
  </rcc>
  <rcc rId="24999" sId="1" numFmtId="4">
    <oc r="L622">
      <v>0</v>
    </oc>
    <nc r="L622"/>
  </rcc>
  <rcc rId="25000" sId="1" numFmtId="4">
    <oc r="M622">
      <v>0</v>
    </oc>
    <nc r="M622"/>
  </rcc>
  <rcc rId="25001" sId="1" numFmtId="4">
    <oc r="N622">
      <v>0</v>
    </oc>
    <nc r="N622"/>
  </rcc>
  <rcc rId="25002" sId="1" numFmtId="4">
    <oc r="O622">
      <v>0</v>
    </oc>
    <nc r="O622"/>
  </rcc>
  <rcc rId="25003" sId="1" numFmtId="4">
    <oc r="P622">
      <v>0</v>
    </oc>
    <nc r="P622"/>
  </rcc>
  <rcc rId="25004" sId="1" numFmtId="4">
    <oc r="I623">
      <v>0</v>
    </oc>
    <nc r="I623"/>
  </rcc>
  <rcc rId="25005" sId="1" numFmtId="4">
    <oc r="J623">
      <v>0</v>
    </oc>
    <nc r="J623"/>
  </rcc>
  <rcc rId="25006" sId="1" numFmtId="4">
    <oc r="K623">
      <v>0</v>
    </oc>
    <nc r="K623"/>
  </rcc>
  <rcc rId="25007" sId="1" numFmtId="4">
    <oc r="L623">
      <v>0</v>
    </oc>
    <nc r="L623"/>
  </rcc>
  <rcc rId="25008" sId="1" numFmtId="4">
    <oc r="M623">
      <v>0</v>
    </oc>
    <nc r="M623"/>
  </rcc>
  <rcc rId="25009" sId="1" numFmtId="4">
    <oc r="N623">
      <v>0</v>
    </oc>
    <nc r="N623"/>
  </rcc>
  <rcc rId="25010" sId="1" numFmtId="4">
    <oc r="O623">
      <v>0</v>
    </oc>
    <nc r="O623"/>
  </rcc>
  <rcc rId="25011" sId="1" numFmtId="4">
    <oc r="P623">
      <v>0</v>
    </oc>
    <nc r="P623"/>
  </rcc>
  <rcc rId="25012" sId="1" numFmtId="4">
    <oc r="I624">
      <v>0</v>
    </oc>
    <nc r="I624"/>
  </rcc>
  <rcc rId="25013" sId="1" numFmtId="4">
    <oc r="J624">
      <v>0</v>
    </oc>
    <nc r="J624"/>
  </rcc>
  <rcc rId="25014" sId="1" numFmtId="4">
    <oc r="K624">
      <v>0</v>
    </oc>
    <nc r="K624"/>
  </rcc>
  <rcc rId="25015" sId="1" numFmtId="4">
    <oc r="L624">
      <v>0</v>
    </oc>
    <nc r="L624"/>
  </rcc>
  <rcc rId="25016" sId="1" numFmtId="4">
    <oc r="M624">
      <v>0</v>
    </oc>
    <nc r="M624"/>
  </rcc>
  <rcc rId="25017" sId="1" numFmtId="4">
    <oc r="N624">
      <v>0</v>
    </oc>
    <nc r="N624"/>
  </rcc>
  <rcc rId="25018" sId="1" numFmtId="4">
    <oc r="O624">
      <v>0</v>
    </oc>
    <nc r="O624"/>
  </rcc>
  <rcc rId="25019" sId="1" numFmtId="4">
    <oc r="P624">
      <v>0</v>
    </oc>
    <nc r="P624"/>
  </rcc>
  <rcc rId="25020" sId="1" numFmtId="4">
    <oc r="I625">
      <v>0</v>
    </oc>
    <nc r="I625"/>
  </rcc>
  <rcc rId="25021" sId="1" numFmtId="4">
    <oc r="J625">
      <v>0</v>
    </oc>
    <nc r="J625"/>
  </rcc>
  <rcc rId="25022" sId="1" numFmtId="4">
    <oc r="K625">
      <v>0</v>
    </oc>
    <nc r="K625"/>
  </rcc>
  <rcc rId="25023" sId="1" numFmtId="4">
    <oc r="L625">
      <v>0</v>
    </oc>
    <nc r="L625"/>
  </rcc>
  <rcc rId="25024" sId="1" numFmtId="4">
    <oc r="M625">
      <v>0</v>
    </oc>
    <nc r="M625"/>
  </rcc>
  <rcc rId="25025" sId="1" numFmtId="4">
    <oc r="N625">
      <v>0</v>
    </oc>
    <nc r="N625"/>
  </rcc>
  <rcc rId="25026" sId="1" numFmtId="4">
    <oc r="O625">
      <v>0</v>
    </oc>
    <nc r="O625"/>
  </rcc>
  <rcc rId="25027" sId="1" numFmtId="4">
    <oc r="P625">
      <v>0</v>
    </oc>
    <nc r="P625"/>
  </rcc>
  <rcc rId="25028" sId="1" numFmtId="4">
    <oc r="I626">
      <v>0</v>
    </oc>
    <nc r="I626"/>
  </rcc>
  <rcc rId="25029" sId="1" numFmtId="4">
    <oc r="J626">
      <v>0</v>
    </oc>
    <nc r="J626"/>
  </rcc>
  <rcc rId="25030" sId="1" numFmtId="4">
    <oc r="K626">
      <v>0</v>
    </oc>
    <nc r="K626"/>
  </rcc>
  <rcc rId="25031" sId="1" numFmtId="4">
    <oc r="L626">
      <v>0</v>
    </oc>
    <nc r="L626"/>
  </rcc>
  <rcc rId="25032" sId="1" numFmtId="4">
    <oc r="M626">
      <v>0</v>
    </oc>
    <nc r="M626"/>
  </rcc>
  <rcc rId="25033" sId="1" numFmtId="4">
    <oc r="N626">
      <v>0</v>
    </oc>
    <nc r="N626"/>
  </rcc>
  <rcc rId="25034" sId="1" numFmtId="4">
    <oc r="O626">
      <v>0</v>
    </oc>
    <nc r="O626"/>
  </rcc>
  <rcc rId="25035" sId="1" numFmtId="4">
    <oc r="P626">
      <v>0</v>
    </oc>
    <nc r="P626"/>
  </rcc>
  <rcc rId="25036" sId="1" numFmtId="4">
    <oc r="I627">
      <v>0</v>
    </oc>
    <nc r="I627"/>
  </rcc>
  <rcc rId="25037" sId="1" numFmtId="4">
    <oc r="J627">
      <v>0</v>
    </oc>
    <nc r="J627"/>
  </rcc>
  <rcc rId="25038" sId="1" numFmtId="4">
    <oc r="K627">
      <v>0</v>
    </oc>
    <nc r="K627"/>
  </rcc>
  <rcc rId="25039" sId="1" numFmtId="4">
    <oc r="L627">
      <v>0</v>
    </oc>
    <nc r="L627"/>
  </rcc>
  <rcc rId="25040" sId="1" numFmtId="4">
    <oc r="M627">
      <v>0</v>
    </oc>
    <nc r="M627"/>
  </rcc>
  <rcc rId="25041" sId="1" numFmtId="4">
    <oc r="N627">
      <v>0</v>
    </oc>
    <nc r="N627"/>
  </rcc>
  <rcc rId="25042" sId="1" numFmtId="4">
    <oc r="O627">
      <v>0</v>
    </oc>
    <nc r="O627"/>
  </rcc>
  <rcc rId="25043" sId="1" numFmtId="4">
    <oc r="P627">
      <v>0</v>
    </oc>
    <nc r="P627"/>
  </rcc>
  <rcc rId="25044" sId="1" numFmtId="4">
    <oc r="I628">
      <v>0</v>
    </oc>
    <nc r="I628"/>
  </rcc>
  <rcc rId="25045" sId="1" numFmtId="4">
    <oc r="J628">
      <v>0</v>
    </oc>
    <nc r="J628"/>
  </rcc>
  <rcc rId="25046" sId="1" numFmtId="4">
    <oc r="K628">
      <v>0</v>
    </oc>
    <nc r="K628"/>
  </rcc>
  <rcc rId="25047" sId="1" numFmtId="4">
    <oc r="L628">
      <v>0</v>
    </oc>
    <nc r="L628"/>
  </rcc>
  <rcc rId="25048" sId="1" numFmtId="4">
    <oc r="M628">
      <v>0</v>
    </oc>
    <nc r="M628"/>
  </rcc>
  <rcc rId="25049" sId="1" numFmtId="4">
    <oc r="N628">
      <v>0</v>
    </oc>
    <nc r="N628"/>
  </rcc>
  <rcc rId="25050" sId="1" numFmtId="4">
    <oc r="O628">
      <v>0</v>
    </oc>
    <nc r="O628"/>
  </rcc>
  <rcc rId="25051" sId="1" numFmtId="4">
    <oc r="P628">
      <v>0</v>
    </oc>
    <nc r="P628"/>
  </rcc>
  <rcc rId="25052" sId="1" numFmtId="4">
    <oc r="I629">
      <v>0</v>
    </oc>
    <nc r="I629"/>
  </rcc>
  <rcc rId="25053" sId="1" numFmtId="4">
    <oc r="J629">
      <v>0</v>
    </oc>
    <nc r="J629"/>
  </rcc>
  <rcc rId="25054" sId="1" numFmtId="4">
    <oc r="K629">
      <v>0</v>
    </oc>
    <nc r="K629"/>
  </rcc>
  <rcc rId="25055" sId="1" numFmtId="4">
    <oc r="L629">
      <v>0</v>
    </oc>
    <nc r="L629"/>
  </rcc>
  <rcc rId="25056" sId="1" numFmtId="4">
    <oc r="M629">
      <v>0</v>
    </oc>
    <nc r="M629"/>
  </rcc>
  <rcc rId="25057" sId="1" numFmtId="4">
    <oc r="N629">
      <v>0</v>
    </oc>
    <nc r="N629"/>
  </rcc>
  <rcc rId="25058" sId="1" numFmtId="4">
    <oc r="O629">
      <v>0</v>
    </oc>
    <nc r="O629"/>
  </rcc>
  <rcc rId="25059" sId="1" numFmtId="4">
    <oc r="P629">
      <v>0</v>
    </oc>
    <nc r="P629"/>
  </rcc>
  <rcc rId="25060" sId="1" numFmtId="4">
    <oc r="I630">
      <v>0</v>
    </oc>
    <nc r="I630"/>
  </rcc>
  <rcc rId="25061" sId="1" numFmtId="4">
    <oc r="J630">
      <v>0</v>
    </oc>
    <nc r="J630"/>
  </rcc>
  <rcc rId="25062" sId="1" numFmtId="4">
    <oc r="K630">
      <v>0</v>
    </oc>
    <nc r="K630"/>
  </rcc>
  <rcc rId="25063" sId="1" numFmtId="4">
    <oc r="L630">
      <v>0</v>
    </oc>
    <nc r="L630"/>
  </rcc>
  <rcc rId="25064" sId="1" numFmtId="4">
    <oc r="M630">
      <v>0</v>
    </oc>
    <nc r="M630"/>
  </rcc>
  <rcc rId="25065" sId="1" numFmtId="4">
    <oc r="N630">
      <v>0</v>
    </oc>
    <nc r="N630"/>
  </rcc>
  <rcc rId="25066" sId="1" numFmtId="4">
    <oc r="O630">
      <v>0</v>
    </oc>
    <nc r="O630"/>
  </rcc>
  <rcc rId="25067" sId="1" numFmtId="4">
    <oc r="P630">
      <v>0</v>
    </oc>
    <nc r="P630"/>
  </rcc>
  <rcc rId="25068" sId="1" numFmtId="4">
    <oc r="I631">
      <v>0</v>
    </oc>
    <nc r="I631"/>
  </rcc>
  <rcc rId="25069" sId="1" numFmtId="4">
    <oc r="J631">
      <v>0</v>
    </oc>
    <nc r="J631"/>
  </rcc>
  <rcc rId="25070" sId="1" numFmtId="4">
    <oc r="K631">
      <v>0</v>
    </oc>
    <nc r="K631"/>
  </rcc>
  <rcc rId="25071" sId="1" numFmtId="4">
    <oc r="L631">
      <v>0</v>
    </oc>
    <nc r="L631"/>
  </rcc>
  <rcc rId="25072" sId="1" numFmtId="4">
    <oc r="M631">
      <v>0</v>
    </oc>
    <nc r="M631"/>
  </rcc>
  <rcc rId="25073" sId="1" numFmtId="4">
    <oc r="N631">
      <v>0</v>
    </oc>
    <nc r="N631"/>
  </rcc>
  <rcc rId="25074" sId="1" numFmtId="4">
    <oc r="O631">
      <v>0</v>
    </oc>
    <nc r="O631"/>
  </rcc>
  <rcc rId="25075" sId="1" numFmtId="4">
    <oc r="P631">
      <v>0</v>
    </oc>
    <nc r="P631"/>
  </rcc>
  <rcc rId="25076" sId="1" numFmtId="4">
    <oc r="I632">
      <v>0</v>
    </oc>
    <nc r="I632"/>
  </rcc>
  <rcc rId="25077" sId="1" numFmtId="4">
    <oc r="J632">
      <v>0</v>
    </oc>
    <nc r="J632"/>
  </rcc>
  <rcc rId="25078" sId="1" numFmtId="4">
    <oc r="K632">
      <v>0</v>
    </oc>
    <nc r="K632"/>
  </rcc>
  <rcc rId="25079" sId="1" numFmtId="4">
    <oc r="L632">
      <v>0</v>
    </oc>
    <nc r="L632"/>
  </rcc>
  <rcc rId="25080" sId="1" numFmtId="4">
    <oc r="M632">
      <v>0</v>
    </oc>
    <nc r="M632"/>
  </rcc>
  <rcc rId="25081" sId="1" numFmtId="4">
    <oc r="N632">
      <v>0</v>
    </oc>
    <nc r="N632"/>
  </rcc>
  <rcc rId="25082" sId="1" numFmtId="4">
    <oc r="O632">
      <v>0</v>
    </oc>
    <nc r="O632"/>
  </rcc>
  <rcc rId="25083" sId="1" numFmtId="4">
    <oc r="P632">
      <v>0</v>
    </oc>
    <nc r="P632"/>
  </rcc>
  <rcc rId="25084" sId="1" numFmtId="4">
    <oc r="I633">
      <v>0</v>
    </oc>
    <nc r="I633"/>
  </rcc>
  <rcc rId="25085" sId="1" numFmtId="4">
    <oc r="J633">
      <v>0</v>
    </oc>
    <nc r="J633"/>
  </rcc>
  <rcc rId="25086" sId="1" numFmtId="4">
    <oc r="K633">
      <v>0</v>
    </oc>
    <nc r="K633"/>
  </rcc>
  <rcc rId="25087" sId="1" numFmtId="4">
    <oc r="L633">
      <v>0</v>
    </oc>
    <nc r="L633"/>
  </rcc>
  <rcc rId="25088" sId="1" numFmtId="4">
    <oc r="M633">
      <v>0</v>
    </oc>
    <nc r="M633"/>
  </rcc>
  <rcc rId="25089" sId="1" numFmtId="4">
    <oc r="N633">
      <v>0</v>
    </oc>
    <nc r="N633"/>
  </rcc>
  <rcc rId="25090" sId="1" numFmtId="4">
    <oc r="O633">
      <v>0</v>
    </oc>
    <nc r="O633"/>
  </rcc>
  <rcc rId="25091" sId="1" numFmtId="4">
    <oc r="P633">
      <v>0</v>
    </oc>
    <nc r="P633"/>
  </rcc>
  <rcc rId="25092" sId="1" numFmtId="4">
    <oc r="I634">
      <v>0</v>
    </oc>
    <nc r="I634"/>
  </rcc>
  <rcc rId="25093" sId="1" numFmtId="4">
    <oc r="J634">
      <v>0</v>
    </oc>
    <nc r="J634"/>
  </rcc>
  <rcc rId="25094" sId="1" numFmtId="4">
    <oc r="K634">
      <v>0</v>
    </oc>
    <nc r="K634"/>
  </rcc>
  <rcc rId="25095" sId="1" numFmtId="4">
    <oc r="L634">
      <v>0</v>
    </oc>
    <nc r="L634"/>
  </rcc>
  <rcc rId="25096" sId="1" numFmtId="4">
    <oc r="M634">
      <v>0</v>
    </oc>
    <nc r="M634"/>
  </rcc>
  <rcc rId="25097" sId="1" numFmtId="4">
    <oc r="N634">
      <v>0</v>
    </oc>
    <nc r="N634"/>
  </rcc>
  <rcc rId="25098" sId="1" numFmtId="4">
    <oc r="O634">
      <v>0</v>
    </oc>
    <nc r="O634"/>
  </rcc>
  <rcc rId="25099" sId="1" numFmtId="4">
    <oc r="P634">
      <v>0</v>
    </oc>
    <nc r="P634"/>
  </rcc>
  <rcc rId="25100" sId="1" numFmtId="4">
    <oc r="I635">
      <v>0</v>
    </oc>
    <nc r="I635"/>
  </rcc>
  <rcc rId="25101" sId="1" numFmtId="4">
    <oc r="J635">
      <v>0</v>
    </oc>
    <nc r="J635"/>
  </rcc>
  <rcc rId="25102" sId="1" numFmtId="4">
    <oc r="K635">
      <v>0</v>
    </oc>
    <nc r="K635"/>
  </rcc>
  <rcc rId="25103" sId="1" numFmtId="4">
    <oc r="L635">
      <v>0</v>
    </oc>
    <nc r="L635"/>
  </rcc>
  <rcc rId="25104" sId="1" numFmtId="4">
    <oc r="M635">
      <v>0</v>
    </oc>
    <nc r="M635"/>
  </rcc>
  <rcc rId="25105" sId="1" numFmtId="4">
    <oc r="N635">
      <v>0</v>
    </oc>
    <nc r="N635"/>
  </rcc>
  <rcc rId="25106" sId="1" numFmtId="4">
    <oc r="O635">
      <v>0</v>
    </oc>
    <nc r="O635"/>
  </rcc>
  <rcc rId="25107" sId="1" numFmtId="4">
    <oc r="P635">
      <v>0</v>
    </oc>
    <nc r="P635"/>
  </rcc>
  <rcc rId="25108" sId="1" numFmtId="4">
    <oc r="I636">
      <v>0</v>
    </oc>
    <nc r="I636"/>
  </rcc>
  <rcc rId="25109" sId="1" numFmtId="4">
    <oc r="J636">
      <v>0</v>
    </oc>
    <nc r="J636"/>
  </rcc>
  <rcc rId="25110" sId="1" numFmtId="4">
    <oc r="K636">
      <v>0</v>
    </oc>
    <nc r="K636"/>
  </rcc>
  <rcc rId="25111" sId="1" numFmtId="4">
    <oc r="L636">
      <v>0</v>
    </oc>
    <nc r="L636"/>
  </rcc>
  <rcc rId="25112" sId="1" numFmtId="4">
    <oc r="M636">
      <v>0</v>
    </oc>
    <nc r="M636"/>
  </rcc>
  <rcc rId="25113" sId="1" numFmtId="4">
    <oc r="N636">
      <v>0</v>
    </oc>
    <nc r="N636"/>
  </rcc>
  <rcc rId="25114" sId="1" numFmtId="4">
    <oc r="O636">
      <v>0</v>
    </oc>
    <nc r="O636"/>
  </rcc>
  <rcc rId="25115" sId="1" numFmtId="4">
    <oc r="P636">
      <v>0</v>
    </oc>
    <nc r="P636"/>
  </rcc>
  <rcc rId="25116" sId="1" numFmtId="4">
    <oc r="I637">
      <v>0</v>
    </oc>
    <nc r="I637"/>
  </rcc>
  <rcc rId="25117" sId="1" numFmtId="4">
    <oc r="J637">
      <v>0</v>
    </oc>
    <nc r="J637"/>
  </rcc>
  <rcc rId="25118" sId="1" numFmtId="4">
    <oc r="K637">
      <v>0</v>
    </oc>
    <nc r="K637"/>
  </rcc>
  <rcc rId="25119" sId="1" numFmtId="4">
    <oc r="L637">
      <v>0</v>
    </oc>
    <nc r="L637"/>
  </rcc>
  <rcc rId="25120" sId="1" numFmtId="4">
    <oc r="M637">
      <v>0</v>
    </oc>
    <nc r="M637"/>
  </rcc>
  <rcc rId="25121" sId="1" numFmtId="4">
    <oc r="N637">
      <v>0</v>
    </oc>
    <nc r="N637"/>
  </rcc>
  <rcc rId="25122" sId="1" numFmtId="4">
    <oc r="O637">
      <v>0</v>
    </oc>
    <nc r="O637"/>
  </rcc>
  <rcc rId="25123" sId="1" numFmtId="4">
    <oc r="P637">
      <v>0</v>
    </oc>
    <nc r="P637"/>
  </rcc>
  <rcc rId="25124" sId="1" numFmtId="4">
    <oc r="I638">
      <v>0</v>
    </oc>
    <nc r="I638"/>
  </rcc>
  <rcc rId="25125" sId="1" numFmtId="4">
    <oc r="J638">
      <v>0</v>
    </oc>
    <nc r="J638"/>
  </rcc>
  <rcc rId="25126" sId="1" numFmtId="4">
    <oc r="K638">
      <v>0</v>
    </oc>
    <nc r="K638"/>
  </rcc>
  <rcc rId="25127" sId="1" numFmtId="4">
    <oc r="L638">
      <v>0</v>
    </oc>
    <nc r="L638"/>
  </rcc>
  <rcc rId="25128" sId="1" numFmtId="4">
    <oc r="M638">
      <v>0</v>
    </oc>
    <nc r="M638"/>
  </rcc>
  <rcc rId="25129" sId="1" numFmtId="4">
    <oc r="N638">
      <v>0</v>
    </oc>
    <nc r="N638"/>
  </rcc>
  <rcc rId="25130" sId="1" numFmtId="4">
    <oc r="O638">
      <v>0</v>
    </oc>
    <nc r="O638"/>
  </rcc>
  <rcc rId="25131" sId="1" numFmtId="4">
    <oc r="P638">
      <v>0</v>
    </oc>
    <nc r="P638"/>
  </rcc>
  <rcc rId="25132" sId="1" numFmtId="4">
    <oc r="I639">
      <v>0</v>
    </oc>
    <nc r="I639"/>
  </rcc>
  <rcc rId="25133" sId="1" numFmtId="4">
    <oc r="J639">
      <v>0</v>
    </oc>
    <nc r="J639"/>
  </rcc>
  <rcc rId="25134" sId="1" numFmtId="4">
    <oc r="K639">
      <v>0</v>
    </oc>
    <nc r="K639"/>
  </rcc>
  <rcc rId="25135" sId="1" numFmtId="4">
    <oc r="L639">
      <v>0</v>
    </oc>
    <nc r="L639"/>
  </rcc>
  <rcc rId="25136" sId="1" numFmtId="4">
    <oc r="M639">
      <v>0</v>
    </oc>
    <nc r="M639"/>
  </rcc>
  <rcc rId="25137" sId="1" numFmtId="4">
    <oc r="N639">
      <v>0</v>
    </oc>
    <nc r="N639"/>
  </rcc>
  <rcc rId="25138" sId="1" numFmtId="4">
    <oc r="O639">
      <v>0</v>
    </oc>
    <nc r="O639"/>
  </rcc>
  <rcc rId="25139" sId="1" numFmtId="4">
    <oc r="P639">
      <v>0</v>
    </oc>
    <nc r="P639"/>
  </rcc>
  <rcc rId="25140" sId="1" numFmtId="4">
    <oc r="I640">
      <v>0</v>
    </oc>
    <nc r="I640"/>
  </rcc>
  <rcc rId="25141" sId="1" numFmtId="4">
    <oc r="J640">
      <v>0</v>
    </oc>
    <nc r="J640"/>
  </rcc>
  <rcc rId="25142" sId="1" numFmtId="4">
    <oc r="K640">
      <v>0</v>
    </oc>
    <nc r="K640"/>
  </rcc>
  <rcc rId="25143" sId="1" numFmtId="4">
    <oc r="L640">
      <v>0</v>
    </oc>
    <nc r="L640"/>
  </rcc>
  <rcc rId="25144" sId="1" numFmtId="4">
    <oc r="M640">
      <v>0</v>
    </oc>
    <nc r="M640"/>
  </rcc>
  <rcc rId="25145" sId="1" numFmtId="4">
    <oc r="N640">
      <v>0</v>
    </oc>
    <nc r="N640"/>
  </rcc>
  <rcc rId="25146" sId="1" numFmtId="4">
    <oc r="O640">
      <v>0</v>
    </oc>
    <nc r="O640"/>
  </rcc>
  <rcc rId="25147" sId="1" numFmtId="4">
    <oc r="P640">
      <v>0</v>
    </oc>
    <nc r="P640"/>
  </rcc>
  <rcc rId="25148" sId="1" numFmtId="4">
    <oc r="I641">
      <v>0</v>
    </oc>
    <nc r="I641"/>
  </rcc>
  <rcc rId="25149" sId="1" numFmtId="4">
    <oc r="J641">
      <v>0</v>
    </oc>
    <nc r="J641"/>
  </rcc>
  <rcc rId="25150" sId="1" numFmtId="4">
    <oc r="K641">
      <v>0</v>
    </oc>
    <nc r="K641"/>
  </rcc>
  <rcc rId="25151" sId="1" numFmtId="4">
    <oc r="L641">
      <v>0</v>
    </oc>
    <nc r="L641"/>
  </rcc>
  <rcc rId="25152" sId="1" numFmtId="4">
    <oc r="M641">
      <v>0</v>
    </oc>
    <nc r="M641"/>
  </rcc>
  <rcc rId="25153" sId="1" numFmtId="4">
    <oc r="N641">
      <v>0</v>
    </oc>
    <nc r="N641"/>
  </rcc>
  <rcc rId="25154" sId="1" numFmtId="4">
    <oc r="O641">
      <v>0</v>
    </oc>
    <nc r="O641"/>
  </rcc>
  <rcc rId="25155" sId="1" numFmtId="4">
    <oc r="P641">
      <v>0</v>
    </oc>
    <nc r="P641"/>
  </rcc>
  <rcc rId="25156" sId="1" numFmtId="4">
    <oc r="I642">
      <v>0</v>
    </oc>
    <nc r="I642"/>
  </rcc>
  <rcc rId="25157" sId="1" numFmtId="4">
    <oc r="J642">
      <v>0</v>
    </oc>
    <nc r="J642"/>
  </rcc>
  <rcc rId="25158" sId="1" numFmtId="4">
    <oc r="K642">
      <v>0</v>
    </oc>
    <nc r="K642"/>
  </rcc>
  <rcc rId="25159" sId="1" numFmtId="4">
    <oc r="L642">
      <v>0</v>
    </oc>
    <nc r="L642"/>
  </rcc>
  <rcc rId="25160" sId="1" numFmtId="4">
    <oc r="M642">
      <v>0</v>
    </oc>
    <nc r="M642"/>
  </rcc>
  <rcc rId="25161" sId="1" numFmtId="4">
    <oc r="N642">
      <v>0</v>
    </oc>
    <nc r="N642"/>
  </rcc>
  <rcc rId="25162" sId="1" numFmtId="4">
    <oc r="O642">
      <v>0</v>
    </oc>
    <nc r="O642"/>
  </rcc>
  <rcc rId="25163" sId="1" numFmtId="4">
    <oc r="P642">
      <v>0</v>
    </oc>
    <nc r="P642"/>
  </rcc>
  <rcc rId="25164" sId="1" numFmtId="4">
    <oc r="I643">
      <v>0</v>
    </oc>
    <nc r="I643"/>
  </rcc>
  <rcc rId="25165" sId="1" numFmtId="4">
    <oc r="J643">
      <v>0</v>
    </oc>
    <nc r="J643"/>
  </rcc>
  <rcc rId="25166" sId="1" numFmtId="4">
    <oc r="K643">
      <v>0</v>
    </oc>
    <nc r="K643"/>
  </rcc>
  <rcc rId="25167" sId="1" numFmtId="4">
    <oc r="L643">
      <v>0</v>
    </oc>
    <nc r="L643"/>
  </rcc>
  <rcc rId="25168" sId="1" numFmtId="4">
    <oc r="M643">
      <v>0</v>
    </oc>
    <nc r="M643"/>
  </rcc>
  <rcc rId="25169" sId="1" numFmtId="4">
    <oc r="N643">
      <v>0</v>
    </oc>
    <nc r="N643"/>
  </rcc>
  <rcc rId="25170" sId="1" numFmtId="4">
    <oc r="O643">
      <v>0</v>
    </oc>
    <nc r="O643"/>
  </rcc>
  <rcc rId="25171" sId="1" numFmtId="4">
    <oc r="P643">
      <v>0</v>
    </oc>
    <nc r="P643"/>
  </rcc>
  <rcc rId="25172" sId="1" numFmtId="4">
    <oc r="I644">
      <v>0</v>
    </oc>
    <nc r="I644"/>
  </rcc>
  <rcc rId="25173" sId="1" numFmtId="4">
    <oc r="J644">
      <v>0</v>
    </oc>
    <nc r="J644"/>
  </rcc>
  <rcc rId="25174" sId="1" numFmtId="4">
    <oc r="K644">
      <v>0</v>
    </oc>
    <nc r="K644"/>
  </rcc>
  <rcc rId="25175" sId="1" numFmtId="4">
    <oc r="L644">
      <v>0</v>
    </oc>
    <nc r="L644"/>
  </rcc>
  <rcc rId="25176" sId="1" numFmtId="4">
    <oc r="M644">
      <v>0</v>
    </oc>
    <nc r="M644"/>
  </rcc>
  <rcc rId="25177" sId="1" numFmtId="4">
    <oc r="N644">
      <v>0</v>
    </oc>
    <nc r="N644"/>
  </rcc>
  <rcc rId="25178" sId="1" numFmtId="4">
    <oc r="O644">
      <v>0</v>
    </oc>
    <nc r="O644"/>
  </rcc>
  <rcc rId="25179" sId="1" numFmtId="4">
    <oc r="P644">
      <v>0</v>
    </oc>
    <nc r="P644"/>
  </rcc>
  <rcc rId="25180" sId="1" numFmtId="4">
    <oc r="I645">
      <v>0</v>
    </oc>
    <nc r="I645"/>
  </rcc>
  <rcc rId="25181" sId="1" numFmtId="4">
    <oc r="J645">
      <v>0</v>
    </oc>
    <nc r="J645"/>
  </rcc>
  <rcc rId="25182" sId="1" numFmtId="4">
    <oc r="K645">
      <v>0</v>
    </oc>
    <nc r="K645"/>
  </rcc>
  <rcc rId="25183" sId="1" numFmtId="4">
    <oc r="L645">
      <v>0</v>
    </oc>
    <nc r="L645"/>
  </rcc>
  <rcc rId="25184" sId="1" numFmtId="4">
    <oc r="M645">
      <v>0</v>
    </oc>
    <nc r="M645"/>
  </rcc>
  <rcc rId="25185" sId="1" numFmtId="4">
    <oc r="N645">
      <v>0</v>
    </oc>
    <nc r="N645"/>
  </rcc>
  <rcc rId="25186" sId="1" numFmtId="4">
    <oc r="O645">
      <v>0</v>
    </oc>
    <nc r="O645"/>
  </rcc>
  <rcc rId="25187" sId="1" numFmtId="4">
    <oc r="P645">
      <v>0</v>
    </oc>
    <nc r="P645"/>
  </rcc>
  <rcc rId="25188" sId="1" numFmtId="4">
    <oc r="I646">
      <v>0</v>
    </oc>
    <nc r="I646"/>
  </rcc>
  <rcc rId="25189" sId="1" numFmtId="4">
    <oc r="J646">
      <v>0</v>
    </oc>
    <nc r="J646"/>
  </rcc>
  <rcc rId="25190" sId="1" numFmtId="4">
    <oc r="K646">
      <v>0</v>
    </oc>
    <nc r="K646"/>
  </rcc>
  <rcc rId="25191" sId="1" numFmtId="4">
    <oc r="L646">
      <v>0</v>
    </oc>
    <nc r="L646"/>
  </rcc>
  <rcc rId="25192" sId="1" numFmtId="4">
    <oc r="M646">
      <v>0</v>
    </oc>
    <nc r="M646"/>
  </rcc>
  <rcc rId="25193" sId="1" numFmtId="4">
    <oc r="N646">
      <v>0</v>
    </oc>
    <nc r="N646"/>
  </rcc>
  <rcc rId="25194" sId="1" numFmtId="4">
    <oc r="O646">
      <v>0</v>
    </oc>
    <nc r="O646"/>
  </rcc>
  <rcc rId="25195" sId="1" numFmtId="4">
    <oc r="P646">
      <v>0</v>
    </oc>
    <nc r="P646"/>
  </rcc>
  <rcc rId="25196" sId="1" numFmtId="4">
    <oc r="I647">
      <v>0</v>
    </oc>
    <nc r="I647"/>
  </rcc>
  <rcc rId="25197" sId="1" numFmtId="4">
    <oc r="J647">
      <v>0</v>
    </oc>
    <nc r="J647"/>
  </rcc>
  <rcc rId="25198" sId="1" numFmtId="4">
    <oc r="K647">
      <v>0</v>
    </oc>
    <nc r="K647"/>
  </rcc>
  <rcc rId="25199" sId="1" numFmtId="4">
    <oc r="L647">
      <v>0</v>
    </oc>
    <nc r="L647"/>
  </rcc>
  <rcc rId="25200" sId="1" numFmtId="4">
    <oc r="M647">
      <v>0</v>
    </oc>
    <nc r="M647"/>
  </rcc>
  <rcc rId="25201" sId="1" numFmtId="4">
    <oc r="N647">
      <v>0</v>
    </oc>
    <nc r="N647"/>
  </rcc>
  <rcc rId="25202" sId="1" numFmtId="4">
    <oc r="O647">
      <v>0</v>
    </oc>
    <nc r="O647"/>
  </rcc>
  <rcc rId="25203" sId="1" numFmtId="4">
    <oc r="P647">
      <v>0</v>
    </oc>
    <nc r="P647"/>
  </rcc>
  <rcc rId="25204" sId="1" numFmtId="4">
    <oc r="I648">
      <v>0</v>
    </oc>
    <nc r="I648"/>
  </rcc>
  <rcc rId="25205" sId="1" numFmtId="4">
    <oc r="J648">
      <v>0</v>
    </oc>
    <nc r="J648"/>
  </rcc>
  <rcc rId="25206" sId="1" numFmtId="4">
    <oc r="K648">
      <v>0</v>
    </oc>
    <nc r="K648"/>
  </rcc>
  <rcc rId="25207" sId="1" numFmtId="4">
    <oc r="L648">
      <v>0</v>
    </oc>
    <nc r="L648"/>
  </rcc>
  <rcc rId="25208" sId="1" numFmtId="4">
    <oc r="M648">
      <v>0</v>
    </oc>
    <nc r="M648"/>
  </rcc>
  <rcc rId="25209" sId="1" numFmtId="4">
    <oc r="N648">
      <v>0</v>
    </oc>
    <nc r="N648"/>
  </rcc>
  <rcc rId="25210" sId="1" numFmtId="4">
    <oc r="O648">
      <v>0</v>
    </oc>
    <nc r="O648"/>
  </rcc>
  <rcc rId="25211" sId="1" numFmtId="4">
    <oc r="P648">
      <v>0</v>
    </oc>
    <nc r="P648"/>
  </rcc>
  <rcc rId="25212" sId="1" numFmtId="4">
    <oc r="I649">
      <v>0</v>
    </oc>
    <nc r="I649"/>
  </rcc>
  <rcc rId="25213" sId="1" numFmtId="4">
    <oc r="J649">
      <v>0</v>
    </oc>
    <nc r="J649"/>
  </rcc>
  <rcc rId="25214" sId="1" numFmtId="4">
    <oc r="K649">
      <v>0</v>
    </oc>
    <nc r="K649"/>
  </rcc>
  <rcc rId="25215" sId="1" numFmtId="4">
    <oc r="L649">
      <v>0</v>
    </oc>
    <nc r="L649"/>
  </rcc>
  <rcc rId="25216" sId="1" numFmtId="4">
    <oc r="M649">
      <v>0</v>
    </oc>
    <nc r="M649"/>
  </rcc>
  <rcc rId="25217" sId="1" numFmtId="4">
    <oc r="N649">
      <v>0</v>
    </oc>
    <nc r="N649"/>
  </rcc>
  <rcc rId="25218" sId="1" numFmtId="4">
    <oc r="O649">
      <v>0</v>
    </oc>
    <nc r="O649"/>
  </rcc>
  <rcc rId="25219" sId="1" numFmtId="4">
    <oc r="P649">
      <v>0</v>
    </oc>
    <nc r="P649"/>
  </rcc>
  <rcc rId="25220" sId="1" numFmtId="4">
    <oc r="I650">
      <v>0</v>
    </oc>
    <nc r="I650"/>
  </rcc>
  <rcc rId="25221" sId="1" numFmtId="4">
    <oc r="J650">
      <v>0</v>
    </oc>
    <nc r="J650"/>
  </rcc>
  <rcc rId="25222" sId="1" numFmtId="4">
    <oc r="K650">
      <v>0</v>
    </oc>
    <nc r="K650"/>
  </rcc>
  <rcc rId="25223" sId="1" numFmtId="4">
    <oc r="L650">
      <v>0</v>
    </oc>
    <nc r="L650"/>
  </rcc>
  <rcc rId="25224" sId="1" numFmtId="4">
    <oc r="M650">
      <v>0</v>
    </oc>
    <nc r="M650"/>
  </rcc>
  <rcc rId="25225" sId="1" numFmtId="4">
    <oc r="N650">
      <v>0</v>
    </oc>
    <nc r="N650"/>
  </rcc>
  <rcc rId="25226" sId="1" numFmtId="4">
    <oc r="O650">
      <v>0</v>
    </oc>
    <nc r="O650"/>
  </rcc>
  <rcc rId="25227" sId="1" numFmtId="4">
    <oc r="P650">
      <v>0</v>
    </oc>
    <nc r="P650"/>
  </rcc>
  <rcc rId="25228" sId="1" numFmtId="4">
    <oc r="I651">
      <v>0</v>
    </oc>
    <nc r="I651"/>
  </rcc>
  <rcc rId="25229" sId="1" numFmtId="4">
    <oc r="J651">
      <v>0</v>
    </oc>
    <nc r="J651"/>
  </rcc>
  <rcc rId="25230" sId="1" numFmtId="4">
    <oc r="K651">
      <v>0</v>
    </oc>
    <nc r="K651"/>
  </rcc>
  <rcc rId="25231" sId="1" numFmtId="4">
    <oc r="L651">
      <v>0</v>
    </oc>
    <nc r="L651"/>
  </rcc>
  <rcc rId="25232" sId="1" numFmtId="4">
    <oc r="M651">
      <v>0</v>
    </oc>
    <nc r="M651"/>
  </rcc>
  <rcc rId="25233" sId="1" numFmtId="4">
    <oc r="N651">
      <v>0</v>
    </oc>
    <nc r="N651"/>
  </rcc>
  <rcc rId="25234" sId="1" numFmtId="4">
    <oc r="O651">
      <v>0</v>
    </oc>
    <nc r="O651"/>
  </rcc>
  <rcc rId="25235" sId="1" numFmtId="4">
    <oc r="P651">
      <v>0</v>
    </oc>
    <nc r="P651"/>
  </rcc>
  <rcc rId="25236" sId="1" numFmtId="4">
    <oc r="I652">
      <v>0</v>
    </oc>
    <nc r="I652"/>
  </rcc>
  <rcc rId="25237" sId="1" numFmtId="4">
    <oc r="J652">
      <v>0</v>
    </oc>
    <nc r="J652"/>
  </rcc>
  <rcc rId="25238" sId="1" numFmtId="4">
    <oc r="K652">
      <v>0</v>
    </oc>
    <nc r="K652"/>
  </rcc>
  <rcc rId="25239" sId="1" numFmtId="4">
    <oc r="L652">
      <v>0</v>
    </oc>
    <nc r="L652"/>
  </rcc>
  <rcc rId="25240" sId="1" numFmtId="4">
    <oc r="M652">
      <v>0</v>
    </oc>
    <nc r="M652"/>
  </rcc>
  <rcc rId="25241" sId="1" numFmtId="4">
    <oc r="N652">
      <v>0</v>
    </oc>
    <nc r="N652"/>
  </rcc>
  <rcc rId="25242" sId="1" numFmtId="4">
    <oc r="O652">
      <v>0</v>
    </oc>
    <nc r="O652"/>
  </rcc>
  <rcc rId="25243" sId="1" numFmtId="4">
    <oc r="P652">
      <v>0</v>
    </oc>
    <nc r="P652"/>
  </rcc>
  <rcc rId="25244" sId="1" numFmtId="4">
    <oc r="I653">
      <v>0</v>
    </oc>
    <nc r="I653"/>
  </rcc>
  <rcc rId="25245" sId="1" numFmtId="4">
    <oc r="J653">
      <v>0</v>
    </oc>
    <nc r="J653"/>
  </rcc>
  <rcc rId="25246" sId="1" numFmtId="4">
    <oc r="K653">
      <v>0</v>
    </oc>
    <nc r="K653"/>
  </rcc>
  <rcc rId="25247" sId="1" numFmtId="4">
    <oc r="L653">
      <v>0</v>
    </oc>
    <nc r="L653"/>
  </rcc>
  <rcc rId="25248" sId="1" numFmtId="4">
    <oc r="M653">
      <v>0</v>
    </oc>
    <nc r="M653"/>
  </rcc>
  <rcc rId="25249" sId="1" numFmtId="4">
    <oc r="N653">
      <v>0</v>
    </oc>
    <nc r="N653"/>
  </rcc>
  <rcc rId="25250" sId="1" numFmtId="4">
    <oc r="O653">
      <v>0</v>
    </oc>
    <nc r="O653"/>
  </rcc>
  <rcc rId="25251" sId="1" numFmtId="4">
    <oc r="P653">
      <v>0</v>
    </oc>
    <nc r="P653"/>
  </rcc>
  <rcc rId="25252" sId="1" numFmtId="4">
    <oc r="Q624">
      <v>0</v>
    </oc>
    <nc r="Q624"/>
  </rcc>
  <rcc rId="25253" sId="1" numFmtId="4">
    <oc r="Q625">
      <v>0</v>
    </oc>
    <nc r="Q625"/>
  </rcc>
  <rcc rId="25254" sId="1" numFmtId="4">
    <oc r="Q626">
      <v>0</v>
    </oc>
    <nc r="Q626"/>
  </rcc>
  <rcc rId="25255" sId="1" numFmtId="4">
    <oc r="Q627">
      <v>0</v>
    </oc>
    <nc r="Q627"/>
  </rcc>
  <rcc rId="25256" sId="1" numFmtId="4">
    <oc r="Q628">
      <v>0</v>
    </oc>
    <nc r="Q628"/>
  </rcc>
  <rcc rId="25257" sId="1" numFmtId="4">
    <oc r="Q629">
      <v>0</v>
    </oc>
    <nc r="Q629"/>
  </rcc>
  <rcc rId="25258" sId="1" numFmtId="4">
    <oc r="Q630">
      <v>0</v>
    </oc>
    <nc r="Q630"/>
  </rcc>
  <rcc rId="25259" sId="1" numFmtId="4">
    <oc r="Q631">
      <v>0</v>
    </oc>
    <nc r="Q631"/>
  </rcc>
  <rcc rId="25260" sId="1" numFmtId="4">
    <oc r="Q632">
      <v>0</v>
    </oc>
    <nc r="Q632"/>
  </rcc>
  <rcc rId="25261" sId="1" numFmtId="4">
    <oc r="Q633">
      <v>0</v>
    </oc>
    <nc r="Q633"/>
  </rcc>
  <rcc rId="25262" sId="1" numFmtId="4">
    <oc r="Q634">
      <v>0</v>
    </oc>
    <nc r="Q634"/>
  </rcc>
  <rcc rId="25263" sId="1" numFmtId="4">
    <oc r="Q635">
      <v>0</v>
    </oc>
    <nc r="Q635"/>
  </rcc>
  <rcc rId="25264" sId="1" numFmtId="4">
    <oc r="Q636">
      <v>0</v>
    </oc>
    <nc r="Q636"/>
  </rcc>
  <rcc rId="25265" sId="1" numFmtId="4">
    <oc r="Q637">
      <v>0</v>
    </oc>
    <nc r="Q637"/>
  </rcc>
  <rcc rId="25266" sId="1" numFmtId="4">
    <oc r="Q638">
      <v>0</v>
    </oc>
    <nc r="Q638"/>
  </rcc>
  <rcc rId="25267" sId="1" numFmtId="4">
    <oc r="Q639">
      <v>0</v>
    </oc>
    <nc r="Q639"/>
  </rcc>
  <rcc rId="25268" sId="1" numFmtId="4">
    <oc r="Q640">
      <v>0</v>
    </oc>
    <nc r="Q640"/>
  </rcc>
  <rcc rId="25269" sId="1" numFmtId="4">
    <oc r="Q641">
      <v>0</v>
    </oc>
    <nc r="Q641"/>
  </rcc>
  <rcc rId="25270" sId="1" numFmtId="4">
    <oc r="Q642">
      <v>0</v>
    </oc>
    <nc r="Q642"/>
  </rcc>
  <rcc rId="25271" sId="1" numFmtId="4">
    <oc r="Q643">
      <v>0</v>
    </oc>
    <nc r="Q643"/>
  </rcc>
  <rcc rId="25272" sId="1" numFmtId="4">
    <oc r="Q644">
      <v>0</v>
    </oc>
    <nc r="Q644"/>
  </rcc>
  <rcc rId="25273" sId="1" numFmtId="4">
    <oc r="Q645">
      <v>0</v>
    </oc>
    <nc r="Q645"/>
  </rcc>
  <rcc rId="25274" sId="1" numFmtId="4">
    <oc r="Q646">
      <v>0</v>
    </oc>
    <nc r="Q646"/>
  </rcc>
  <rcc rId="25275" sId="1" numFmtId="4">
    <oc r="Q647">
      <v>0</v>
    </oc>
    <nc r="Q647"/>
  </rcc>
  <rcc rId="25276" sId="1" numFmtId="4">
    <oc r="Q648">
      <v>0</v>
    </oc>
    <nc r="Q648"/>
  </rcc>
  <rcc rId="25277" sId="1" numFmtId="4">
    <oc r="Q649">
      <v>0</v>
    </oc>
    <nc r="Q649"/>
  </rcc>
  <rcc rId="25278" sId="1" numFmtId="4">
    <oc r="Q650">
      <v>0</v>
    </oc>
    <nc r="Q650"/>
  </rcc>
  <rcc rId="25279" sId="1" numFmtId="4">
    <oc r="Q651">
      <v>0</v>
    </oc>
    <nc r="Q651"/>
  </rcc>
  <rcc rId="25280" sId="1" numFmtId="4">
    <oc r="Q652">
      <v>0</v>
    </oc>
    <nc r="Q652"/>
  </rcc>
  <rcc rId="25281" sId="1" numFmtId="4">
    <oc r="Q653">
      <v>0</v>
    </oc>
    <nc r="Q653"/>
  </rcc>
  <rcc rId="25282" sId="1" numFmtId="4">
    <oc r="K655">
      <v>0</v>
    </oc>
    <nc r="K655"/>
  </rcc>
  <rcc rId="25283" sId="1" numFmtId="4">
    <oc r="L655">
      <v>0</v>
    </oc>
    <nc r="L655"/>
  </rcc>
  <rcc rId="25284" sId="1" numFmtId="4">
    <oc r="M655">
      <v>0</v>
    </oc>
    <nc r="M655"/>
  </rcc>
  <rcc rId="25285" sId="1" numFmtId="4">
    <oc r="N655">
      <v>0</v>
    </oc>
    <nc r="N655"/>
  </rcc>
  <rcc rId="25286" sId="1" numFmtId="4">
    <oc r="O655">
      <v>0</v>
    </oc>
    <nc r="O655"/>
  </rcc>
  <rcc rId="25287" sId="1" numFmtId="4">
    <oc r="P655">
      <v>0</v>
    </oc>
    <nc r="P655"/>
  </rcc>
  <rcc rId="25288" sId="1" numFmtId="4">
    <oc r="Q655">
      <v>0</v>
    </oc>
    <nc r="Q655"/>
  </rcc>
  <rcc rId="25289" sId="1" numFmtId="4">
    <oc r="K656">
      <v>0</v>
    </oc>
    <nc r="K656"/>
  </rcc>
  <rcc rId="25290" sId="1" numFmtId="4">
    <oc r="L656">
      <v>0</v>
    </oc>
    <nc r="L656"/>
  </rcc>
  <rcc rId="25291" sId="1" numFmtId="4">
    <oc r="M656">
      <v>0</v>
    </oc>
    <nc r="M656"/>
  </rcc>
  <rcc rId="25292" sId="1" numFmtId="4">
    <oc r="N656">
      <v>0</v>
    </oc>
    <nc r="N656"/>
  </rcc>
  <rcc rId="25293" sId="1" numFmtId="4">
    <oc r="O656">
      <v>0</v>
    </oc>
    <nc r="O656"/>
  </rcc>
  <rcc rId="25294" sId="1" numFmtId="4">
    <oc r="P656">
      <v>0</v>
    </oc>
    <nc r="P656"/>
  </rcc>
  <rcc rId="25295" sId="1" numFmtId="4">
    <oc r="Q656">
      <v>0</v>
    </oc>
    <nc r="Q656"/>
  </rcc>
  <rcc rId="25296" sId="1" numFmtId="4">
    <oc r="K657">
      <v>0</v>
    </oc>
    <nc r="K657"/>
  </rcc>
  <rcc rId="25297" sId="1" numFmtId="4">
    <oc r="L657">
      <v>0</v>
    </oc>
    <nc r="L657"/>
  </rcc>
  <rcc rId="25298" sId="1" numFmtId="4">
    <oc r="M657">
      <v>0</v>
    </oc>
    <nc r="M657"/>
  </rcc>
  <rcc rId="25299" sId="1" numFmtId="4">
    <oc r="N657">
      <v>0</v>
    </oc>
    <nc r="N657"/>
  </rcc>
  <rcc rId="25300" sId="1" numFmtId="4">
    <oc r="O657">
      <v>0</v>
    </oc>
    <nc r="O657"/>
  </rcc>
  <rcc rId="25301" sId="1" numFmtId="4">
    <oc r="P657">
      <v>0</v>
    </oc>
    <nc r="P657"/>
  </rcc>
  <rcc rId="25302" sId="1" numFmtId="4">
    <oc r="Q657">
      <v>0</v>
    </oc>
    <nc r="Q657"/>
  </rcc>
  <rcc rId="25303" sId="1" numFmtId="4">
    <oc r="K658">
      <v>0</v>
    </oc>
    <nc r="K658"/>
  </rcc>
  <rcc rId="25304" sId="1" numFmtId="4">
    <oc r="L658">
      <v>0</v>
    </oc>
    <nc r="L658"/>
  </rcc>
  <rcc rId="25305" sId="1" numFmtId="4">
    <oc r="M658">
      <v>0</v>
    </oc>
    <nc r="M658"/>
  </rcc>
  <rcc rId="25306" sId="1" numFmtId="4">
    <oc r="N658">
      <v>0</v>
    </oc>
    <nc r="N658"/>
  </rcc>
  <rcc rId="25307" sId="1" numFmtId="4">
    <oc r="O658">
      <v>0</v>
    </oc>
    <nc r="O658"/>
  </rcc>
  <rcc rId="25308" sId="1" numFmtId="4">
    <oc r="P658">
      <v>0</v>
    </oc>
    <nc r="P658"/>
  </rcc>
  <rcc rId="25309" sId="1" numFmtId="4">
    <oc r="Q658">
      <v>0</v>
    </oc>
    <nc r="Q658"/>
  </rcc>
  <rcc rId="25310" sId="1" numFmtId="4">
    <oc r="K659">
      <v>0</v>
    </oc>
    <nc r="K659"/>
  </rcc>
  <rcc rId="25311" sId="1" numFmtId="4">
    <oc r="L659">
      <v>0</v>
    </oc>
    <nc r="L659"/>
  </rcc>
  <rcc rId="25312" sId="1" numFmtId="4">
    <oc r="M659">
      <v>0</v>
    </oc>
    <nc r="M659"/>
  </rcc>
  <rcc rId="25313" sId="1" numFmtId="4">
    <oc r="N659">
      <v>0</v>
    </oc>
    <nc r="N659"/>
  </rcc>
  <rcc rId="25314" sId="1" numFmtId="4">
    <oc r="O659">
      <v>0</v>
    </oc>
    <nc r="O659"/>
  </rcc>
  <rcc rId="25315" sId="1" numFmtId="4">
    <oc r="P659">
      <v>0</v>
    </oc>
    <nc r="P659"/>
  </rcc>
  <rcc rId="25316" sId="1" numFmtId="4">
    <oc r="Q659">
      <v>0</v>
    </oc>
    <nc r="Q659"/>
  </rcc>
  <rcc rId="25317" sId="1" numFmtId="4">
    <oc r="K660">
      <v>0</v>
    </oc>
    <nc r="K660"/>
  </rcc>
  <rcc rId="25318" sId="1" numFmtId="4">
    <oc r="L660">
      <v>0</v>
    </oc>
    <nc r="L660"/>
  </rcc>
  <rcc rId="25319" sId="1" numFmtId="4">
    <oc r="M660">
      <v>0</v>
    </oc>
    <nc r="M660"/>
  </rcc>
  <rcc rId="25320" sId="1" numFmtId="4">
    <oc r="N660">
      <v>0</v>
    </oc>
    <nc r="N660"/>
  </rcc>
  <rcc rId="25321" sId="1" numFmtId="4">
    <oc r="O660">
      <v>0</v>
    </oc>
    <nc r="O660"/>
  </rcc>
  <rcc rId="25322" sId="1" numFmtId="4">
    <oc r="P660">
      <v>0</v>
    </oc>
    <nc r="P660"/>
  </rcc>
  <rcc rId="25323" sId="1" numFmtId="4">
    <oc r="Q660">
      <v>0</v>
    </oc>
    <nc r="Q660"/>
  </rcc>
  <rcc rId="25324" sId="1" numFmtId="4">
    <oc r="K661">
      <v>0</v>
    </oc>
    <nc r="K661"/>
  </rcc>
  <rcc rId="25325" sId="1" numFmtId="4">
    <oc r="L661">
      <v>0</v>
    </oc>
    <nc r="L661"/>
  </rcc>
  <rcc rId="25326" sId="1" numFmtId="4">
    <oc r="M661">
      <v>0</v>
    </oc>
    <nc r="M661"/>
  </rcc>
  <rcc rId="25327" sId="1" numFmtId="4">
    <oc r="N661">
      <v>0</v>
    </oc>
    <nc r="N661"/>
  </rcc>
  <rcc rId="25328" sId="1" numFmtId="4">
    <oc r="O661">
      <v>0</v>
    </oc>
    <nc r="O661"/>
  </rcc>
  <rcc rId="25329" sId="1" numFmtId="4">
    <oc r="P661">
      <v>0</v>
    </oc>
    <nc r="P661"/>
  </rcc>
  <rcc rId="25330" sId="1" numFmtId="4">
    <oc r="Q661">
      <v>0</v>
    </oc>
    <nc r="Q661"/>
  </rcc>
  <rcc rId="25331" sId="1" numFmtId="4">
    <oc r="K662">
      <v>0</v>
    </oc>
    <nc r="K662"/>
  </rcc>
  <rcc rId="25332" sId="1" numFmtId="4">
    <oc r="L662">
      <v>0</v>
    </oc>
    <nc r="L662"/>
  </rcc>
  <rcc rId="25333" sId="1" numFmtId="4">
    <oc r="M662">
      <v>0</v>
    </oc>
    <nc r="M662"/>
  </rcc>
  <rcc rId="25334" sId="1" numFmtId="4">
    <oc r="N662">
      <v>0</v>
    </oc>
    <nc r="N662"/>
  </rcc>
  <rcc rId="25335" sId="1" numFmtId="4">
    <oc r="O662">
      <v>0</v>
    </oc>
    <nc r="O662"/>
  </rcc>
  <rcc rId="25336" sId="1" numFmtId="4">
    <oc r="P662">
      <v>0</v>
    </oc>
    <nc r="P662"/>
  </rcc>
  <rcc rId="25337" sId="1" numFmtId="4">
    <oc r="Q662">
      <v>0</v>
    </oc>
    <nc r="Q662"/>
  </rcc>
  <rcc rId="25338" sId="1" numFmtId="4">
    <oc r="K663">
      <v>0</v>
    </oc>
    <nc r="K663"/>
  </rcc>
  <rcc rId="25339" sId="1" numFmtId="4">
    <oc r="L663">
      <v>0</v>
    </oc>
    <nc r="L663"/>
  </rcc>
  <rcc rId="25340" sId="1" numFmtId="4">
    <oc r="M663">
      <v>0</v>
    </oc>
    <nc r="M663"/>
  </rcc>
  <rcc rId="25341" sId="1" numFmtId="4">
    <oc r="N663">
      <v>0</v>
    </oc>
    <nc r="N663"/>
  </rcc>
  <rcc rId="25342" sId="1" numFmtId="4">
    <oc r="O663">
      <v>0</v>
    </oc>
    <nc r="O663"/>
  </rcc>
  <rcc rId="25343" sId="1" numFmtId="4">
    <oc r="P663">
      <v>0</v>
    </oc>
    <nc r="P663"/>
  </rcc>
  <rcc rId="25344" sId="1" numFmtId="4">
    <oc r="Q663">
      <v>0</v>
    </oc>
    <nc r="Q663"/>
  </rcc>
  <rcc rId="25345" sId="1" numFmtId="4">
    <oc r="K664">
      <v>0</v>
    </oc>
    <nc r="K664"/>
  </rcc>
  <rcc rId="25346" sId="1" numFmtId="4">
    <oc r="L664">
      <v>0</v>
    </oc>
    <nc r="L664"/>
  </rcc>
  <rcc rId="25347" sId="1" numFmtId="4">
    <oc r="M664">
      <v>0</v>
    </oc>
    <nc r="M664"/>
  </rcc>
  <rcc rId="25348" sId="1" numFmtId="4">
    <oc r="N664">
      <v>0</v>
    </oc>
    <nc r="N664"/>
  </rcc>
  <rcc rId="25349" sId="1" numFmtId="4">
    <oc r="O664">
      <v>0</v>
    </oc>
    <nc r="O664"/>
  </rcc>
  <rcc rId="25350" sId="1" numFmtId="4">
    <oc r="P664">
      <v>0</v>
    </oc>
    <nc r="P664"/>
  </rcc>
  <rcc rId="25351" sId="1" numFmtId="4">
    <oc r="Q664">
      <v>0</v>
    </oc>
    <nc r="Q664"/>
  </rcc>
  <rcc rId="25352" sId="1" numFmtId="4">
    <oc r="K665">
      <v>0</v>
    </oc>
    <nc r="K665"/>
  </rcc>
  <rcc rId="25353" sId="1" numFmtId="4">
    <oc r="L665">
      <v>0</v>
    </oc>
    <nc r="L665"/>
  </rcc>
  <rcc rId="25354" sId="1" numFmtId="4">
    <oc r="M665">
      <v>0</v>
    </oc>
    <nc r="M665"/>
  </rcc>
  <rcc rId="25355" sId="1" numFmtId="4">
    <oc r="N665">
      <v>0</v>
    </oc>
    <nc r="N665"/>
  </rcc>
  <rcc rId="25356" sId="1" numFmtId="4">
    <oc r="O665">
      <v>0</v>
    </oc>
    <nc r="O665"/>
  </rcc>
  <rcc rId="25357" sId="1" numFmtId="4">
    <oc r="P665">
      <v>0</v>
    </oc>
    <nc r="P665"/>
  </rcc>
  <rcc rId="25358" sId="1" numFmtId="4">
    <oc r="Q665">
      <v>0</v>
    </oc>
    <nc r="Q665"/>
  </rcc>
  <rcc rId="25359" sId="1" numFmtId="4">
    <oc r="K666">
      <v>0</v>
    </oc>
    <nc r="K666"/>
  </rcc>
  <rcc rId="25360" sId="1" numFmtId="4">
    <oc r="L666">
      <v>0</v>
    </oc>
    <nc r="L666"/>
  </rcc>
  <rcc rId="25361" sId="1" numFmtId="4">
    <oc r="M666">
      <v>0</v>
    </oc>
    <nc r="M666"/>
  </rcc>
  <rcc rId="25362" sId="1" numFmtId="4">
    <oc r="N666">
      <v>0</v>
    </oc>
    <nc r="N666"/>
  </rcc>
  <rcc rId="25363" sId="1" numFmtId="4">
    <oc r="O666">
      <v>0</v>
    </oc>
    <nc r="O666"/>
  </rcc>
  <rcc rId="25364" sId="1" numFmtId="4">
    <oc r="P666">
      <v>0</v>
    </oc>
    <nc r="P666"/>
  </rcc>
  <rcc rId="25365" sId="1" numFmtId="4">
    <oc r="Q666">
      <v>0</v>
    </oc>
    <nc r="Q666"/>
  </rcc>
  <rcc rId="25366" sId="1" numFmtId="4">
    <oc r="K667">
      <v>0</v>
    </oc>
    <nc r="K667"/>
  </rcc>
  <rcc rId="25367" sId="1" numFmtId="4">
    <oc r="L667">
      <v>0</v>
    </oc>
    <nc r="L667"/>
  </rcc>
  <rcc rId="25368" sId="1" numFmtId="4">
    <oc r="M667">
      <v>0</v>
    </oc>
    <nc r="M667"/>
  </rcc>
  <rcc rId="25369" sId="1" numFmtId="4">
    <oc r="N667">
      <v>0</v>
    </oc>
    <nc r="N667"/>
  </rcc>
  <rcc rId="25370" sId="1" numFmtId="4">
    <oc r="O667">
      <v>0</v>
    </oc>
    <nc r="O667"/>
  </rcc>
  <rcc rId="25371" sId="1" numFmtId="4">
    <oc r="P667">
      <v>0</v>
    </oc>
    <nc r="P667"/>
  </rcc>
  <rcc rId="25372" sId="1" numFmtId="4">
    <oc r="Q667">
      <v>0</v>
    </oc>
    <nc r="Q667"/>
  </rcc>
  <rcc rId="25373" sId="1" numFmtId="4">
    <oc r="K668">
      <v>0</v>
    </oc>
    <nc r="K668"/>
  </rcc>
  <rcc rId="25374" sId="1" numFmtId="4">
    <oc r="L668">
      <v>0</v>
    </oc>
    <nc r="L668"/>
  </rcc>
  <rcc rId="25375" sId="1" numFmtId="4">
    <oc r="M668">
      <v>0</v>
    </oc>
    <nc r="M668"/>
  </rcc>
  <rcc rId="25376" sId="1" numFmtId="4">
    <oc r="N668">
      <v>0</v>
    </oc>
    <nc r="N668"/>
  </rcc>
  <rcc rId="25377" sId="1" numFmtId="4">
    <oc r="O668">
      <v>0</v>
    </oc>
    <nc r="O668"/>
  </rcc>
  <rcc rId="25378" sId="1" numFmtId="4">
    <oc r="P668">
      <v>0</v>
    </oc>
    <nc r="P668"/>
  </rcc>
  <rcc rId="25379" sId="1" numFmtId="4">
    <oc r="Q668">
      <v>0</v>
    </oc>
    <nc r="Q668"/>
  </rcc>
  <rcc rId="25380" sId="1" numFmtId="4">
    <oc r="K669">
      <v>0</v>
    </oc>
    <nc r="K669"/>
  </rcc>
  <rcc rId="25381" sId="1" numFmtId="4">
    <oc r="L669">
      <v>0</v>
    </oc>
    <nc r="L669"/>
  </rcc>
  <rcc rId="25382" sId="1" numFmtId="4">
    <oc r="M669">
      <v>0</v>
    </oc>
    <nc r="M669"/>
  </rcc>
  <rcc rId="25383" sId="1" numFmtId="4">
    <oc r="N669">
      <v>0</v>
    </oc>
    <nc r="N669"/>
  </rcc>
  <rcc rId="25384" sId="1" numFmtId="4">
    <oc r="O669">
      <v>0</v>
    </oc>
    <nc r="O669"/>
  </rcc>
  <rcc rId="25385" sId="1" numFmtId="4">
    <oc r="P669">
      <v>0</v>
    </oc>
    <nc r="P669"/>
  </rcc>
  <rcc rId="25386" sId="1" numFmtId="4">
    <oc r="Q669">
      <v>0</v>
    </oc>
    <nc r="Q669"/>
  </rcc>
  <rcc rId="25387" sId="1" numFmtId="4">
    <oc r="K670">
      <v>0</v>
    </oc>
    <nc r="K670"/>
  </rcc>
  <rcc rId="25388" sId="1" numFmtId="4">
    <oc r="L670">
      <v>0</v>
    </oc>
    <nc r="L670"/>
  </rcc>
  <rcc rId="25389" sId="1" numFmtId="4">
    <oc r="M670">
      <v>0</v>
    </oc>
    <nc r="M670"/>
  </rcc>
  <rcc rId="25390" sId="1" numFmtId="4">
    <oc r="N670">
      <v>0</v>
    </oc>
    <nc r="N670"/>
  </rcc>
  <rcc rId="25391" sId="1" numFmtId="4">
    <oc r="O670">
      <v>0</v>
    </oc>
    <nc r="O670"/>
  </rcc>
  <rcc rId="25392" sId="1" numFmtId="4">
    <oc r="P670">
      <v>0</v>
    </oc>
    <nc r="P670"/>
  </rcc>
  <rcc rId="25393" sId="1" numFmtId="4">
    <oc r="Q670">
      <v>0</v>
    </oc>
    <nc r="Q670"/>
  </rcc>
  <rcc rId="25394" sId="1" numFmtId="4">
    <oc r="K671">
      <v>0</v>
    </oc>
    <nc r="K671"/>
  </rcc>
  <rcc rId="25395" sId="1" numFmtId="4">
    <oc r="L671">
      <v>0</v>
    </oc>
    <nc r="L671"/>
  </rcc>
  <rcc rId="25396" sId="1" numFmtId="4">
    <oc r="M671">
      <v>0</v>
    </oc>
    <nc r="M671"/>
  </rcc>
  <rcc rId="25397" sId="1" numFmtId="4">
    <oc r="N671">
      <v>0</v>
    </oc>
    <nc r="N671"/>
  </rcc>
  <rcc rId="25398" sId="1" numFmtId="4">
    <oc r="O671">
      <v>0</v>
    </oc>
    <nc r="O671"/>
  </rcc>
  <rcc rId="25399" sId="1" numFmtId="4">
    <oc r="P671">
      <v>0</v>
    </oc>
    <nc r="P671"/>
  </rcc>
  <rcc rId="25400" sId="1" numFmtId="4">
    <oc r="Q671">
      <v>0</v>
    </oc>
    <nc r="Q671"/>
  </rcc>
  <rcc rId="25401" sId="1" numFmtId="4">
    <oc r="K672">
      <v>0</v>
    </oc>
    <nc r="K672"/>
  </rcc>
  <rcc rId="25402" sId="1" numFmtId="4">
    <oc r="L672">
      <v>0</v>
    </oc>
    <nc r="L672"/>
  </rcc>
  <rcc rId="25403" sId="1" numFmtId="4">
    <oc r="M672">
      <v>0</v>
    </oc>
    <nc r="M672"/>
  </rcc>
  <rcc rId="25404" sId="1" numFmtId="4">
    <oc r="N672">
      <v>0</v>
    </oc>
    <nc r="N672"/>
  </rcc>
  <rcc rId="25405" sId="1" numFmtId="4">
    <oc r="O672">
      <v>0</v>
    </oc>
    <nc r="O672"/>
  </rcc>
  <rcc rId="25406" sId="1" numFmtId="4">
    <oc r="P672">
      <v>0</v>
    </oc>
    <nc r="P672"/>
  </rcc>
  <rcc rId="25407" sId="1" numFmtId="4">
    <oc r="Q672">
      <v>0</v>
    </oc>
    <nc r="Q672"/>
  </rcc>
  <rcc rId="25408" sId="1" numFmtId="4">
    <oc r="K673">
      <v>0</v>
    </oc>
    <nc r="K673"/>
  </rcc>
  <rcc rId="25409" sId="1" numFmtId="4">
    <oc r="L673">
      <v>0</v>
    </oc>
    <nc r="L673"/>
  </rcc>
  <rcc rId="25410" sId="1" numFmtId="4">
    <oc r="M673">
      <v>0</v>
    </oc>
    <nc r="M673"/>
  </rcc>
  <rcc rId="25411" sId="1" numFmtId="4">
    <oc r="N673">
      <v>0</v>
    </oc>
    <nc r="N673"/>
  </rcc>
  <rcc rId="25412" sId="1" numFmtId="4">
    <oc r="O673">
      <v>0</v>
    </oc>
    <nc r="O673"/>
  </rcc>
  <rcc rId="25413" sId="1" numFmtId="4">
    <oc r="P673">
      <v>0</v>
    </oc>
    <nc r="P673"/>
  </rcc>
  <rcc rId="25414" sId="1" numFmtId="4">
    <oc r="Q673">
      <v>0</v>
    </oc>
    <nc r="Q673"/>
  </rcc>
  <rcc rId="25415" sId="1" numFmtId="4">
    <oc r="K674">
      <v>0</v>
    </oc>
    <nc r="K674"/>
  </rcc>
  <rcc rId="25416" sId="1" numFmtId="4">
    <oc r="L674">
      <v>0</v>
    </oc>
    <nc r="L674"/>
  </rcc>
  <rcc rId="25417" sId="1" numFmtId="4">
    <oc r="M674">
      <v>0</v>
    </oc>
    <nc r="M674"/>
  </rcc>
  <rcc rId="25418" sId="1" numFmtId="4">
    <oc r="N674">
      <v>0</v>
    </oc>
    <nc r="N674"/>
  </rcc>
  <rcc rId="25419" sId="1" numFmtId="4">
    <oc r="O674">
      <v>0</v>
    </oc>
    <nc r="O674"/>
  </rcc>
  <rcc rId="25420" sId="1" numFmtId="4">
    <oc r="P674">
      <v>0</v>
    </oc>
    <nc r="P674"/>
  </rcc>
  <rcc rId="25421" sId="1" numFmtId="4">
    <oc r="Q674">
      <v>0</v>
    </oc>
    <nc r="Q674"/>
  </rcc>
  <rcc rId="25422" sId="1" numFmtId="4">
    <oc r="K675">
      <v>0</v>
    </oc>
    <nc r="K675"/>
  </rcc>
  <rcc rId="25423" sId="1" numFmtId="4">
    <oc r="L675">
      <v>0</v>
    </oc>
    <nc r="L675"/>
  </rcc>
  <rcc rId="25424" sId="1" numFmtId="4">
    <oc r="M675">
      <v>0</v>
    </oc>
    <nc r="M675"/>
  </rcc>
  <rcc rId="25425" sId="1" numFmtId="4">
    <oc r="N675">
      <v>0</v>
    </oc>
    <nc r="N675"/>
  </rcc>
  <rcc rId="25426" sId="1" numFmtId="4">
    <oc r="O675">
      <v>0</v>
    </oc>
    <nc r="O675"/>
  </rcc>
  <rcc rId="25427" sId="1" numFmtId="4">
    <oc r="P675">
      <v>0</v>
    </oc>
    <nc r="P675"/>
  </rcc>
  <rcc rId="25428" sId="1" numFmtId="4">
    <oc r="Q675">
      <v>0</v>
    </oc>
    <nc r="Q675"/>
  </rcc>
  <rcc rId="25429" sId="1" numFmtId="4">
    <oc r="K676">
      <v>0</v>
    </oc>
    <nc r="K676"/>
  </rcc>
  <rcc rId="25430" sId="1" numFmtId="4">
    <oc r="L676">
      <v>0</v>
    </oc>
    <nc r="L676"/>
  </rcc>
  <rcc rId="25431" sId="1" numFmtId="4">
    <oc r="M676">
      <v>0</v>
    </oc>
    <nc r="M676"/>
  </rcc>
  <rcc rId="25432" sId="1" numFmtId="4">
    <oc r="N676">
      <v>0</v>
    </oc>
    <nc r="N676"/>
  </rcc>
  <rcc rId="25433" sId="1" numFmtId="4">
    <oc r="O676">
      <v>0</v>
    </oc>
    <nc r="O676"/>
  </rcc>
  <rcc rId="25434" sId="1" numFmtId="4">
    <oc r="P676">
      <v>0</v>
    </oc>
    <nc r="P676"/>
  </rcc>
  <rcc rId="25435" sId="1" numFmtId="4">
    <oc r="Q676">
      <v>0</v>
    </oc>
    <nc r="Q676"/>
  </rcc>
  <rcc rId="25436" sId="1" numFmtId="4">
    <oc r="K677">
      <v>0</v>
    </oc>
    <nc r="K677"/>
  </rcc>
  <rcc rId="25437" sId="1" numFmtId="4">
    <oc r="L677">
      <v>0</v>
    </oc>
    <nc r="L677"/>
  </rcc>
  <rcc rId="25438" sId="1" numFmtId="4">
    <oc r="M677">
      <v>0</v>
    </oc>
    <nc r="M677"/>
  </rcc>
  <rcc rId="25439" sId="1" numFmtId="4">
    <oc r="N677">
      <v>0</v>
    </oc>
    <nc r="N677"/>
  </rcc>
  <rcc rId="25440" sId="1" numFmtId="4">
    <oc r="O677">
      <v>0</v>
    </oc>
    <nc r="O677"/>
  </rcc>
  <rcc rId="25441" sId="1" numFmtId="4">
    <oc r="P677">
      <v>0</v>
    </oc>
    <nc r="P677"/>
  </rcc>
  <rcc rId="25442" sId="1" numFmtId="4">
    <oc r="Q677">
      <v>0</v>
    </oc>
    <nc r="Q677"/>
  </rcc>
  <rcc rId="25443" sId="1" numFmtId="4">
    <oc r="K678">
      <v>0</v>
    </oc>
    <nc r="K678"/>
  </rcc>
  <rcc rId="25444" sId="1" numFmtId="4">
    <oc r="L678">
      <v>0</v>
    </oc>
    <nc r="L678"/>
  </rcc>
  <rcc rId="25445" sId="1" numFmtId="4">
    <oc r="M678">
      <v>0</v>
    </oc>
    <nc r="M678"/>
  </rcc>
  <rcc rId="25446" sId="1" numFmtId="4">
    <oc r="N678">
      <v>0</v>
    </oc>
    <nc r="N678"/>
  </rcc>
  <rcc rId="25447" sId="1" numFmtId="4">
    <oc r="O678">
      <v>0</v>
    </oc>
    <nc r="O678"/>
  </rcc>
  <rcc rId="25448" sId="1" numFmtId="4">
    <oc r="P678">
      <v>0</v>
    </oc>
    <nc r="P678"/>
  </rcc>
  <rcc rId="25449" sId="1" numFmtId="4">
    <oc r="Q678">
      <v>0</v>
    </oc>
    <nc r="Q678"/>
  </rcc>
  <rcc rId="25450" sId="1" numFmtId="4">
    <oc r="K679">
      <v>0</v>
    </oc>
    <nc r="K679"/>
  </rcc>
  <rcc rId="25451" sId="1" numFmtId="4">
    <oc r="L679">
      <v>0</v>
    </oc>
    <nc r="L679"/>
  </rcc>
  <rcc rId="25452" sId="1" numFmtId="4">
    <oc r="M679">
      <v>0</v>
    </oc>
    <nc r="M679"/>
  </rcc>
  <rcc rId="25453" sId="1" numFmtId="4">
    <oc r="N679">
      <v>0</v>
    </oc>
    <nc r="N679"/>
  </rcc>
  <rcc rId="25454" sId="1" numFmtId="4">
    <oc r="O679">
      <v>0</v>
    </oc>
    <nc r="O679"/>
  </rcc>
  <rcc rId="25455" sId="1" numFmtId="4">
    <oc r="P679">
      <v>0</v>
    </oc>
    <nc r="P679"/>
  </rcc>
  <rcc rId="25456" sId="1" numFmtId="4">
    <oc r="Q679">
      <v>0</v>
    </oc>
    <nc r="Q679"/>
  </rcc>
  <rcc rId="25457" sId="1" numFmtId="4">
    <oc r="K680">
      <v>0</v>
    </oc>
    <nc r="K680"/>
  </rcc>
  <rcc rId="25458" sId="1" numFmtId="4">
    <oc r="L680">
      <v>0</v>
    </oc>
    <nc r="L680"/>
  </rcc>
  <rcc rId="25459" sId="1" numFmtId="4">
    <oc r="M680">
      <v>0</v>
    </oc>
    <nc r="M680"/>
  </rcc>
  <rcc rId="25460" sId="1" numFmtId="4">
    <oc r="N680">
      <v>0</v>
    </oc>
    <nc r="N680"/>
  </rcc>
  <rcc rId="25461" sId="1" numFmtId="4">
    <oc r="O680">
      <v>0</v>
    </oc>
    <nc r="O680"/>
  </rcc>
  <rcc rId="25462" sId="1" numFmtId="4">
    <oc r="P680">
      <v>0</v>
    </oc>
    <nc r="P680"/>
  </rcc>
  <rcc rId="25463" sId="1" numFmtId="4">
    <oc r="Q680">
      <v>0</v>
    </oc>
    <nc r="Q680"/>
  </rcc>
  <rcc rId="25464" sId="1" numFmtId="4">
    <oc r="K681">
      <v>0</v>
    </oc>
    <nc r="K681"/>
  </rcc>
  <rcc rId="25465" sId="1" numFmtId="4">
    <oc r="L681">
      <v>0</v>
    </oc>
    <nc r="L681"/>
  </rcc>
  <rcc rId="25466" sId="1" numFmtId="4">
    <oc r="M681">
      <v>0</v>
    </oc>
    <nc r="M681"/>
  </rcc>
  <rcc rId="25467" sId="1" numFmtId="4">
    <oc r="N681">
      <v>0</v>
    </oc>
    <nc r="N681"/>
  </rcc>
  <rcc rId="25468" sId="1" numFmtId="4">
    <oc r="O681">
      <v>0</v>
    </oc>
    <nc r="O681"/>
  </rcc>
  <rcc rId="25469" sId="1" numFmtId="4">
    <oc r="P681">
      <v>0</v>
    </oc>
    <nc r="P681"/>
  </rcc>
  <rcc rId="25470" sId="1" numFmtId="4">
    <oc r="Q681">
      <v>0</v>
    </oc>
    <nc r="Q681"/>
  </rcc>
  <rcc rId="25471" sId="1" numFmtId="4">
    <oc r="K682">
      <v>0</v>
    </oc>
    <nc r="K682"/>
  </rcc>
  <rcc rId="25472" sId="1" numFmtId="4">
    <oc r="L682">
      <v>0</v>
    </oc>
    <nc r="L682"/>
  </rcc>
  <rcc rId="25473" sId="1" numFmtId="4">
    <oc r="M682">
      <v>0</v>
    </oc>
    <nc r="M682"/>
  </rcc>
  <rcc rId="25474" sId="1" numFmtId="4">
    <oc r="N682">
      <v>0</v>
    </oc>
    <nc r="N682"/>
  </rcc>
  <rcc rId="25475" sId="1" numFmtId="4">
    <oc r="O682">
      <v>0</v>
    </oc>
    <nc r="O682"/>
  </rcc>
  <rcc rId="25476" sId="1" numFmtId="4">
    <oc r="P682">
      <v>0</v>
    </oc>
    <nc r="P682"/>
  </rcc>
  <rcc rId="25477" sId="1" numFmtId="4">
    <oc r="Q682">
      <v>0</v>
    </oc>
    <nc r="Q682"/>
  </rcc>
  <rcc rId="25478" sId="1" numFmtId="4">
    <oc r="K683">
      <v>0</v>
    </oc>
    <nc r="K683"/>
  </rcc>
  <rcc rId="25479" sId="1" numFmtId="4">
    <oc r="L683">
      <v>0</v>
    </oc>
    <nc r="L683"/>
  </rcc>
  <rcc rId="25480" sId="1" numFmtId="4">
    <oc r="M683">
      <v>0</v>
    </oc>
    <nc r="M683"/>
  </rcc>
  <rcc rId="25481" sId="1" numFmtId="4">
    <oc r="N683">
      <v>0</v>
    </oc>
    <nc r="N683"/>
  </rcc>
  <rcc rId="25482" sId="1" numFmtId="4">
    <oc r="O683">
      <v>0</v>
    </oc>
    <nc r="O683"/>
  </rcc>
  <rcc rId="25483" sId="1" numFmtId="4">
    <oc r="P683">
      <v>0</v>
    </oc>
    <nc r="P683"/>
  </rcc>
  <rcc rId="25484" sId="1" numFmtId="4">
    <oc r="Q683">
      <v>0</v>
    </oc>
    <nc r="Q683"/>
  </rcc>
  <rcc rId="25485" sId="1" numFmtId="4">
    <oc r="K684">
      <v>0</v>
    </oc>
    <nc r="K684"/>
  </rcc>
  <rcc rId="25486" sId="1" numFmtId="4">
    <oc r="L684">
      <v>0</v>
    </oc>
    <nc r="L684"/>
  </rcc>
  <rcc rId="25487" sId="1" numFmtId="4">
    <oc r="M684">
      <v>0</v>
    </oc>
    <nc r="M684"/>
  </rcc>
  <rcc rId="25488" sId="1" numFmtId="4">
    <oc r="N684">
      <v>0</v>
    </oc>
    <nc r="N684"/>
  </rcc>
  <rcc rId="25489" sId="1" numFmtId="4">
    <oc r="O684">
      <v>0</v>
    </oc>
    <nc r="O684"/>
  </rcc>
  <rcc rId="25490" sId="1" numFmtId="4">
    <oc r="P684">
      <v>0</v>
    </oc>
    <nc r="P684"/>
  </rcc>
  <rcc rId="25491" sId="1" numFmtId="4">
    <oc r="Q684">
      <v>0</v>
    </oc>
    <nc r="Q684"/>
  </rcc>
  <rcc rId="25492" sId="1" numFmtId="4">
    <oc r="K685">
      <v>0</v>
    </oc>
    <nc r="K685"/>
  </rcc>
  <rcc rId="25493" sId="1" numFmtId="4">
    <oc r="L685">
      <v>0</v>
    </oc>
    <nc r="L685"/>
  </rcc>
  <rcc rId="25494" sId="1" numFmtId="4">
    <oc r="M685">
      <v>0</v>
    </oc>
    <nc r="M685"/>
  </rcc>
  <rcc rId="25495" sId="1" numFmtId="4">
    <oc r="N685">
      <v>0</v>
    </oc>
    <nc r="N685"/>
  </rcc>
  <rcc rId="25496" sId="1" numFmtId="4">
    <oc r="O685">
      <v>0</v>
    </oc>
    <nc r="O685"/>
  </rcc>
  <rcc rId="25497" sId="1" numFmtId="4">
    <oc r="P685">
      <v>0</v>
    </oc>
    <nc r="P685"/>
  </rcc>
  <rcc rId="25498" sId="1" numFmtId="4">
    <oc r="Q685">
      <v>0</v>
    </oc>
    <nc r="Q685"/>
  </rcc>
  <rcc rId="25499" sId="1" numFmtId="4">
    <oc r="K686">
      <v>0</v>
    </oc>
    <nc r="K686"/>
  </rcc>
  <rcc rId="25500" sId="1" numFmtId="4">
    <oc r="L686">
      <v>0</v>
    </oc>
    <nc r="L686"/>
  </rcc>
  <rcc rId="25501" sId="1" numFmtId="4">
    <oc r="M686">
      <v>0</v>
    </oc>
    <nc r="M686"/>
  </rcc>
  <rcc rId="25502" sId="1" numFmtId="4">
    <oc r="N686">
      <v>0</v>
    </oc>
    <nc r="N686"/>
  </rcc>
  <rcc rId="25503" sId="1" numFmtId="4">
    <oc r="O686">
      <v>0</v>
    </oc>
    <nc r="O686"/>
  </rcc>
  <rcc rId="25504" sId="1" numFmtId="4">
    <oc r="P686">
      <v>0</v>
    </oc>
    <nc r="P686"/>
  </rcc>
  <rcc rId="25505" sId="1" numFmtId="4">
    <oc r="Q686">
      <v>0</v>
    </oc>
    <nc r="Q686"/>
  </rcc>
  <rcc rId="25506" sId="1" numFmtId="4">
    <oc r="K687">
      <v>0</v>
    </oc>
    <nc r="K687"/>
  </rcc>
  <rcc rId="25507" sId="1" numFmtId="4">
    <oc r="L687">
      <v>0</v>
    </oc>
    <nc r="L687"/>
  </rcc>
  <rcc rId="25508" sId="1" numFmtId="4">
    <oc r="M687">
      <v>0</v>
    </oc>
    <nc r="M687"/>
  </rcc>
  <rcc rId="25509" sId="1" numFmtId="4">
    <oc r="N687">
      <v>0</v>
    </oc>
    <nc r="N687"/>
  </rcc>
  <rcc rId="25510" sId="1" numFmtId="4">
    <oc r="O687">
      <v>0</v>
    </oc>
    <nc r="O687"/>
  </rcc>
  <rcc rId="25511" sId="1" numFmtId="4">
    <oc r="P687">
      <v>0</v>
    </oc>
    <nc r="P687"/>
  </rcc>
  <rcc rId="25512" sId="1" numFmtId="4">
    <oc r="Q687">
      <v>0</v>
    </oc>
    <nc r="Q687"/>
  </rcc>
  <rcc rId="25513" sId="1" numFmtId="4">
    <oc r="K688">
      <v>0</v>
    </oc>
    <nc r="K688"/>
  </rcc>
  <rcc rId="25514" sId="1" numFmtId="4">
    <oc r="L688">
      <v>0</v>
    </oc>
    <nc r="L688"/>
  </rcc>
  <rcc rId="25515" sId="1" numFmtId="4">
    <oc r="M688">
      <v>0</v>
    </oc>
    <nc r="M688"/>
  </rcc>
  <rcc rId="25516" sId="1" numFmtId="4">
    <oc r="N688">
      <v>0</v>
    </oc>
    <nc r="N688"/>
  </rcc>
  <rcc rId="25517" sId="1" numFmtId="4">
    <oc r="O688">
      <v>0</v>
    </oc>
    <nc r="O688"/>
  </rcc>
  <rcc rId="25518" sId="1" numFmtId="4">
    <oc r="P688">
      <v>0</v>
    </oc>
    <nc r="P688"/>
  </rcc>
  <rcc rId="25519" sId="1" numFmtId="4">
    <oc r="Q688">
      <v>0</v>
    </oc>
    <nc r="Q688"/>
  </rcc>
  <rcc rId="25520" sId="1" numFmtId="4">
    <oc r="K689">
      <v>0</v>
    </oc>
    <nc r="K689"/>
  </rcc>
  <rcc rId="25521" sId="1" numFmtId="4">
    <oc r="L689">
      <v>0</v>
    </oc>
    <nc r="L689"/>
  </rcc>
  <rcc rId="25522" sId="1" numFmtId="4">
    <oc r="M689">
      <v>0</v>
    </oc>
    <nc r="M689"/>
  </rcc>
  <rcc rId="25523" sId="1" numFmtId="4">
    <oc r="N689">
      <v>0</v>
    </oc>
    <nc r="N689"/>
  </rcc>
  <rcc rId="25524" sId="1" numFmtId="4">
    <oc r="O689">
      <v>0</v>
    </oc>
    <nc r="O689"/>
  </rcc>
  <rcc rId="25525" sId="1" numFmtId="4">
    <oc r="P689">
      <v>0</v>
    </oc>
    <nc r="P689"/>
  </rcc>
  <rcc rId="25526" sId="1" numFmtId="4">
    <oc r="Q689">
      <v>0</v>
    </oc>
    <nc r="Q689"/>
  </rcc>
  <rcc rId="25527" sId="1" numFmtId="4">
    <oc r="K690">
      <v>0</v>
    </oc>
    <nc r="K690"/>
  </rcc>
  <rcc rId="25528" sId="1" numFmtId="4">
    <oc r="L690">
      <v>0</v>
    </oc>
    <nc r="L690"/>
  </rcc>
  <rcc rId="25529" sId="1" numFmtId="4">
    <oc r="M690">
      <v>0</v>
    </oc>
    <nc r="M690"/>
  </rcc>
  <rcc rId="25530" sId="1" numFmtId="4">
    <oc r="N690">
      <v>0</v>
    </oc>
    <nc r="N690"/>
  </rcc>
  <rcc rId="25531" sId="1" numFmtId="4">
    <oc r="O690">
      <v>0</v>
    </oc>
    <nc r="O690"/>
  </rcc>
  <rcc rId="25532" sId="1" numFmtId="4">
    <oc r="P690">
      <v>0</v>
    </oc>
    <nc r="P690"/>
  </rcc>
  <rcc rId="25533" sId="1" numFmtId="4">
    <oc r="Q690">
      <v>0</v>
    </oc>
    <nc r="Q690"/>
  </rcc>
  <rcc rId="25534" sId="1" numFmtId="4">
    <oc r="K691">
      <v>0</v>
    </oc>
    <nc r="K691"/>
  </rcc>
  <rcc rId="25535" sId="1" numFmtId="4">
    <oc r="L691">
      <v>0</v>
    </oc>
    <nc r="L691"/>
  </rcc>
  <rcc rId="25536" sId="1" numFmtId="4">
    <oc r="M691">
      <v>0</v>
    </oc>
    <nc r="M691"/>
  </rcc>
  <rcc rId="25537" sId="1" numFmtId="4">
    <oc r="N691">
      <v>0</v>
    </oc>
    <nc r="N691"/>
  </rcc>
  <rcc rId="25538" sId="1" numFmtId="4">
    <oc r="O691">
      <v>0</v>
    </oc>
    <nc r="O691"/>
  </rcc>
  <rcc rId="25539" sId="1" numFmtId="4">
    <oc r="P691">
      <v>0</v>
    </oc>
    <nc r="P691"/>
  </rcc>
  <rcc rId="25540" sId="1" numFmtId="4">
    <oc r="Q691">
      <v>0</v>
    </oc>
    <nc r="Q691"/>
  </rcc>
  <rcc rId="25541" sId="1" numFmtId="4">
    <oc r="K692">
      <v>0</v>
    </oc>
    <nc r="K692"/>
  </rcc>
  <rcc rId="25542" sId="1" numFmtId="4">
    <oc r="L692">
      <v>0</v>
    </oc>
    <nc r="L692"/>
  </rcc>
  <rcc rId="25543" sId="1" numFmtId="4">
    <oc r="M692">
      <v>0</v>
    </oc>
    <nc r="M692"/>
  </rcc>
  <rcc rId="25544" sId="1" numFmtId="4">
    <oc r="N692">
      <v>0</v>
    </oc>
    <nc r="N692"/>
  </rcc>
  <rcc rId="25545" sId="1" numFmtId="4">
    <oc r="O692">
      <v>0</v>
    </oc>
    <nc r="O692"/>
  </rcc>
  <rcc rId="25546" sId="1" numFmtId="4">
    <oc r="P692">
      <v>0</v>
    </oc>
    <nc r="P692"/>
  </rcc>
  <rcc rId="25547" sId="1" numFmtId="4">
    <oc r="Q692">
      <v>0</v>
    </oc>
    <nc r="Q692"/>
  </rcc>
  <rcc rId="25548" sId="1" numFmtId="4">
    <oc r="K693">
      <v>0</v>
    </oc>
    <nc r="K693"/>
  </rcc>
  <rcc rId="25549" sId="1" numFmtId="4">
    <oc r="L693">
      <v>0</v>
    </oc>
    <nc r="L693"/>
  </rcc>
  <rcc rId="25550" sId="1" numFmtId="4">
    <oc r="M693">
      <v>0</v>
    </oc>
    <nc r="M693"/>
  </rcc>
  <rcc rId="25551" sId="1" numFmtId="4">
    <oc r="N693">
      <v>0</v>
    </oc>
    <nc r="N693"/>
  </rcc>
  <rcc rId="25552" sId="1" numFmtId="4">
    <oc r="O693">
      <v>0</v>
    </oc>
    <nc r="O693"/>
  </rcc>
  <rcc rId="25553" sId="1" numFmtId="4">
    <oc r="P693">
      <v>0</v>
    </oc>
    <nc r="P693"/>
  </rcc>
  <rcc rId="25554" sId="1" numFmtId="4">
    <oc r="Q693">
      <v>0</v>
    </oc>
    <nc r="Q693"/>
  </rcc>
  <rcc rId="25555" sId="1" numFmtId="4">
    <oc r="K694">
      <v>0</v>
    </oc>
    <nc r="K694"/>
  </rcc>
  <rcc rId="25556" sId="1" numFmtId="4">
    <oc r="L694">
      <v>0</v>
    </oc>
    <nc r="L694"/>
  </rcc>
  <rcc rId="25557" sId="1" numFmtId="4">
    <oc r="M694">
      <v>0</v>
    </oc>
    <nc r="M694"/>
  </rcc>
  <rcc rId="25558" sId="1" numFmtId="4">
    <oc r="N694">
      <v>0</v>
    </oc>
    <nc r="N694"/>
  </rcc>
  <rcc rId="25559" sId="1" numFmtId="4">
    <oc r="O694">
      <v>0</v>
    </oc>
    <nc r="O694"/>
  </rcc>
  <rcc rId="25560" sId="1" numFmtId="4">
    <oc r="P694">
      <v>0</v>
    </oc>
    <nc r="P694"/>
  </rcc>
  <rcc rId="25561" sId="1" numFmtId="4">
    <oc r="Q694">
      <v>0</v>
    </oc>
    <nc r="Q694"/>
  </rcc>
  <rcc rId="25562" sId="1" numFmtId="4">
    <oc r="K695">
      <v>0</v>
    </oc>
    <nc r="K695"/>
  </rcc>
  <rcc rId="25563" sId="1" numFmtId="4">
    <oc r="L695">
      <v>0</v>
    </oc>
    <nc r="L695"/>
  </rcc>
  <rcc rId="25564" sId="1" numFmtId="4">
    <oc r="M695">
      <v>0</v>
    </oc>
    <nc r="M695"/>
  </rcc>
  <rcc rId="25565" sId="1" numFmtId="4">
    <oc r="N695">
      <v>0</v>
    </oc>
    <nc r="N695"/>
  </rcc>
  <rcc rId="25566" sId="1" numFmtId="4">
    <oc r="O695">
      <v>0</v>
    </oc>
    <nc r="O695"/>
  </rcc>
  <rcc rId="25567" sId="1" numFmtId="4">
    <oc r="P695">
      <v>0</v>
    </oc>
    <nc r="P695"/>
  </rcc>
  <rcc rId="25568" sId="1" numFmtId="4">
    <oc r="Q695">
      <v>0</v>
    </oc>
    <nc r="Q695"/>
  </rcc>
  <rcc rId="25569" sId="1" numFmtId="4">
    <oc r="K696">
      <v>0</v>
    </oc>
    <nc r="K696"/>
  </rcc>
  <rcc rId="25570" sId="1" numFmtId="4">
    <oc r="L696">
      <v>0</v>
    </oc>
    <nc r="L696"/>
  </rcc>
  <rcc rId="25571" sId="1" numFmtId="4">
    <oc r="M696">
      <v>0</v>
    </oc>
    <nc r="M696"/>
  </rcc>
  <rcc rId="25572" sId="1" numFmtId="4">
    <oc r="N696">
      <v>0</v>
    </oc>
    <nc r="N696"/>
  </rcc>
  <rcc rId="25573" sId="1" numFmtId="4">
    <oc r="O696">
      <v>0</v>
    </oc>
    <nc r="O696"/>
  </rcc>
  <rcc rId="25574" sId="1" numFmtId="4">
    <oc r="P696">
      <v>0</v>
    </oc>
    <nc r="P696"/>
  </rcc>
  <rcc rId="25575" sId="1" numFmtId="4">
    <oc r="Q696">
      <v>0</v>
    </oc>
    <nc r="Q696"/>
  </rcc>
  <rcc rId="25576" sId="1" numFmtId="4">
    <oc r="K697">
      <v>0</v>
    </oc>
    <nc r="K697"/>
  </rcc>
  <rcc rId="25577" sId="1" numFmtId="4">
    <oc r="L697">
      <v>0</v>
    </oc>
    <nc r="L697"/>
  </rcc>
  <rcc rId="25578" sId="1" numFmtId="4">
    <oc r="M697">
      <v>0</v>
    </oc>
    <nc r="M697"/>
  </rcc>
  <rcc rId="25579" sId="1" numFmtId="4">
    <oc r="N697">
      <v>0</v>
    </oc>
    <nc r="N697"/>
  </rcc>
  <rcc rId="25580" sId="1" numFmtId="4">
    <oc r="O697">
      <v>0</v>
    </oc>
    <nc r="O697"/>
  </rcc>
  <rcc rId="25581" sId="1" numFmtId="4">
    <oc r="P697">
      <v>0</v>
    </oc>
    <nc r="P697"/>
  </rcc>
  <rcc rId="25582" sId="1" numFmtId="4">
    <oc r="Q697">
      <v>0</v>
    </oc>
    <nc r="Q697"/>
  </rcc>
  <rcc rId="25583" sId="1" numFmtId="4">
    <oc r="K698">
      <v>0</v>
    </oc>
    <nc r="K698"/>
  </rcc>
  <rcc rId="25584" sId="1" numFmtId="4">
    <oc r="L698">
      <v>0</v>
    </oc>
    <nc r="L698"/>
  </rcc>
  <rcc rId="25585" sId="1" numFmtId="4">
    <oc r="M698">
      <v>0</v>
    </oc>
    <nc r="M698"/>
  </rcc>
  <rcc rId="25586" sId="1" numFmtId="4">
    <oc r="N698">
      <v>0</v>
    </oc>
    <nc r="N698"/>
  </rcc>
  <rcc rId="25587" sId="1" numFmtId="4">
    <oc r="O698">
      <v>0</v>
    </oc>
    <nc r="O698"/>
  </rcc>
  <rcc rId="25588" sId="1" numFmtId="4">
    <oc r="P698">
      <v>0</v>
    </oc>
    <nc r="P698"/>
  </rcc>
  <rcc rId="25589" sId="1" numFmtId="4">
    <oc r="Q698">
      <v>0</v>
    </oc>
    <nc r="Q698"/>
  </rcc>
  <rcc rId="25590" sId="1" numFmtId="4">
    <oc r="K699">
      <v>0</v>
    </oc>
    <nc r="K699"/>
  </rcc>
  <rcc rId="25591" sId="1" numFmtId="4">
    <oc r="L699">
      <v>0</v>
    </oc>
    <nc r="L699"/>
  </rcc>
  <rcc rId="25592" sId="1" numFmtId="4">
    <oc r="M699">
      <v>0</v>
    </oc>
    <nc r="M699"/>
  </rcc>
  <rcc rId="25593" sId="1" numFmtId="4">
    <oc r="N699">
      <v>0</v>
    </oc>
    <nc r="N699"/>
  </rcc>
  <rcc rId="25594" sId="1" numFmtId="4">
    <oc r="O699">
      <v>0</v>
    </oc>
    <nc r="O699"/>
  </rcc>
  <rcc rId="25595" sId="1" numFmtId="4">
    <oc r="P699">
      <v>0</v>
    </oc>
    <nc r="P699"/>
  </rcc>
  <rcc rId="25596" sId="1" numFmtId="4">
    <oc r="Q699">
      <v>0</v>
    </oc>
    <nc r="Q699"/>
  </rcc>
  <rcc rId="25597" sId="1" numFmtId="4">
    <oc r="K700">
      <v>0</v>
    </oc>
    <nc r="K700"/>
  </rcc>
  <rcc rId="25598" sId="1" numFmtId="4">
    <oc r="L700">
      <v>0</v>
    </oc>
    <nc r="L700"/>
  </rcc>
  <rcc rId="25599" sId="1" numFmtId="4">
    <oc r="M700">
      <v>0</v>
    </oc>
    <nc r="M700"/>
  </rcc>
  <rcc rId="25600" sId="1" numFmtId="4">
    <oc r="N700">
      <v>0</v>
    </oc>
    <nc r="N700"/>
  </rcc>
  <rcc rId="25601" sId="1" numFmtId="4">
    <oc r="O700">
      <v>0</v>
    </oc>
    <nc r="O700"/>
  </rcc>
  <rcc rId="25602" sId="1" numFmtId="4">
    <oc r="P700">
      <v>0</v>
    </oc>
    <nc r="P700"/>
  </rcc>
  <rcc rId="25603" sId="1" numFmtId="4">
    <oc r="Q700">
      <v>0</v>
    </oc>
    <nc r="Q700"/>
  </rcc>
  <rcc rId="25604" sId="1" numFmtId="4">
    <oc r="K701">
      <v>0</v>
    </oc>
    <nc r="K701"/>
  </rcc>
  <rcc rId="25605" sId="1" numFmtId="4">
    <oc r="L701">
      <v>0</v>
    </oc>
    <nc r="L701"/>
  </rcc>
  <rcc rId="25606" sId="1" numFmtId="4">
    <oc r="M701">
      <v>0</v>
    </oc>
    <nc r="M701"/>
  </rcc>
  <rcc rId="25607" sId="1" numFmtId="4">
    <oc r="N701">
      <v>0</v>
    </oc>
    <nc r="N701"/>
  </rcc>
  <rcc rId="25608" sId="1" numFmtId="4">
    <oc r="O701">
      <v>0</v>
    </oc>
    <nc r="O701"/>
  </rcc>
  <rcc rId="25609" sId="1" numFmtId="4">
    <oc r="P701">
      <v>0</v>
    </oc>
    <nc r="P701"/>
  </rcc>
  <rcc rId="25610" sId="1" numFmtId="4">
    <oc r="Q701">
      <v>0</v>
    </oc>
    <nc r="Q701"/>
  </rcc>
  <rcc rId="25611" sId="1" numFmtId="4">
    <oc r="K702">
      <v>0</v>
    </oc>
    <nc r="K702"/>
  </rcc>
  <rcc rId="25612" sId="1" numFmtId="4">
    <oc r="L702">
      <v>0</v>
    </oc>
    <nc r="L702"/>
  </rcc>
  <rcc rId="25613" sId="1" numFmtId="4">
    <oc r="M702">
      <v>0</v>
    </oc>
    <nc r="M702"/>
  </rcc>
  <rcc rId="25614" sId="1" numFmtId="4">
    <oc r="N702">
      <v>0</v>
    </oc>
    <nc r="N702"/>
  </rcc>
  <rcc rId="25615" sId="1" numFmtId="4">
    <oc r="O702">
      <v>0</v>
    </oc>
    <nc r="O702"/>
  </rcc>
  <rcc rId="25616" sId="1" numFmtId="4">
    <oc r="P702">
      <v>0</v>
    </oc>
    <nc r="P702"/>
  </rcc>
  <rcc rId="25617" sId="1" numFmtId="4">
    <oc r="Q702">
      <v>0</v>
    </oc>
    <nc r="Q702"/>
  </rcc>
  <rcc rId="25618" sId="1" numFmtId="4">
    <oc r="K703">
      <v>0</v>
    </oc>
    <nc r="K703"/>
  </rcc>
  <rcc rId="25619" sId="1" numFmtId="4">
    <oc r="L703">
      <v>0</v>
    </oc>
    <nc r="L703"/>
  </rcc>
  <rcc rId="25620" sId="1" numFmtId="4">
    <oc r="M703">
      <v>0</v>
    </oc>
    <nc r="M703"/>
  </rcc>
  <rcc rId="25621" sId="1" numFmtId="4">
    <oc r="N703">
      <v>0</v>
    </oc>
    <nc r="N703"/>
  </rcc>
  <rcc rId="25622" sId="1" numFmtId="4">
    <oc r="O703">
      <v>0</v>
    </oc>
    <nc r="O703"/>
  </rcc>
  <rcc rId="25623" sId="1" numFmtId="4">
    <oc r="P703">
      <v>0</v>
    </oc>
    <nc r="P703"/>
  </rcc>
  <rcc rId="25624" sId="1" numFmtId="4">
    <oc r="Q703">
      <v>0</v>
    </oc>
    <nc r="Q703"/>
  </rcc>
  <rcc rId="25625" sId="1" numFmtId="4">
    <oc r="K704">
      <v>0</v>
    </oc>
    <nc r="K704"/>
  </rcc>
  <rcc rId="25626" sId="1" numFmtId="4">
    <oc r="L704">
      <v>0</v>
    </oc>
    <nc r="L704"/>
  </rcc>
  <rcc rId="25627" sId="1" numFmtId="4">
    <oc r="M704">
      <v>0</v>
    </oc>
    <nc r="M704"/>
  </rcc>
  <rcc rId="25628" sId="1" numFmtId="4">
    <oc r="N704">
      <v>0</v>
    </oc>
    <nc r="N704"/>
  </rcc>
  <rcc rId="25629" sId="1" numFmtId="4">
    <oc r="O704">
      <v>0</v>
    </oc>
    <nc r="O704"/>
  </rcc>
  <rcc rId="25630" sId="1" numFmtId="4">
    <oc r="P704">
      <v>0</v>
    </oc>
    <nc r="P704"/>
  </rcc>
  <rcc rId="25631" sId="1" numFmtId="4">
    <oc r="Q704">
      <v>0</v>
    </oc>
    <nc r="Q704"/>
  </rcc>
  <rcc rId="25632" sId="1" numFmtId="4">
    <oc r="K705">
      <v>0</v>
    </oc>
    <nc r="K705"/>
  </rcc>
  <rcc rId="25633" sId="1" numFmtId="4">
    <oc r="L705">
      <v>0</v>
    </oc>
    <nc r="L705"/>
  </rcc>
  <rcc rId="25634" sId="1" numFmtId="4">
    <oc r="M705">
      <v>0</v>
    </oc>
    <nc r="M705"/>
  </rcc>
  <rcc rId="25635" sId="1" numFmtId="4">
    <oc r="N705">
      <v>0</v>
    </oc>
    <nc r="N705"/>
  </rcc>
  <rcc rId="25636" sId="1" numFmtId="4">
    <oc r="O705">
      <v>0</v>
    </oc>
    <nc r="O705"/>
  </rcc>
  <rcc rId="25637" sId="1" numFmtId="4">
    <oc r="P705">
      <v>0</v>
    </oc>
    <nc r="P705"/>
  </rcc>
  <rcc rId="25638" sId="1" numFmtId="4">
    <oc r="Q705">
      <v>0</v>
    </oc>
    <nc r="Q705"/>
  </rcc>
  <rcc rId="25639" sId="1" numFmtId="4">
    <oc r="K706">
      <v>0</v>
    </oc>
    <nc r="K706"/>
  </rcc>
  <rcc rId="25640" sId="1" numFmtId="4">
    <oc r="L706">
      <v>0</v>
    </oc>
    <nc r="L706"/>
  </rcc>
  <rcc rId="25641" sId="1" numFmtId="4">
    <oc r="M706">
      <v>0</v>
    </oc>
    <nc r="M706"/>
  </rcc>
  <rcc rId="25642" sId="1" numFmtId="4">
    <oc r="N706">
      <v>0</v>
    </oc>
    <nc r="N706"/>
  </rcc>
  <rcc rId="25643" sId="1" numFmtId="4">
    <oc r="O706">
      <v>0</v>
    </oc>
    <nc r="O706"/>
  </rcc>
  <rcc rId="25644" sId="1" numFmtId="4">
    <oc r="P706">
      <v>0</v>
    </oc>
    <nc r="P706"/>
  </rcc>
  <rcc rId="25645" sId="1" numFmtId="4">
    <oc r="Q706">
      <v>0</v>
    </oc>
    <nc r="Q706"/>
  </rcc>
  <rcc rId="25646" sId="1" numFmtId="4">
    <oc r="K707">
      <v>0</v>
    </oc>
    <nc r="K707"/>
  </rcc>
  <rcc rId="25647" sId="1" numFmtId="4">
    <oc r="L707">
      <v>0</v>
    </oc>
    <nc r="L707"/>
  </rcc>
  <rcc rId="25648" sId="1" numFmtId="4">
    <oc r="M707">
      <v>0</v>
    </oc>
    <nc r="M707"/>
  </rcc>
  <rcc rId="25649" sId="1" numFmtId="4">
    <oc r="N707">
      <v>0</v>
    </oc>
    <nc r="N707"/>
  </rcc>
  <rcc rId="25650" sId="1" numFmtId="4">
    <oc r="O707">
      <v>0</v>
    </oc>
    <nc r="O707"/>
  </rcc>
  <rcc rId="25651" sId="1" numFmtId="4">
    <oc r="P707">
      <v>0</v>
    </oc>
    <nc r="P707"/>
  </rcc>
  <rcc rId="25652" sId="1" numFmtId="4">
    <oc r="Q707">
      <v>0</v>
    </oc>
    <nc r="Q707"/>
  </rcc>
  <rcc rId="25653" sId="1" numFmtId="4">
    <oc r="K708">
      <v>0</v>
    </oc>
    <nc r="K708"/>
  </rcc>
  <rcc rId="25654" sId="1" numFmtId="4">
    <oc r="L708">
      <v>0</v>
    </oc>
    <nc r="L708"/>
  </rcc>
  <rcc rId="25655" sId="1" numFmtId="4">
    <oc r="M708">
      <v>0</v>
    </oc>
    <nc r="M708"/>
  </rcc>
  <rcc rId="25656" sId="1" numFmtId="4">
    <oc r="N708">
      <v>0</v>
    </oc>
    <nc r="N708"/>
  </rcc>
  <rcc rId="25657" sId="1" numFmtId="4">
    <oc r="O708">
      <v>0</v>
    </oc>
    <nc r="O708"/>
  </rcc>
  <rcc rId="25658" sId="1" numFmtId="4">
    <oc r="P708">
      <v>0</v>
    </oc>
    <nc r="P708"/>
  </rcc>
  <rcc rId="25659" sId="1" numFmtId="4">
    <oc r="Q708">
      <v>0</v>
    </oc>
    <nc r="Q708"/>
  </rcc>
  <rcc rId="25660" sId="1" numFmtId="4">
    <oc r="K709">
      <v>0</v>
    </oc>
    <nc r="K709"/>
  </rcc>
  <rcc rId="25661" sId="1" numFmtId="4">
    <oc r="L709">
      <v>0</v>
    </oc>
    <nc r="L709"/>
  </rcc>
  <rcc rId="25662" sId="1" numFmtId="4">
    <oc r="M709">
      <v>0</v>
    </oc>
    <nc r="M709"/>
  </rcc>
  <rcc rId="25663" sId="1" numFmtId="4">
    <oc r="N709">
      <v>0</v>
    </oc>
    <nc r="N709"/>
  </rcc>
  <rcc rId="25664" sId="1" numFmtId="4">
    <oc r="O709">
      <v>0</v>
    </oc>
    <nc r="O709"/>
  </rcc>
  <rcc rId="25665" sId="1" numFmtId="4">
    <oc r="P709">
      <v>0</v>
    </oc>
    <nc r="P709"/>
  </rcc>
  <rcc rId="25666" sId="1" numFmtId="4">
    <oc r="Q709">
      <v>0</v>
    </oc>
    <nc r="Q709"/>
  </rcc>
  <rcc rId="25667" sId="1" numFmtId="4">
    <oc r="K710">
      <v>0</v>
    </oc>
    <nc r="K710"/>
  </rcc>
  <rcc rId="25668" sId="1" numFmtId="4">
    <oc r="L710">
      <v>0</v>
    </oc>
    <nc r="L710"/>
  </rcc>
  <rcc rId="25669" sId="1" numFmtId="4">
    <oc r="M710">
      <v>0</v>
    </oc>
    <nc r="M710"/>
  </rcc>
  <rcc rId="25670" sId="1" numFmtId="4">
    <oc r="N710">
      <v>0</v>
    </oc>
    <nc r="N710"/>
  </rcc>
  <rcc rId="25671" sId="1" numFmtId="4">
    <oc r="O710">
      <v>0</v>
    </oc>
    <nc r="O710"/>
  </rcc>
  <rcc rId="25672" sId="1" numFmtId="4">
    <oc r="P710">
      <v>0</v>
    </oc>
    <nc r="P710"/>
  </rcc>
  <rcc rId="25673" sId="1" numFmtId="4">
    <oc r="Q710">
      <v>0</v>
    </oc>
    <nc r="Q710"/>
  </rcc>
  <rcc rId="25674" sId="1" numFmtId="4">
    <oc r="K711">
      <v>0</v>
    </oc>
    <nc r="K711"/>
  </rcc>
  <rcc rId="25675" sId="1" numFmtId="4">
    <oc r="L711">
      <v>0</v>
    </oc>
    <nc r="L711"/>
  </rcc>
  <rcc rId="25676" sId="1" numFmtId="4">
    <oc r="M711">
      <v>0</v>
    </oc>
    <nc r="M711"/>
  </rcc>
  <rcc rId="25677" sId="1" numFmtId="4">
    <oc r="N711">
      <v>0</v>
    </oc>
    <nc r="N711"/>
  </rcc>
  <rcc rId="25678" sId="1" numFmtId="4">
    <oc r="O711">
      <v>0</v>
    </oc>
    <nc r="O711"/>
  </rcc>
  <rcc rId="25679" sId="1" numFmtId="4">
    <oc r="P711">
      <v>0</v>
    </oc>
    <nc r="P711"/>
  </rcc>
  <rcc rId="25680" sId="1" numFmtId="4">
    <oc r="Q711">
      <v>0</v>
    </oc>
    <nc r="Q711"/>
  </rcc>
  <rcc rId="25681" sId="1" numFmtId="4">
    <oc r="K712">
      <v>0</v>
    </oc>
    <nc r="K712"/>
  </rcc>
  <rcc rId="25682" sId="1" numFmtId="4">
    <oc r="L712">
      <v>0</v>
    </oc>
    <nc r="L712"/>
  </rcc>
  <rcc rId="25683" sId="1" numFmtId="4">
    <oc r="M712">
      <v>0</v>
    </oc>
    <nc r="M712"/>
  </rcc>
  <rcc rId="25684" sId="1" numFmtId="4">
    <oc r="N712">
      <v>0</v>
    </oc>
    <nc r="N712"/>
  </rcc>
  <rcc rId="25685" sId="1" numFmtId="4">
    <oc r="O712">
      <v>0</v>
    </oc>
    <nc r="O712"/>
  </rcc>
  <rcc rId="25686" sId="1" numFmtId="4">
    <oc r="P712">
      <v>0</v>
    </oc>
    <nc r="P712"/>
  </rcc>
  <rcc rId="25687" sId="1" numFmtId="4">
    <oc r="Q712">
      <v>0</v>
    </oc>
    <nc r="Q712"/>
  </rcc>
  <rcc rId="25688" sId="1" numFmtId="4">
    <oc r="K713">
      <v>0</v>
    </oc>
    <nc r="K713"/>
  </rcc>
  <rcc rId="25689" sId="1" numFmtId="4">
    <oc r="L713">
      <v>0</v>
    </oc>
    <nc r="L713"/>
  </rcc>
  <rcc rId="25690" sId="1" numFmtId="4">
    <oc r="M713">
      <v>0</v>
    </oc>
    <nc r="M713"/>
  </rcc>
  <rcc rId="25691" sId="1" numFmtId="4">
    <oc r="N713">
      <v>0</v>
    </oc>
    <nc r="N713"/>
  </rcc>
  <rcc rId="25692" sId="1" numFmtId="4">
    <oc r="O713">
      <v>0</v>
    </oc>
    <nc r="O713"/>
  </rcc>
  <rcc rId="25693" sId="1" numFmtId="4">
    <oc r="P713">
      <v>0</v>
    </oc>
    <nc r="P713"/>
  </rcc>
  <rcc rId="25694" sId="1" numFmtId="4">
    <oc r="Q713">
      <v>0</v>
    </oc>
    <nc r="Q713"/>
  </rcc>
  <rcc rId="25695" sId="1" numFmtId="4">
    <oc r="K714">
      <v>0</v>
    </oc>
    <nc r="K714"/>
  </rcc>
  <rcc rId="25696" sId="1" numFmtId="4">
    <oc r="L714">
      <v>0</v>
    </oc>
    <nc r="L714"/>
  </rcc>
  <rcc rId="25697" sId="1" numFmtId="4">
    <oc r="M714">
      <v>0</v>
    </oc>
    <nc r="M714"/>
  </rcc>
  <rcc rId="25698" sId="1" numFmtId="4">
    <oc r="N714">
      <v>0</v>
    </oc>
    <nc r="N714"/>
  </rcc>
  <rcc rId="25699" sId="1" numFmtId="4">
    <oc r="O714">
      <v>0</v>
    </oc>
    <nc r="O714"/>
  </rcc>
  <rcc rId="25700" sId="1" numFmtId="4">
    <oc r="P714">
      <v>0</v>
    </oc>
    <nc r="P714"/>
  </rcc>
  <rcc rId="25701" sId="1" numFmtId="4">
    <oc r="Q714">
      <v>0</v>
    </oc>
    <nc r="Q714"/>
  </rcc>
  <rcc rId="25702" sId="1" numFmtId="4">
    <oc r="K715">
      <v>0</v>
    </oc>
    <nc r="K715"/>
  </rcc>
  <rcc rId="25703" sId="1" numFmtId="4">
    <oc r="L715">
      <v>0</v>
    </oc>
    <nc r="L715"/>
  </rcc>
  <rcc rId="25704" sId="1" numFmtId="4">
    <oc r="M715">
      <v>0</v>
    </oc>
    <nc r="M715"/>
  </rcc>
  <rcc rId="25705" sId="1" numFmtId="4">
    <oc r="N715">
      <v>0</v>
    </oc>
    <nc r="N715"/>
  </rcc>
  <rcc rId="25706" sId="1" numFmtId="4">
    <oc r="O715">
      <v>0</v>
    </oc>
    <nc r="O715"/>
  </rcc>
  <rcc rId="25707" sId="1" numFmtId="4">
    <oc r="P715">
      <v>0</v>
    </oc>
    <nc r="P715"/>
  </rcc>
  <rcc rId="25708" sId="1" numFmtId="4">
    <oc r="Q715">
      <v>0</v>
    </oc>
    <nc r="Q715"/>
  </rcc>
  <rcc rId="25709" sId="1" numFmtId="4">
    <oc r="K716">
      <v>0</v>
    </oc>
    <nc r="K716"/>
  </rcc>
  <rcc rId="25710" sId="1" numFmtId="4">
    <oc r="L716">
      <v>0</v>
    </oc>
    <nc r="L716"/>
  </rcc>
  <rcc rId="25711" sId="1" numFmtId="4">
    <oc r="M716">
      <v>0</v>
    </oc>
    <nc r="M716"/>
  </rcc>
  <rcc rId="25712" sId="1" numFmtId="4">
    <oc r="N716">
      <v>0</v>
    </oc>
    <nc r="N716"/>
  </rcc>
  <rcc rId="25713" sId="1" numFmtId="4">
    <oc r="O716">
      <v>0</v>
    </oc>
    <nc r="O716"/>
  </rcc>
  <rcc rId="25714" sId="1" numFmtId="4">
    <oc r="P716">
      <v>0</v>
    </oc>
    <nc r="P716"/>
  </rcc>
  <rcc rId="25715" sId="1" numFmtId="4">
    <oc r="Q716">
      <v>0</v>
    </oc>
    <nc r="Q716"/>
  </rcc>
  <rcc rId="25716" sId="1" numFmtId="4">
    <oc r="K717">
      <v>0</v>
    </oc>
    <nc r="K717"/>
  </rcc>
  <rcc rId="25717" sId="1" numFmtId="4">
    <oc r="L717">
      <v>0</v>
    </oc>
    <nc r="L717"/>
  </rcc>
  <rcc rId="25718" sId="1" numFmtId="4">
    <oc r="M717">
      <v>0</v>
    </oc>
    <nc r="M717"/>
  </rcc>
  <rcc rId="25719" sId="1" numFmtId="4">
    <oc r="N717">
      <v>0</v>
    </oc>
    <nc r="N717"/>
  </rcc>
  <rcc rId="25720" sId="1" numFmtId="4">
    <oc r="O717">
      <v>0</v>
    </oc>
    <nc r="O717"/>
  </rcc>
  <rcc rId="25721" sId="1" numFmtId="4">
    <oc r="P717">
      <v>0</v>
    </oc>
    <nc r="P717"/>
  </rcc>
  <rcc rId="25722" sId="1" numFmtId="4">
    <oc r="Q717">
      <v>0</v>
    </oc>
    <nc r="Q717"/>
  </rcc>
  <rcc rId="25723" sId="1" numFmtId="4">
    <oc r="K718">
      <v>0</v>
    </oc>
    <nc r="K718"/>
  </rcc>
  <rcc rId="25724" sId="1" numFmtId="4">
    <oc r="L718">
      <v>0</v>
    </oc>
    <nc r="L718"/>
  </rcc>
  <rcc rId="25725" sId="1" numFmtId="4">
    <oc r="M718">
      <v>0</v>
    </oc>
    <nc r="M718"/>
  </rcc>
  <rcc rId="25726" sId="1" numFmtId="4">
    <oc r="N718">
      <v>0</v>
    </oc>
    <nc r="N718"/>
  </rcc>
  <rcc rId="25727" sId="1" numFmtId="4">
    <oc r="O718">
      <v>0</v>
    </oc>
    <nc r="O718"/>
  </rcc>
  <rcc rId="25728" sId="1" numFmtId="4">
    <oc r="P718">
      <v>0</v>
    </oc>
    <nc r="P718"/>
  </rcc>
  <rcc rId="25729" sId="1" numFmtId="4">
    <oc r="Q718">
      <v>0</v>
    </oc>
    <nc r="Q718"/>
  </rcc>
  <rcc rId="25730" sId="1" numFmtId="4">
    <oc r="K719">
      <v>0</v>
    </oc>
    <nc r="K719"/>
  </rcc>
  <rcc rId="25731" sId="1" numFmtId="4">
    <oc r="L719">
      <v>0</v>
    </oc>
    <nc r="L719"/>
  </rcc>
  <rcc rId="25732" sId="1" numFmtId="4">
    <oc r="M719">
      <v>0</v>
    </oc>
    <nc r="M719"/>
  </rcc>
  <rcc rId="25733" sId="1" numFmtId="4">
    <oc r="N719">
      <v>0</v>
    </oc>
    <nc r="N719"/>
  </rcc>
  <rcc rId="25734" sId="1" numFmtId="4">
    <oc r="O719">
      <v>0</v>
    </oc>
    <nc r="O719"/>
  </rcc>
  <rcc rId="25735" sId="1" numFmtId="4">
    <oc r="P719">
      <v>0</v>
    </oc>
    <nc r="P719"/>
  </rcc>
  <rcc rId="25736" sId="1" numFmtId="4">
    <oc r="Q719">
      <v>0</v>
    </oc>
    <nc r="Q719"/>
  </rcc>
  <rcc rId="25737" sId="1" numFmtId="4">
    <oc r="K720">
      <v>0</v>
    </oc>
    <nc r="K720"/>
  </rcc>
  <rcc rId="25738" sId="1" numFmtId="4">
    <oc r="L720">
      <v>0</v>
    </oc>
    <nc r="L720"/>
  </rcc>
  <rcc rId="25739" sId="1" numFmtId="4">
    <oc r="M720">
      <v>0</v>
    </oc>
    <nc r="M720"/>
  </rcc>
  <rcc rId="25740" sId="1" numFmtId="4">
    <oc r="N720">
      <v>0</v>
    </oc>
    <nc r="N720"/>
  </rcc>
  <rcc rId="25741" sId="1" numFmtId="4">
    <oc r="O720">
      <v>0</v>
    </oc>
    <nc r="O720"/>
  </rcc>
  <rcc rId="25742" sId="1" numFmtId="4">
    <oc r="P720">
      <v>0</v>
    </oc>
    <nc r="P720"/>
  </rcc>
  <rcc rId="25743" sId="1" numFmtId="4">
    <oc r="Q720">
      <v>0</v>
    </oc>
    <nc r="Q720"/>
  </rcc>
  <rcc rId="25744" sId="1" numFmtId="4">
    <oc r="K721">
      <v>0</v>
    </oc>
    <nc r="K721"/>
  </rcc>
  <rcc rId="25745" sId="1" numFmtId="4">
    <oc r="L721">
      <v>0</v>
    </oc>
    <nc r="L721"/>
  </rcc>
  <rcc rId="25746" sId="1" numFmtId="4">
    <oc r="M721">
      <v>0</v>
    </oc>
    <nc r="M721"/>
  </rcc>
  <rcc rId="25747" sId="1" numFmtId="4">
    <oc r="N721">
      <v>0</v>
    </oc>
    <nc r="N721"/>
  </rcc>
  <rcc rId="25748" sId="1" numFmtId="4">
    <oc r="O721">
      <v>0</v>
    </oc>
    <nc r="O721"/>
  </rcc>
  <rcc rId="25749" sId="1" numFmtId="4">
    <oc r="P721">
      <v>0</v>
    </oc>
    <nc r="P721"/>
  </rcc>
  <rcc rId="25750" sId="1" numFmtId="4">
    <oc r="Q721">
      <v>0</v>
    </oc>
    <nc r="Q721"/>
  </rcc>
  <rcc rId="25751" sId="1" numFmtId="4">
    <oc r="K722">
      <v>0</v>
    </oc>
    <nc r="K722"/>
  </rcc>
  <rcc rId="25752" sId="1" numFmtId="4">
    <oc r="L722">
      <v>0</v>
    </oc>
    <nc r="L722"/>
  </rcc>
  <rcc rId="25753" sId="1" numFmtId="4">
    <oc r="M722">
      <v>0</v>
    </oc>
    <nc r="M722"/>
  </rcc>
  <rcc rId="25754" sId="1" numFmtId="4">
    <oc r="N722">
      <v>0</v>
    </oc>
    <nc r="N722"/>
  </rcc>
  <rcc rId="25755" sId="1" numFmtId="4">
    <oc r="O722">
      <v>0</v>
    </oc>
    <nc r="O722"/>
  </rcc>
  <rcc rId="25756" sId="1" numFmtId="4">
    <oc r="P722">
      <v>0</v>
    </oc>
    <nc r="P722"/>
  </rcc>
  <rcc rId="25757" sId="1" numFmtId="4">
    <oc r="Q722">
      <v>0</v>
    </oc>
    <nc r="Q722"/>
  </rcc>
  <rcc rId="25758" sId="1" numFmtId="4">
    <oc r="K723">
      <v>0</v>
    </oc>
    <nc r="K723"/>
  </rcc>
  <rcc rId="25759" sId="1" numFmtId="4">
    <oc r="L723">
      <v>0</v>
    </oc>
    <nc r="L723"/>
  </rcc>
  <rcc rId="25760" sId="1" numFmtId="4">
    <oc r="M723">
      <v>0</v>
    </oc>
    <nc r="M723"/>
  </rcc>
  <rcc rId="25761" sId="1" numFmtId="4">
    <oc r="N723">
      <v>0</v>
    </oc>
    <nc r="N723"/>
  </rcc>
  <rcc rId="25762" sId="1" numFmtId="4">
    <oc r="O723">
      <v>0</v>
    </oc>
    <nc r="O723"/>
  </rcc>
  <rcc rId="25763" sId="1" numFmtId="4">
    <oc r="P723">
      <v>0</v>
    </oc>
    <nc r="P723"/>
  </rcc>
  <rcc rId="25764" sId="1" numFmtId="4">
    <oc r="Q723">
      <v>0</v>
    </oc>
    <nc r="Q723"/>
  </rcc>
  <rcc rId="25765" sId="1" numFmtId="4">
    <oc r="K724">
      <v>0</v>
    </oc>
    <nc r="K724"/>
  </rcc>
  <rcc rId="25766" sId="1" numFmtId="4">
    <oc r="L724">
      <v>0</v>
    </oc>
    <nc r="L724"/>
  </rcc>
  <rcc rId="25767" sId="1" numFmtId="4">
    <oc r="M724">
      <v>0</v>
    </oc>
    <nc r="M724"/>
  </rcc>
  <rcc rId="25768" sId="1" numFmtId="4">
    <oc r="N724">
      <v>0</v>
    </oc>
    <nc r="N724"/>
  </rcc>
  <rcc rId="25769" sId="1" numFmtId="4">
    <oc r="O724">
      <v>0</v>
    </oc>
    <nc r="O724"/>
  </rcc>
  <rcc rId="25770" sId="1" numFmtId="4">
    <oc r="P724">
      <v>0</v>
    </oc>
    <nc r="P724"/>
  </rcc>
  <rcc rId="25771" sId="1" numFmtId="4">
    <oc r="Q724">
      <v>0</v>
    </oc>
    <nc r="Q724"/>
  </rcc>
  <rcc rId="25772" sId="1" numFmtId="4">
    <oc r="K725">
      <v>0</v>
    </oc>
    <nc r="K725"/>
  </rcc>
  <rcc rId="25773" sId="1" numFmtId="4">
    <oc r="L725">
      <v>0</v>
    </oc>
    <nc r="L725"/>
  </rcc>
  <rcc rId="25774" sId="1" numFmtId="4">
    <oc r="M725">
      <v>0</v>
    </oc>
    <nc r="M725"/>
  </rcc>
  <rcc rId="25775" sId="1" numFmtId="4">
    <oc r="N725">
      <v>0</v>
    </oc>
    <nc r="N725"/>
  </rcc>
  <rcc rId="25776" sId="1" numFmtId="4">
    <oc r="O725">
      <v>0</v>
    </oc>
    <nc r="O725"/>
  </rcc>
  <rcc rId="25777" sId="1" numFmtId="4">
    <oc r="P725">
      <v>0</v>
    </oc>
    <nc r="P725"/>
  </rcc>
  <rcc rId="25778" sId="1" numFmtId="4">
    <oc r="Q725">
      <v>0</v>
    </oc>
    <nc r="Q725"/>
  </rcc>
  <rcc rId="25779" sId="1" numFmtId="4">
    <oc r="K726">
      <v>0</v>
    </oc>
    <nc r="K726"/>
  </rcc>
  <rcc rId="25780" sId="1" numFmtId="4">
    <oc r="L726">
      <v>0</v>
    </oc>
    <nc r="L726"/>
  </rcc>
  <rcc rId="25781" sId="1" numFmtId="4">
    <oc r="M726">
      <v>0</v>
    </oc>
    <nc r="M726"/>
  </rcc>
  <rcc rId="25782" sId="1" numFmtId="4">
    <oc r="N726">
      <v>0</v>
    </oc>
    <nc r="N726"/>
  </rcc>
  <rcc rId="25783" sId="1" numFmtId="4">
    <oc r="O726">
      <v>0</v>
    </oc>
    <nc r="O726"/>
  </rcc>
  <rcc rId="25784" sId="1" numFmtId="4">
    <oc r="P726">
      <v>0</v>
    </oc>
    <nc r="P726"/>
  </rcc>
  <rcc rId="25785" sId="1" numFmtId="4">
    <oc r="Q726">
      <v>0</v>
    </oc>
    <nc r="Q726"/>
  </rcc>
  <rcc rId="25786" sId="1" numFmtId="4">
    <oc r="K727">
      <v>0</v>
    </oc>
    <nc r="K727"/>
  </rcc>
  <rcc rId="25787" sId="1" numFmtId="4">
    <oc r="L727">
      <v>0</v>
    </oc>
    <nc r="L727"/>
  </rcc>
  <rcc rId="25788" sId="1" numFmtId="4">
    <oc r="M727">
      <v>0</v>
    </oc>
    <nc r="M727"/>
  </rcc>
  <rcc rId="25789" sId="1" numFmtId="4">
    <oc r="N727">
      <v>0</v>
    </oc>
    <nc r="N727"/>
  </rcc>
  <rcc rId="25790" sId="1" numFmtId="4">
    <oc r="O727">
      <v>0</v>
    </oc>
    <nc r="O727"/>
  </rcc>
  <rcc rId="25791" sId="1" numFmtId="4">
    <oc r="P727">
      <v>0</v>
    </oc>
    <nc r="P727"/>
  </rcc>
  <rcc rId="25792" sId="1" numFmtId="4">
    <oc r="Q727">
      <v>0</v>
    </oc>
    <nc r="Q727"/>
  </rcc>
  <rcc rId="25793" sId="1" numFmtId="4">
    <oc r="K728">
      <v>0</v>
    </oc>
    <nc r="K728"/>
  </rcc>
  <rcc rId="25794" sId="1" numFmtId="4">
    <oc r="L728">
      <v>0</v>
    </oc>
    <nc r="L728"/>
  </rcc>
  <rcc rId="25795" sId="1" numFmtId="4">
    <oc r="M728">
      <v>0</v>
    </oc>
    <nc r="M728"/>
  </rcc>
  <rcc rId="25796" sId="1" numFmtId="4">
    <oc r="N728">
      <v>0</v>
    </oc>
    <nc r="N728"/>
  </rcc>
  <rcc rId="25797" sId="1" numFmtId="4">
    <oc r="O728">
      <v>0</v>
    </oc>
    <nc r="O728"/>
  </rcc>
  <rcc rId="25798" sId="1" numFmtId="4">
    <oc r="P728">
      <v>0</v>
    </oc>
    <nc r="P728"/>
  </rcc>
  <rcc rId="25799" sId="1" numFmtId="4">
    <oc r="Q728">
      <v>0</v>
    </oc>
    <nc r="Q728"/>
  </rcc>
  <rcc rId="25800" sId="1" numFmtId="4">
    <oc r="K729">
      <v>0</v>
    </oc>
    <nc r="K729"/>
  </rcc>
  <rcc rId="25801" sId="1" numFmtId="4">
    <oc r="L729">
      <v>0</v>
    </oc>
    <nc r="L729"/>
  </rcc>
  <rcc rId="25802" sId="1" numFmtId="4">
    <oc r="M729">
      <v>0</v>
    </oc>
    <nc r="M729"/>
  </rcc>
  <rcc rId="25803" sId="1" numFmtId="4">
    <oc r="N729">
      <v>0</v>
    </oc>
    <nc r="N729"/>
  </rcc>
  <rcc rId="25804" sId="1" numFmtId="4">
    <oc r="O729">
      <v>0</v>
    </oc>
    <nc r="O729"/>
  </rcc>
  <rcc rId="25805" sId="1" numFmtId="4">
    <oc r="P729">
      <v>0</v>
    </oc>
    <nc r="P729"/>
  </rcc>
  <rcc rId="25806" sId="1" numFmtId="4">
    <oc r="Q729">
      <v>0</v>
    </oc>
    <nc r="Q729"/>
  </rcc>
  <rcc rId="25807" sId="1" numFmtId="4">
    <oc r="K730">
      <v>0</v>
    </oc>
    <nc r="K730"/>
  </rcc>
  <rcc rId="25808" sId="1" numFmtId="4">
    <oc r="L730">
      <v>0</v>
    </oc>
    <nc r="L730"/>
  </rcc>
  <rcc rId="25809" sId="1" numFmtId="4">
    <oc r="M730">
      <v>0</v>
    </oc>
    <nc r="M730"/>
  </rcc>
  <rcc rId="25810" sId="1" numFmtId="4">
    <oc r="N730">
      <v>0</v>
    </oc>
    <nc r="N730"/>
  </rcc>
  <rcc rId="25811" sId="1" numFmtId="4">
    <oc r="O730">
      <v>0</v>
    </oc>
    <nc r="O730"/>
  </rcc>
  <rcc rId="25812" sId="1" numFmtId="4">
    <oc r="P730">
      <v>0</v>
    </oc>
    <nc r="P730"/>
  </rcc>
  <rcc rId="25813" sId="1" numFmtId="4">
    <oc r="Q730">
      <v>0</v>
    </oc>
    <nc r="Q730"/>
  </rcc>
  <rcc rId="25814" sId="1" numFmtId="4">
    <oc r="K731">
      <v>0</v>
    </oc>
    <nc r="K731"/>
  </rcc>
  <rcc rId="25815" sId="1" numFmtId="4">
    <oc r="L731">
      <v>0</v>
    </oc>
    <nc r="L731"/>
  </rcc>
  <rcc rId="25816" sId="1" numFmtId="4">
    <oc r="M731">
      <v>0</v>
    </oc>
    <nc r="M731"/>
  </rcc>
  <rcc rId="25817" sId="1" numFmtId="4">
    <oc r="N731">
      <v>0</v>
    </oc>
    <nc r="N731"/>
  </rcc>
  <rcc rId="25818" sId="1" numFmtId="4">
    <oc r="O731">
      <v>0</v>
    </oc>
    <nc r="O731"/>
  </rcc>
  <rcc rId="25819" sId="1" numFmtId="4">
    <oc r="P731">
      <v>0</v>
    </oc>
    <nc r="P731"/>
  </rcc>
  <rcc rId="25820" sId="1" numFmtId="4">
    <oc r="Q731">
      <v>0</v>
    </oc>
    <nc r="Q731"/>
  </rcc>
  <rcc rId="25821" sId="1" numFmtId="4">
    <oc r="K732">
      <v>0</v>
    </oc>
    <nc r="K732"/>
  </rcc>
  <rcc rId="25822" sId="1" numFmtId="4">
    <oc r="L732">
      <v>0</v>
    </oc>
    <nc r="L732"/>
  </rcc>
  <rcc rId="25823" sId="1" numFmtId="4">
    <oc r="M732">
      <v>0</v>
    </oc>
    <nc r="M732"/>
  </rcc>
  <rcc rId="25824" sId="1" numFmtId="4">
    <oc r="N732">
      <v>0</v>
    </oc>
    <nc r="N732"/>
  </rcc>
  <rcc rId="25825" sId="1" numFmtId="4">
    <oc r="O732">
      <v>0</v>
    </oc>
    <nc r="O732"/>
  </rcc>
  <rcc rId="25826" sId="1" numFmtId="4">
    <oc r="P732">
      <v>0</v>
    </oc>
    <nc r="P732"/>
  </rcc>
  <rcc rId="25827" sId="1" numFmtId="4">
    <oc r="Q732">
      <v>0</v>
    </oc>
    <nc r="Q732"/>
  </rcc>
  <rcc rId="25828" sId="1" numFmtId="4">
    <oc r="K733">
      <v>0</v>
    </oc>
    <nc r="K733"/>
  </rcc>
  <rcc rId="25829" sId="1" numFmtId="4">
    <oc r="L733">
      <v>0</v>
    </oc>
    <nc r="L733"/>
  </rcc>
  <rcc rId="25830" sId="1" numFmtId="4">
    <oc r="M733">
      <v>0</v>
    </oc>
    <nc r="M733"/>
  </rcc>
  <rcc rId="25831" sId="1" numFmtId="4">
    <oc r="N733">
      <v>0</v>
    </oc>
    <nc r="N733"/>
  </rcc>
  <rcc rId="25832" sId="1" numFmtId="4">
    <oc r="O733">
      <v>0</v>
    </oc>
    <nc r="O733"/>
  </rcc>
  <rcc rId="25833" sId="1" numFmtId="4">
    <oc r="P733">
      <v>0</v>
    </oc>
    <nc r="P733"/>
  </rcc>
  <rcc rId="25834" sId="1" numFmtId="4">
    <oc r="Q733">
      <v>0</v>
    </oc>
    <nc r="Q733"/>
  </rcc>
  <rcc rId="25835" sId="1" numFmtId="4">
    <oc r="K734">
      <v>0</v>
    </oc>
    <nc r="K734"/>
  </rcc>
  <rcc rId="25836" sId="1" numFmtId="4">
    <oc r="L734">
      <v>0</v>
    </oc>
    <nc r="L734"/>
  </rcc>
  <rcc rId="25837" sId="1" numFmtId="4">
    <oc r="M734">
      <v>0</v>
    </oc>
    <nc r="M734"/>
  </rcc>
  <rcc rId="25838" sId="1" numFmtId="4">
    <oc r="N734">
      <v>0</v>
    </oc>
    <nc r="N734"/>
  </rcc>
  <rcc rId="25839" sId="1" numFmtId="4">
    <oc r="O734">
      <v>0</v>
    </oc>
    <nc r="O734"/>
  </rcc>
  <rcc rId="25840" sId="1" numFmtId="4">
    <oc r="P734">
      <v>0</v>
    </oc>
    <nc r="P734"/>
  </rcc>
  <rcc rId="25841" sId="1" numFmtId="4">
    <oc r="Q734">
      <v>0</v>
    </oc>
    <nc r="Q734"/>
  </rcc>
  <rcc rId="25842" sId="1" numFmtId="4">
    <oc r="K735">
      <v>0</v>
    </oc>
    <nc r="K735"/>
  </rcc>
  <rcc rId="25843" sId="1" numFmtId="4">
    <oc r="L735">
      <v>0</v>
    </oc>
    <nc r="L735"/>
  </rcc>
  <rcc rId="25844" sId="1" numFmtId="4">
    <oc r="M735">
      <v>0</v>
    </oc>
    <nc r="M735"/>
  </rcc>
  <rcc rId="25845" sId="1" numFmtId="4">
    <oc r="N735">
      <v>0</v>
    </oc>
    <nc r="N735"/>
  </rcc>
  <rcc rId="25846" sId="1" numFmtId="4">
    <oc r="O735">
      <v>0</v>
    </oc>
    <nc r="O735"/>
  </rcc>
  <rcc rId="25847" sId="1" numFmtId="4">
    <oc r="P735">
      <v>0</v>
    </oc>
    <nc r="P735"/>
  </rcc>
  <rcc rId="25848" sId="1" numFmtId="4">
    <oc r="Q735">
      <v>0</v>
    </oc>
    <nc r="Q735"/>
  </rcc>
  <rcc rId="25849" sId="1" numFmtId="4">
    <oc r="K736">
      <v>0</v>
    </oc>
    <nc r="K736"/>
  </rcc>
  <rcc rId="25850" sId="1" numFmtId="4">
    <oc r="L736">
      <v>0</v>
    </oc>
    <nc r="L736"/>
  </rcc>
  <rcc rId="25851" sId="1" numFmtId="4">
    <oc r="M736">
      <v>0</v>
    </oc>
    <nc r="M736"/>
  </rcc>
  <rcc rId="25852" sId="1" numFmtId="4">
    <oc r="N736">
      <v>0</v>
    </oc>
    <nc r="N736"/>
  </rcc>
  <rcc rId="25853" sId="1" numFmtId="4">
    <oc r="O736">
      <v>0</v>
    </oc>
    <nc r="O736"/>
  </rcc>
  <rcc rId="25854" sId="1" numFmtId="4">
    <oc r="P736">
      <v>0</v>
    </oc>
    <nc r="P736"/>
  </rcc>
  <rcc rId="25855" sId="1" numFmtId="4">
    <oc r="Q736">
      <v>0</v>
    </oc>
    <nc r="Q736"/>
  </rcc>
  <rcc rId="25856" sId="1" numFmtId="4">
    <oc r="K737">
      <v>0</v>
    </oc>
    <nc r="K737"/>
  </rcc>
  <rcc rId="25857" sId="1" numFmtId="4">
    <oc r="L737">
      <v>0</v>
    </oc>
    <nc r="L737"/>
  </rcc>
  <rcc rId="25858" sId="1" numFmtId="4">
    <oc r="M737">
      <v>0</v>
    </oc>
    <nc r="M737"/>
  </rcc>
  <rcc rId="25859" sId="1" numFmtId="4">
    <oc r="N737">
      <v>0</v>
    </oc>
    <nc r="N737"/>
  </rcc>
  <rcc rId="25860" sId="1" numFmtId="4">
    <oc r="O737">
      <v>0</v>
    </oc>
    <nc r="O737"/>
  </rcc>
  <rcc rId="25861" sId="1" numFmtId="4">
    <oc r="P737">
      <v>0</v>
    </oc>
    <nc r="P737"/>
  </rcc>
  <rcc rId="25862" sId="1" numFmtId="4">
    <oc r="Q737">
      <v>0</v>
    </oc>
    <nc r="Q737"/>
  </rcc>
  <rcc rId="25863" sId="1" numFmtId="4">
    <oc r="K738">
      <v>0</v>
    </oc>
    <nc r="K738"/>
  </rcc>
  <rcc rId="25864" sId="1" numFmtId="4">
    <oc r="L738">
      <v>0</v>
    </oc>
    <nc r="L738"/>
  </rcc>
  <rcc rId="25865" sId="1" numFmtId="4">
    <oc r="M738">
      <v>0</v>
    </oc>
    <nc r="M738"/>
  </rcc>
  <rcc rId="25866" sId="1" numFmtId="4">
    <oc r="N738">
      <v>0</v>
    </oc>
    <nc r="N738"/>
  </rcc>
  <rcc rId="25867" sId="1" numFmtId="4">
    <oc r="O738">
      <v>0</v>
    </oc>
    <nc r="O738"/>
  </rcc>
  <rcc rId="25868" sId="1" numFmtId="4">
    <oc r="P738">
      <v>0</v>
    </oc>
    <nc r="P738"/>
  </rcc>
  <rcc rId="25869" sId="1" numFmtId="4">
    <oc r="Q738">
      <v>0</v>
    </oc>
    <nc r="Q738"/>
  </rcc>
  <rcc rId="25870" sId="1" numFmtId="4">
    <oc r="K739">
      <v>0</v>
    </oc>
    <nc r="K739"/>
  </rcc>
  <rcc rId="25871" sId="1" numFmtId="4">
    <oc r="L739">
      <v>0</v>
    </oc>
    <nc r="L739"/>
  </rcc>
  <rcc rId="25872" sId="1" numFmtId="4">
    <oc r="M739">
      <v>0</v>
    </oc>
    <nc r="M739"/>
  </rcc>
  <rcc rId="25873" sId="1" numFmtId="4">
    <oc r="N739">
      <v>0</v>
    </oc>
    <nc r="N739"/>
  </rcc>
  <rcc rId="25874" sId="1" numFmtId="4">
    <oc r="O739">
      <v>0</v>
    </oc>
    <nc r="O739"/>
  </rcc>
  <rcc rId="25875" sId="1" numFmtId="4">
    <oc r="P739">
      <v>0</v>
    </oc>
    <nc r="P739"/>
  </rcc>
  <rcc rId="25876" sId="1" numFmtId="4">
    <oc r="Q739">
      <v>0</v>
    </oc>
    <nc r="Q739"/>
  </rcc>
  <rcc rId="25877" sId="1" numFmtId="4">
    <oc r="K740">
      <v>0</v>
    </oc>
    <nc r="K740"/>
  </rcc>
  <rcc rId="25878" sId="1" numFmtId="4">
    <oc r="L740">
      <v>0</v>
    </oc>
    <nc r="L740"/>
  </rcc>
  <rcc rId="25879" sId="1" numFmtId="4">
    <oc r="M740">
      <v>0</v>
    </oc>
    <nc r="M740"/>
  </rcc>
  <rcc rId="25880" sId="1" numFmtId="4">
    <oc r="N740">
      <v>0</v>
    </oc>
    <nc r="N740"/>
  </rcc>
  <rcc rId="25881" sId="1" numFmtId="4">
    <oc r="O740">
      <v>0</v>
    </oc>
    <nc r="O740"/>
  </rcc>
  <rcc rId="25882" sId="1" numFmtId="4">
    <oc r="P740">
      <v>0</v>
    </oc>
    <nc r="P740"/>
  </rcc>
  <rcc rId="25883" sId="1" numFmtId="4">
    <oc r="Q740">
      <v>0</v>
    </oc>
    <nc r="Q740"/>
  </rcc>
  <rcc rId="25884" sId="1" numFmtId="4">
    <oc r="K741">
      <v>0</v>
    </oc>
    <nc r="K741"/>
  </rcc>
  <rcc rId="25885" sId="1" numFmtId="4">
    <oc r="L741">
      <v>0</v>
    </oc>
    <nc r="L741"/>
  </rcc>
  <rcc rId="25886" sId="1" numFmtId="4">
    <oc r="M741">
      <v>0</v>
    </oc>
    <nc r="M741"/>
  </rcc>
  <rcc rId="25887" sId="1" numFmtId="4">
    <oc r="N741">
      <v>0</v>
    </oc>
    <nc r="N741"/>
  </rcc>
  <rcc rId="25888" sId="1" numFmtId="4">
    <oc r="O741">
      <v>0</v>
    </oc>
    <nc r="O741"/>
  </rcc>
  <rcc rId="25889" sId="1" numFmtId="4">
    <oc r="P741">
      <v>0</v>
    </oc>
    <nc r="P741"/>
  </rcc>
  <rcc rId="25890" sId="1" numFmtId="4">
    <oc r="Q741">
      <v>0</v>
    </oc>
    <nc r="Q741"/>
  </rcc>
  <rcc rId="25891" sId="1" numFmtId="4">
    <oc r="K743">
      <v>0</v>
    </oc>
    <nc r="K743"/>
  </rcc>
  <rcc rId="25892" sId="1" numFmtId="4">
    <oc r="L743">
      <v>0</v>
    </oc>
    <nc r="L743"/>
  </rcc>
  <rcc rId="25893" sId="1" numFmtId="4">
    <oc r="M743">
      <v>0</v>
    </oc>
    <nc r="M743"/>
  </rcc>
  <rcc rId="25894" sId="1" numFmtId="4">
    <oc r="N743">
      <v>0</v>
    </oc>
    <nc r="N743"/>
  </rcc>
  <rcc rId="25895" sId="1" numFmtId="4">
    <oc r="O743">
      <v>0</v>
    </oc>
    <nc r="O743"/>
  </rcc>
  <rcc rId="25896" sId="1" numFmtId="4">
    <oc r="P743">
      <v>0</v>
    </oc>
    <nc r="P743"/>
  </rcc>
  <rcc rId="25897" sId="1" numFmtId="4">
    <oc r="Q743">
      <v>0</v>
    </oc>
    <nc r="Q743"/>
  </rcc>
  <rcc rId="25898" sId="1" numFmtId="4">
    <oc r="K744">
      <v>0</v>
    </oc>
    <nc r="K744"/>
  </rcc>
  <rcc rId="25899" sId="1" numFmtId="4">
    <oc r="L744">
      <v>0</v>
    </oc>
    <nc r="L744"/>
  </rcc>
  <rcc rId="25900" sId="1" numFmtId="4">
    <oc r="M744">
      <v>0</v>
    </oc>
    <nc r="M744"/>
  </rcc>
  <rcc rId="25901" sId="1" numFmtId="4">
    <oc r="N744">
      <v>0</v>
    </oc>
    <nc r="N744"/>
  </rcc>
  <rcc rId="25902" sId="1" numFmtId="4">
    <oc r="O744">
      <v>0</v>
    </oc>
    <nc r="O744"/>
  </rcc>
  <rcc rId="25903" sId="1" numFmtId="4">
    <oc r="P744">
      <v>0</v>
    </oc>
    <nc r="P744"/>
  </rcc>
  <rcc rId="25904" sId="1" numFmtId="4">
    <oc r="Q744">
      <v>0</v>
    </oc>
    <nc r="Q744"/>
  </rcc>
  <rcc rId="25905" sId="1" numFmtId="4">
    <oc r="K745">
      <v>0</v>
    </oc>
    <nc r="K745"/>
  </rcc>
  <rcc rId="25906" sId="1" numFmtId="4">
    <oc r="L745">
      <v>0</v>
    </oc>
    <nc r="L745"/>
  </rcc>
  <rcc rId="25907" sId="1" numFmtId="4">
    <oc r="M745">
      <v>0</v>
    </oc>
    <nc r="M745"/>
  </rcc>
  <rcc rId="25908" sId="1" numFmtId="4">
    <oc r="N745">
      <v>0</v>
    </oc>
    <nc r="N745"/>
  </rcc>
  <rcc rId="25909" sId="1" numFmtId="4">
    <oc r="O745">
      <v>0</v>
    </oc>
    <nc r="O745"/>
  </rcc>
  <rcc rId="25910" sId="1" numFmtId="4">
    <oc r="P745">
      <v>0</v>
    </oc>
    <nc r="P745"/>
  </rcc>
  <rcc rId="25911" sId="1" numFmtId="4">
    <oc r="Q745">
      <v>0</v>
    </oc>
    <nc r="Q745"/>
  </rcc>
  <rcc rId="25912" sId="1" numFmtId="4">
    <oc r="K746">
      <v>0</v>
    </oc>
    <nc r="K746"/>
  </rcc>
  <rcc rId="25913" sId="1" numFmtId="4">
    <oc r="L746">
      <v>0</v>
    </oc>
    <nc r="L746"/>
  </rcc>
  <rcc rId="25914" sId="1" numFmtId="4">
    <oc r="M746">
      <v>0</v>
    </oc>
    <nc r="M746"/>
  </rcc>
  <rcc rId="25915" sId="1" numFmtId="4">
    <oc r="N746">
      <v>0</v>
    </oc>
    <nc r="N746"/>
  </rcc>
  <rcc rId="25916" sId="1" numFmtId="4">
    <oc r="O746">
      <v>0</v>
    </oc>
    <nc r="O746"/>
  </rcc>
  <rcc rId="25917" sId="1" numFmtId="4">
    <oc r="P746">
      <v>0</v>
    </oc>
    <nc r="P746"/>
  </rcc>
  <rcc rId="25918" sId="1" numFmtId="4">
    <oc r="Q746">
      <v>0</v>
    </oc>
    <nc r="Q746"/>
  </rcc>
  <rcc rId="25919" sId="1" numFmtId="4">
    <oc r="K747">
      <v>0</v>
    </oc>
    <nc r="K747"/>
  </rcc>
  <rcc rId="25920" sId="1" numFmtId="4">
    <oc r="L747">
      <v>0</v>
    </oc>
    <nc r="L747"/>
  </rcc>
  <rcc rId="25921" sId="1" numFmtId="4">
    <oc r="M747">
      <v>0</v>
    </oc>
    <nc r="M747"/>
  </rcc>
  <rcc rId="25922" sId="1" numFmtId="4">
    <oc r="N747">
      <v>0</v>
    </oc>
    <nc r="N747"/>
  </rcc>
  <rcc rId="25923" sId="1" numFmtId="4">
    <oc r="O747">
      <v>0</v>
    </oc>
    <nc r="O747"/>
  </rcc>
  <rcc rId="25924" sId="1" numFmtId="4">
    <oc r="P747">
      <v>0</v>
    </oc>
    <nc r="P747"/>
  </rcc>
  <rcc rId="25925" sId="1" numFmtId="4">
    <oc r="Q747">
      <v>0</v>
    </oc>
    <nc r="Q747"/>
  </rcc>
  <rcc rId="25926" sId="1" numFmtId="4">
    <oc r="K748">
      <v>0</v>
    </oc>
    <nc r="K748"/>
  </rcc>
  <rcc rId="25927" sId="1" numFmtId="4">
    <oc r="L748">
      <v>0</v>
    </oc>
    <nc r="L748"/>
  </rcc>
  <rcc rId="25928" sId="1" numFmtId="4">
    <oc r="M748">
      <v>0</v>
    </oc>
    <nc r="M748"/>
  </rcc>
  <rcc rId="25929" sId="1" numFmtId="4">
    <oc r="N748">
      <v>0</v>
    </oc>
    <nc r="N748"/>
  </rcc>
  <rcc rId="25930" sId="1" numFmtId="4">
    <oc r="O748">
      <v>0</v>
    </oc>
    <nc r="O748"/>
  </rcc>
  <rcc rId="25931" sId="1" numFmtId="4">
    <oc r="P748">
      <v>0</v>
    </oc>
    <nc r="P748"/>
  </rcc>
  <rcc rId="25932" sId="1" numFmtId="4">
    <oc r="Q748">
      <v>0</v>
    </oc>
    <nc r="Q748"/>
  </rcc>
  <rcc rId="25933" sId="1" numFmtId="4">
    <oc r="K749">
      <v>0</v>
    </oc>
    <nc r="K749"/>
  </rcc>
  <rcc rId="25934" sId="1" numFmtId="4">
    <oc r="L749">
      <v>0</v>
    </oc>
    <nc r="L749"/>
  </rcc>
  <rcc rId="25935" sId="1" numFmtId="4">
    <oc r="M749">
      <v>0</v>
    </oc>
    <nc r="M749"/>
  </rcc>
  <rcc rId="25936" sId="1" numFmtId="4">
    <oc r="N749">
      <v>0</v>
    </oc>
    <nc r="N749"/>
  </rcc>
  <rcc rId="25937" sId="1" numFmtId="4">
    <oc r="O749">
      <v>0</v>
    </oc>
    <nc r="O749"/>
  </rcc>
  <rcc rId="25938" sId="1" numFmtId="4">
    <oc r="P749">
      <v>0</v>
    </oc>
    <nc r="P749"/>
  </rcc>
  <rcc rId="25939" sId="1" numFmtId="4">
    <oc r="Q749">
      <v>0</v>
    </oc>
    <nc r="Q749"/>
  </rcc>
  <rcc rId="25940" sId="1" numFmtId="4">
    <oc r="K750">
      <v>0</v>
    </oc>
    <nc r="K750"/>
  </rcc>
  <rcc rId="25941" sId="1" numFmtId="4">
    <oc r="L750">
      <v>0</v>
    </oc>
    <nc r="L750"/>
  </rcc>
  <rcc rId="25942" sId="1" numFmtId="4">
    <oc r="M750">
      <v>0</v>
    </oc>
    <nc r="M750"/>
  </rcc>
  <rcc rId="25943" sId="1" numFmtId="4">
    <oc r="N750">
      <v>0</v>
    </oc>
    <nc r="N750"/>
  </rcc>
  <rcc rId="25944" sId="1" numFmtId="4">
    <oc r="O750">
      <v>0</v>
    </oc>
    <nc r="O750"/>
  </rcc>
  <rcc rId="25945" sId="1" numFmtId="4">
    <oc r="P750">
      <v>0</v>
    </oc>
    <nc r="P750"/>
  </rcc>
  <rcc rId="25946" sId="1" numFmtId="4">
    <oc r="Q750">
      <v>0</v>
    </oc>
    <nc r="Q750"/>
  </rcc>
  <rcc rId="25947" sId="1" numFmtId="4">
    <oc r="K751">
      <v>0</v>
    </oc>
    <nc r="K751"/>
  </rcc>
  <rcc rId="25948" sId="1" numFmtId="4">
    <oc r="L751">
      <v>0</v>
    </oc>
    <nc r="L751"/>
  </rcc>
  <rcc rId="25949" sId="1" numFmtId="4">
    <oc r="M751">
      <v>0</v>
    </oc>
    <nc r="M751"/>
  </rcc>
  <rcc rId="25950" sId="1" numFmtId="4">
    <oc r="N751">
      <v>0</v>
    </oc>
    <nc r="N751"/>
  </rcc>
  <rcc rId="25951" sId="1" numFmtId="4">
    <oc r="O751">
      <v>0</v>
    </oc>
    <nc r="O751"/>
  </rcc>
  <rcc rId="25952" sId="1" numFmtId="4">
    <oc r="P751">
      <v>0</v>
    </oc>
    <nc r="P751"/>
  </rcc>
  <rcc rId="25953" sId="1" numFmtId="4">
    <oc r="Q751">
      <v>0</v>
    </oc>
    <nc r="Q751"/>
  </rcc>
  <rcc rId="25954" sId="1" numFmtId="4">
    <oc r="K752">
      <v>0</v>
    </oc>
    <nc r="K752"/>
  </rcc>
  <rcc rId="25955" sId="1" numFmtId="4">
    <oc r="L752">
      <v>0</v>
    </oc>
    <nc r="L752"/>
  </rcc>
  <rcc rId="25956" sId="1" numFmtId="4">
    <oc r="M752">
      <v>0</v>
    </oc>
    <nc r="M752"/>
  </rcc>
  <rcc rId="25957" sId="1" numFmtId="4">
    <oc r="N752">
      <v>0</v>
    </oc>
    <nc r="N752"/>
  </rcc>
  <rcc rId="25958" sId="1" numFmtId="4">
    <oc r="O752">
      <v>0</v>
    </oc>
    <nc r="O752"/>
  </rcc>
  <rcc rId="25959" sId="1" numFmtId="4">
    <oc r="P752">
      <v>0</v>
    </oc>
    <nc r="P752"/>
  </rcc>
  <rcc rId="25960" sId="1" numFmtId="4">
    <oc r="Q752">
      <v>0</v>
    </oc>
    <nc r="Q752"/>
  </rcc>
  <rcc rId="25961" sId="1" numFmtId="4">
    <oc r="K753">
      <v>0</v>
    </oc>
    <nc r="K753"/>
  </rcc>
  <rcc rId="25962" sId="1" numFmtId="4">
    <oc r="L753">
      <v>0</v>
    </oc>
    <nc r="L753"/>
  </rcc>
  <rcc rId="25963" sId="1" numFmtId="4">
    <oc r="M753">
      <v>0</v>
    </oc>
    <nc r="M753"/>
  </rcc>
  <rcc rId="25964" sId="1" numFmtId="4">
    <oc r="N753">
      <v>0</v>
    </oc>
    <nc r="N753"/>
  </rcc>
  <rcc rId="25965" sId="1" numFmtId="4">
    <oc r="O753">
      <v>0</v>
    </oc>
    <nc r="O753"/>
  </rcc>
  <rcc rId="25966" sId="1" numFmtId="4">
    <oc r="P753">
      <v>0</v>
    </oc>
    <nc r="P753"/>
  </rcc>
  <rcc rId="25967" sId="1" numFmtId="4">
    <oc r="Q753">
      <v>0</v>
    </oc>
    <nc r="Q753"/>
  </rcc>
  <rcc rId="25968" sId="1" numFmtId="4">
    <oc r="K754">
      <v>0</v>
    </oc>
    <nc r="K754"/>
  </rcc>
  <rcc rId="25969" sId="1" numFmtId="4">
    <oc r="L754">
      <v>0</v>
    </oc>
    <nc r="L754"/>
  </rcc>
  <rcc rId="25970" sId="1" numFmtId="4">
    <oc r="M754">
      <v>0</v>
    </oc>
    <nc r="M754"/>
  </rcc>
  <rcc rId="25971" sId="1" numFmtId="4">
    <oc r="N754">
      <v>0</v>
    </oc>
    <nc r="N754"/>
  </rcc>
  <rcc rId="25972" sId="1" numFmtId="4">
    <oc r="O754">
      <v>0</v>
    </oc>
    <nc r="O754"/>
  </rcc>
  <rcc rId="25973" sId="1" numFmtId="4">
    <oc r="P754">
      <v>0</v>
    </oc>
    <nc r="P754"/>
  </rcc>
  <rcc rId="25974" sId="1" numFmtId="4">
    <oc r="Q754">
      <v>0</v>
    </oc>
    <nc r="Q754"/>
  </rcc>
  <rcc rId="25975" sId="1" numFmtId="4">
    <oc r="K755">
      <v>0</v>
    </oc>
    <nc r="K755"/>
  </rcc>
  <rcc rId="25976" sId="1" numFmtId="4">
    <oc r="L755">
      <v>0</v>
    </oc>
    <nc r="L755"/>
  </rcc>
  <rcc rId="25977" sId="1" numFmtId="4">
    <oc r="M755">
      <v>0</v>
    </oc>
    <nc r="M755"/>
  </rcc>
  <rcc rId="25978" sId="1" numFmtId="4">
    <oc r="N755">
      <v>0</v>
    </oc>
    <nc r="N755"/>
  </rcc>
  <rcc rId="25979" sId="1" numFmtId="4">
    <oc r="O755">
      <v>0</v>
    </oc>
    <nc r="O755"/>
  </rcc>
  <rcc rId="25980" sId="1" numFmtId="4">
    <oc r="P755">
      <v>0</v>
    </oc>
    <nc r="P755"/>
  </rcc>
  <rcc rId="25981" sId="1" numFmtId="4">
    <oc r="Q755">
      <v>0</v>
    </oc>
    <nc r="Q755"/>
  </rcc>
  <rcc rId="25982" sId="1" numFmtId="4">
    <oc r="K756">
      <v>0</v>
    </oc>
    <nc r="K756"/>
  </rcc>
  <rcc rId="25983" sId="1" numFmtId="4">
    <oc r="L756">
      <v>0</v>
    </oc>
    <nc r="L756"/>
  </rcc>
  <rcc rId="25984" sId="1" numFmtId="4">
    <oc r="M756">
      <v>0</v>
    </oc>
    <nc r="M756"/>
  </rcc>
  <rcc rId="25985" sId="1" numFmtId="4">
    <oc r="N756">
      <v>0</v>
    </oc>
    <nc r="N756"/>
  </rcc>
  <rcc rId="25986" sId="1" numFmtId="4">
    <oc r="O756">
      <v>0</v>
    </oc>
    <nc r="O756"/>
  </rcc>
  <rcc rId="25987" sId="1" numFmtId="4">
    <oc r="P756">
      <v>0</v>
    </oc>
    <nc r="P756"/>
  </rcc>
  <rcc rId="25988" sId="1" numFmtId="4">
    <oc r="Q756">
      <v>0</v>
    </oc>
    <nc r="Q756"/>
  </rcc>
  <rcc rId="25989" sId="1" numFmtId="4">
    <oc r="K757">
      <v>0</v>
    </oc>
    <nc r="K757"/>
  </rcc>
  <rcc rId="25990" sId="1" numFmtId="4">
    <oc r="L757">
      <v>0</v>
    </oc>
    <nc r="L757"/>
  </rcc>
  <rcc rId="25991" sId="1" numFmtId="4">
    <oc r="M757">
      <v>0</v>
    </oc>
    <nc r="M757"/>
  </rcc>
  <rcc rId="25992" sId="1" numFmtId="4">
    <oc r="N757">
      <v>0</v>
    </oc>
    <nc r="N757"/>
  </rcc>
  <rcc rId="25993" sId="1" numFmtId="4">
    <oc r="O757">
      <v>0</v>
    </oc>
    <nc r="O757"/>
  </rcc>
  <rcc rId="25994" sId="1" numFmtId="4">
    <oc r="P757">
      <v>0</v>
    </oc>
    <nc r="P757"/>
  </rcc>
  <rcc rId="25995" sId="1" numFmtId="4">
    <oc r="Q757">
      <v>0</v>
    </oc>
    <nc r="Q757"/>
  </rcc>
  <rcc rId="25996" sId="1" numFmtId="4">
    <oc r="K758">
      <v>0</v>
    </oc>
    <nc r="K758"/>
  </rcc>
  <rcc rId="25997" sId="1" numFmtId="4">
    <oc r="L758">
      <v>0</v>
    </oc>
    <nc r="L758"/>
  </rcc>
  <rcc rId="25998" sId="1" numFmtId="4">
    <oc r="M758">
      <v>0</v>
    </oc>
    <nc r="M758"/>
  </rcc>
  <rcc rId="25999" sId="1" numFmtId="4">
    <oc r="N758">
      <v>0</v>
    </oc>
    <nc r="N758"/>
  </rcc>
  <rcc rId="26000" sId="1" numFmtId="4">
    <oc r="O758">
      <v>0</v>
    </oc>
    <nc r="O758"/>
  </rcc>
  <rcc rId="26001" sId="1" numFmtId="4">
    <oc r="P758">
      <v>0</v>
    </oc>
    <nc r="P758"/>
  </rcc>
  <rcc rId="26002" sId="1" numFmtId="4">
    <oc r="Q758">
      <v>0</v>
    </oc>
    <nc r="Q758"/>
  </rcc>
  <rcc rId="26003" sId="1" numFmtId="4">
    <oc r="K759">
      <v>0</v>
    </oc>
    <nc r="K759"/>
  </rcc>
  <rcc rId="26004" sId="1" numFmtId="4">
    <oc r="L759">
      <v>0</v>
    </oc>
    <nc r="L759"/>
  </rcc>
  <rcc rId="26005" sId="1" numFmtId="4">
    <oc r="M759">
      <v>0</v>
    </oc>
    <nc r="M759"/>
  </rcc>
  <rcc rId="26006" sId="1" numFmtId="4">
    <oc r="N759">
      <v>0</v>
    </oc>
    <nc r="N759"/>
  </rcc>
  <rcc rId="26007" sId="1" numFmtId="4">
    <oc r="O759">
      <v>0</v>
    </oc>
    <nc r="O759"/>
  </rcc>
  <rcc rId="26008" sId="1" numFmtId="4">
    <oc r="P759">
      <v>0</v>
    </oc>
    <nc r="P759"/>
  </rcc>
  <rcc rId="26009" sId="1" numFmtId="4">
    <oc r="Q759">
      <v>0</v>
    </oc>
    <nc r="Q759"/>
  </rcc>
  <rcc rId="26010" sId="1" numFmtId="4">
    <oc r="K760">
      <v>0</v>
    </oc>
    <nc r="K760"/>
  </rcc>
  <rcc rId="26011" sId="1" numFmtId="4">
    <oc r="L760">
      <v>0</v>
    </oc>
    <nc r="L760"/>
  </rcc>
  <rcc rId="26012" sId="1" numFmtId="4">
    <oc r="M760">
      <v>0</v>
    </oc>
    <nc r="M760"/>
  </rcc>
  <rcc rId="26013" sId="1" numFmtId="4">
    <oc r="N760">
      <v>0</v>
    </oc>
    <nc r="N760"/>
  </rcc>
  <rcc rId="26014" sId="1" numFmtId="4">
    <oc r="O760">
      <v>0</v>
    </oc>
    <nc r="O760"/>
  </rcc>
  <rcc rId="26015" sId="1" numFmtId="4">
    <oc r="P760">
      <v>0</v>
    </oc>
    <nc r="P760"/>
  </rcc>
  <rcc rId="26016" sId="1" numFmtId="4">
    <oc r="Q760">
      <v>0</v>
    </oc>
    <nc r="Q760"/>
  </rcc>
  <rcc rId="26017" sId="1" numFmtId="4">
    <oc r="K761">
      <v>0</v>
    </oc>
    <nc r="K761"/>
  </rcc>
  <rcc rId="26018" sId="1" numFmtId="4">
    <oc r="L761">
      <v>0</v>
    </oc>
    <nc r="L761"/>
  </rcc>
  <rcc rId="26019" sId="1" numFmtId="4">
    <oc r="M761">
      <v>0</v>
    </oc>
    <nc r="M761"/>
  </rcc>
  <rcc rId="26020" sId="1" numFmtId="4">
    <oc r="N761">
      <v>0</v>
    </oc>
    <nc r="N761"/>
  </rcc>
  <rcc rId="26021" sId="1" numFmtId="4">
    <oc r="O761">
      <v>0</v>
    </oc>
    <nc r="O761"/>
  </rcc>
  <rcc rId="26022" sId="1" numFmtId="4">
    <oc r="P761">
      <v>0</v>
    </oc>
    <nc r="P761"/>
  </rcc>
  <rcc rId="26023" sId="1" numFmtId="4">
    <oc r="Q761">
      <v>0</v>
    </oc>
    <nc r="Q761"/>
  </rcc>
  <rcc rId="26024" sId="1" numFmtId="4">
    <oc r="K762">
      <v>0</v>
    </oc>
    <nc r="K762"/>
  </rcc>
  <rcc rId="26025" sId="1" numFmtId="4">
    <oc r="L762">
      <v>0</v>
    </oc>
    <nc r="L762"/>
  </rcc>
  <rcc rId="26026" sId="1" numFmtId="4">
    <oc r="M762">
      <v>0</v>
    </oc>
    <nc r="M762"/>
  </rcc>
  <rcc rId="26027" sId="1" numFmtId="4">
    <oc r="N762">
      <v>0</v>
    </oc>
    <nc r="N762"/>
  </rcc>
  <rcc rId="26028" sId="1" numFmtId="4">
    <oc r="O762">
      <v>0</v>
    </oc>
    <nc r="O762"/>
  </rcc>
  <rcc rId="26029" sId="1" numFmtId="4">
    <oc r="P762">
      <v>0</v>
    </oc>
    <nc r="P762"/>
  </rcc>
  <rcc rId="26030" sId="1" numFmtId="4">
    <oc r="Q762">
      <v>0</v>
    </oc>
    <nc r="Q762"/>
  </rcc>
  <rcc rId="26031" sId="1" numFmtId="4">
    <oc r="K763">
      <v>0</v>
    </oc>
    <nc r="K763"/>
  </rcc>
  <rcc rId="26032" sId="1" numFmtId="4">
    <oc r="L763">
      <v>0</v>
    </oc>
    <nc r="L763"/>
  </rcc>
  <rcc rId="26033" sId="1" numFmtId="4">
    <oc r="M763">
      <v>0</v>
    </oc>
    <nc r="M763"/>
  </rcc>
  <rcc rId="26034" sId="1" numFmtId="4">
    <oc r="N763">
      <v>0</v>
    </oc>
    <nc r="N763"/>
  </rcc>
  <rcc rId="26035" sId="1" numFmtId="4">
    <oc r="O763">
      <v>0</v>
    </oc>
    <nc r="O763"/>
  </rcc>
  <rcc rId="26036" sId="1" numFmtId="4">
    <oc r="P763">
      <v>0</v>
    </oc>
    <nc r="P763"/>
  </rcc>
  <rcc rId="26037" sId="1" numFmtId="4">
    <oc r="Q763">
      <v>0</v>
    </oc>
    <nc r="Q763"/>
  </rcc>
  <rcc rId="26038" sId="1" numFmtId="4">
    <oc r="K764">
      <v>0</v>
    </oc>
    <nc r="K764"/>
  </rcc>
  <rcc rId="26039" sId="1" numFmtId="4">
    <oc r="L764">
      <v>0</v>
    </oc>
    <nc r="L764"/>
  </rcc>
  <rcc rId="26040" sId="1" numFmtId="4">
    <oc r="M764">
      <v>0</v>
    </oc>
    <nc r="M764"/>
  </rcc>
  <rcc rId="26041" sId="1" numFmtId="4">
    <oc r="N764">
      <v>0</v>
    </oc>
    <nc r="N764"/>
  </rcc>
  <rcc rId="26042" sId="1" numFmtId="4">
    <oc r="O764">
      <v>0</v>
    </oc>
    <nc r="O764"/>
  </rcc>
  <rcc rId="26043" sId="1" numFmtId="4">
    <oc r="P764">
      <v>0</v>
    </oc>
    <nc r="P764"/>
  </rcc>
  <rcc rId="26044" sId="1" numFmtId="4">
    <oc r="Q764">
      <v>0</v>
    </oc>
    <nc r="Q764"/>
  </rcc>
  <rcc rId="26045" sId="1" numFmtId="4">
    <oc r="K765">
      <v>0</v>
    </oc>
    <nc r="K765"/>
  </rcc>
  <rcc rId="26046" sId="1" numFmtId="4">
    <oc r="L765">
      <v>0</v>
    </oc>
    <nc r="L765"/>
  </rcc>
  <rcc rId="26047" sId="1" numFmtId="4">
    <oc r="M765">
      <v>0</v>
    </oc>
    <nc r="M765"/>
  </rcc>
  <rcc rId="26048" sId="1" numFmtId="4">
    <oc r="N765">
      <v>0</v>
    </oc>
    <nc r="N765"/>
  </rcc>
  <rcc rId="26049" sId="1" numFmtId="4">
    <oc r="O765">
      <v>0</v>
    </oc>
    <nc r="O765"/>
  </rcc>
  <rcc rId="26050" sId="1" numFmtId="4">
    <oc r="P765">
      <v>0</v>
    </oc>
    <nc r="P765"/>
  </rcc>
  <rcc rId="26051" sId="1" numFmtId="4">
    <oc r="Q765">
      <v>0</v>
    </oc>
    <nc r="Q765"/>
  </rcc>
  <rcc rId="26052" sId="1" numFmtId="4">
    <oc r="K766">
      <v>0</v>
    </oc>
    <nc r="K766"/>
  </rcc>
  <rcc rId="26053" sId="1" numFmtId="4">
    <oc r="L766">
      <v>0</v>
    </oc>
    <nc r="L766"/>
  </rcc>
  <rcc rId="26054" sId="1" numFmtId="4">
    <oc r="M766">
      <v>0</v>
    </oc>
    <nc r="M766"/>
  </rcc>
  <rcc rId="26055" sId="1" numFmtId="4">
    <oc r="N766">
      <v>0</v>
    </oc>
    <nc r="N766"/>
  </rcc>
  <rcc rId="26056" sId="1" numFmtId="4">
    <oc r="O766">
      <v>0</v>
    </oc>
    <nc r="O766"/>
  </rcc>
  <rcc rId="26057" sId="1" numFmtId="4">
    <oc r="P766">
      <v>0</v>
    </oc>
    <nc r="P766"/>
  </rcc>
  <rcc rId="26058" sId="1" numFmtId="4">
    <oc r="Q766">
      <v>0</v>
    </oc>
    <nc r="Q766"/>
  </rcc>
  <rcc rId="26059" sId="1" numFmtId="4">
    <oc r="K767">
      <v>0</v>
    </oc>
    <nc r="K767"/>
  </rcc>
  <rcc rId="26060" sId="1" numFmtId="4">
    <oc r="L767">
      <v>0</v>
    </oc>
    <nc r="L767"/>
  </rcc>
  <rcc rId="26061" sId="1" numFmtId="4">
    <oc r="M767">
      <v>0</v>
    </oc>
    <nc r="M767"/>
  </rcc>
  <rcc rId="26062" sId="1" numFmtId="4">
    <oc r="N767">
      <v>0</v>
    </oc>
    <nc r="N767"/>
  </rcc>
  <rcc rId="26063" sId="1" numFmtId="4">
    <oc r="O767">
      <v>0</v>
    </oc>
    <nc r="O767"/>
  </rcc>
  <rcc rId="26064" sId="1" numFmtId="4">
    <oc r="P767">
      <v>0</v>
    </oc>
    <nc r="P767"/>
  </rcc>
  <rcc rId="26065" sId="1" numFmtId="4">
    <oc r="Q767">
      <v>0</v>
    </oc>
    <nc r="Q767"/>
  </rcc>
  <rcc rId="26066" sId="1" numFmtId="4">
    <oc r="K768">
      <v>0</v>
    </oc>
    <nc r="K768"/>
  </rcc>
  <rcc rId="26067" sId="1" numFmtId="4">
    <oc r="L768">
      <v>0</v>
    </oc>
    <nc r="L768"/>
  </rcc>
  <rcc rId="26068" sId="1" numFmtId="4">
    <oc r="M768">
      <v>0</v>
    </oc>
    <nc r="M768"/>
  </rcc>
  <rcc rId="26069" sId="1" numFmtId="4">
    <oc r="N768">
      <v>0</v>
    </oc>
    <nc r="N768"/>
  </rcc>
  <rcc rId="26070" sId="1" numFmtId="4">
    <oc r="O768">
      <v>0</v>
    </oc>
    <nc r="O768"/>
  </rcc>
  <rcc rId="26071" sId="1" numFmtId="4">
    <oc r="P768">
      <v>0</v>
    </oc>
    <nc r="P768"/>
  </rcc>
  <rcc rId="26072" sId="1" numFmtId="4">
    <oc r="Q768">
      <v>0</v>
    </oc>
    <nc r="Q768"/>
  </rcc>
  <rcc rId="26073" sId="1" numFmtId="4">
    <oc r="K769">
      <v>0</v>
    </oc>
    <nc r="K769"/>
  </rcc>
  <rcc rId="26074" sId="1" numFmtId="4">
    <oc r="L769">
      <v>0</v>
    </oc>
    <nc r="L769"/>
  </rcc>
  <rcc rId="26075" sId="1" numFmtId="4">
    <oc r="M769">
      <v>0</v>
    </oc>
    <nc r="M769"/>
  </rcc>
  <rcc rId="26076" sId="1" numFmtId="4">
    <oc r="N769">
      <v>0</v>
    </oc>
    <nc r="N769"/>
  </rcc>
  <rcc rId="26077" sId="1" numFmtId="4">
    <oc r="O769">
      <v>0</v>
    </oc>
    <nc r="O769"/>
  </rcc>
  <rcc rId="26078" sId="1" numFmtId="4">
    <oc r="P769">
      <v>0</v>
    </oc>
    <nc r="P769"/>
  </rcc>
  <rcc rId="26079" sId="1" numFmtId="4">
    <oc r="Q769">
      <v>0</v>
    </oc>
    <nc r="Q769"/>
  </rcc>
  <rcc rId="26080" sId="1" numFmtId="4">
    <oc r="K770">
      <v>0</v>
    </oc>
    <nc r="K770"/>
  </rcc>
  <rcc rId="26081" sId="1" numFmtId="4">
    <oc r="L770">
      <v>0</v>
    </oc>
    <nc r="L770"/>
  </rcc>
  <rcc rId="26082" sId="1" numFmtId="4">
    <oc r="M770">
      <v>0</v>
    </oc>
    <nc r="M770"/>
  </rcc>
  <rcc rId="26083" sId="1" numFmtId="4">
    <oc r="N770">
      <v>0</v>
    </oc>
    <nc r="N770"/>
  </rcc>
  <rcc rId="26084" sId="1" numFmtId="4">
    <oc r="O770">
      <v>0</v>
    </oc>
    <nc r="O770"/>
  </rcc>
  <rcc rId="26085" sId="1" numFmtId="4">
    <oc r="P770">
      <v>0</v>
    </oc>
    <nc r="P770"/>
  </rcc>
  <rcc rId="26086" sId="1" numFmtId="4">
    <oc r="Q770">
      <v>0</v>
    </oc>
    <nc r="Q770"/>
  </rcc>
  <rcc rId="26087" sId="1" numFmtId="4">
    <oc r="K771">
      <v>0</v>
    </oc>
    <nc r="K771"/>
  </rcc>
  <rcc rId="26088" sId="1" numFmtId="4">
    <oc r="L771">
      <v>0</v>
    </oc>
    <nc r="L771"/>
  </rcc>
  <rcc rId="26089" sId="1" numFmtId="4">
    <oc r="M771">
      <v>0</v>
    </oc>
    <nc r="M771"/>
  </rcc>
  <rcc rId="26090" sId="1" numFmtId="4">
    <oc r="N771">
      <v>0</v>
    </oc>
    <nc r="N771"/>
  </rcc>
  <rcc rId="26091" sId="1" numFmtId="4">
    <oc r="O771">
      <v>0</v>
    </oc>
    <nc r="O771"/>
  </rcc>
  <rcc rId="26092" sId="1" numFmtId="4">
    <oc r="P771">
      <v>0</v>
    </oc>
    <nc r="P771"/>
  </rcc>
  <rcc rId="26093" sId="1" numFmtId="4">
    <oc r="Q771">
      <v>0</v>
    </oc>
    <nc r="Q771"/>
  </rcc>
  <rcc rId="26094" sId="1" numFmtId="4">
    <oc r="K772">
      <v>0</v>
    </oc>
    <nc r="K772"/>
  </rcc>
  <rcc rId="26095" sId="1" numFmtId="4">
    <oc r="L772">
      <v>0</v>
    </oc>
    <nc r="L772"/>
  </rcc>
  <rcc rId="26096" sId="1" numFmtId="4">
    <oc r="M772">
      <v>0</v>
    </oc>
    <nc r="M772"/>
  </rcc>
  <rcc rId="26097" sId="1" numFmtId="4">
    <oc r="N772">
      <v>0</v>
    </oc>
    <nc r="N772"/>
  </rcc>
  <rcc rId="26098" sId="1" numFmtId="4">
    <oc r="O772">
      <v>0</v>
    </oc>
    <nc r="O772"/>
  </rcc>
  <rcc rId="26099" sId="1" numFmtId="4">
    <oc r="P772">
      <v>0</v>
    </oc>
    <nc r="P772"/>
  </rcc>
  <rcc rId="26100" sId="1" numFmtId="4">
    <oc r="Q772">
      <v>0</v>
    </oc>
    <nc r="Q772"/>
  </rcc>
  <rcc rId="26101" sId="1" numFmtId="4">
    <oc r="K773">
      <v>0</v>
    </oc>
    <nc r="K773"/>
  </rcc>
  <rcc rId="26102" sId="1" numFmtId="4">
    <oc r="L773">
      <v>0</v>
    </oc>
    <nc r="L773"/>
  </rcc>
  <rcc rId="26103" sId="1" numFmtId="4">
    <oc r="M773">
      <v>0</v>
    </oc>
    <nc r="M773"/>
  </rcc>
  <rcc rId="26104" sId="1" numFmtId="4">
    <oc r="N773">
      <v>0</v>
    </oc>
    <nc r="N773"/>
  </rcc>
  <rcc rId="26105" sId="1" numFmtId="4">
    <oc r="O773">
      <v>0</v>
    </oc>
    <nc r="O773"/>
  </rcc>
  <rcc rId="26106" sId="1" numFmtId="4">
    <oc r="P773">
      <v>0</v>
    </oc>
    <nc r="P773"/>
  </rcc>
  <rcc rId="26107" sId="1" numFmtId="4">
    <oc r="Q773">
      <v>0</v>
    </oc>
    <nc r="Q773"/>
  </rcc>
  <rcc rId="26108" sId="1" numFmtId="4">
    <oc r="K774">
      <v>0</v>
    </oc>
    <nc r="K774"/>
  </rcc>
  <rcc rId="26109" sId="1" numFmtId="4">
    <oc r="L774">
      <v>0</v>
    </oc>
    <nc r="L774"/>
  </rcc>
  <rcc rId="26110" sId="1" numFmtId="4">
    <oc r="M774">
      <v>0</v>
    </oc>
    <nc r="M774"/>
  </rcc>
  <rcc rId="26111" sId="1" numFmtId="4">
    <oc r="N774">
      <v>0</v>
    </oc>
    <nc r="N774"/>
  </rcc>
  <rcc rId="26112" sId="1" numFmtId="4">
    <oc r="O774">
      <v>0</v>
    </oc>
    <nc r="O774"/>
  </rcc>
  <rcc rId="26113" sId="1" numFmtId="4">
    <oc r="P774">
      <v>0</v>
    </oc>
    <nc r="P774"/>
  </rcc>
  <rcc rId="26114" sId="1" numFmtId="4">
    <oc r="Q774">
      <v>0</v>
    </oc>
    <nc r="Q774"/>
  </rcc>
  <rcc rId="26115" sId="1" numFmtId="4">
    <oc r="K775">
      <v>0</v>
    </oc>
    <nc r="K775"/>
  </rcc>
  <rcc rId="26116" sId="1" numFmtId="4">
    <oc r="L775">
      <v>0</v>
    </oc>
    <nc r="L775"/>
  </rcc>
  <rcc rId="26117" sId="1" numFmtId="4">
    <oc r="M775">
      <v>0</v>
    </oc>
    <nc r="M775"/>
  </rcc>
  <rcc rId="26118" sId="1" numFmtId="4">
    <oc r="N775">
      <v>0</v>
    </oc>
    <nc r="N775"/>
  </rcc>
  <rcc rId="26119" sId="1" numFmtId="4">
    <oc r="O775">
      <v>0</v>
    </oc>
    <nc r="O775"/>
  </rcc>
  <rcc rId="26120" sId="1" numFmtId="4">
    <oc r="P775">
      <v>0</v>
    </oc>
    <nc r="P775"/>
  </rcc>
  <rcc rId="26121" sId="1" numFmtId="4">
    <oc r="Q775">
      <v>0</v>
    </oc>
    <nc r="Q775"/>
  </rcc>
  <rcc rId="26122" sId="1" numFmtId="4">
    <oc r="K776">
      <v>0</v>
    </oc>
    <nc r="K776"/>
  </rcc>
  <rcc rId="26123" sId="1" numFmtId="4">
    <oc r="L776">
      <v>0</v>
    </oc>
    <nc r="L776"/>
  </rcc>
  <rcc rId="26124" sId="1" numFmtId="4">
    <oc r="M776">
      <v>0</v>
    </oc>
    <nc r="M776"/>
  </rcc>
  <rcc rId="26125" sId="1" numFmtId="4">
    <oc r="N776">
      <v>0</v>
    </oc>
    <nc r="N776"/>
  </rcc>
  <rcc rId="26126" sId="1" numFmtId="4">
    <oc r="O776">
      <v>0</v>
    </oc>
    <nc r="O776"/>
  </rcc>
  <rcc rId="26127" sId="1" numFmtId="4">
    <oc r="P776">
      <v>0</v>
    </oc>
    <nc r="P776"/>
  </rcc>
  <rcc rId="26128" sId="1" numFmtId="4">
    <oc r="Q776">
      <v>0</v>
    </oc>
    <nc r="Q776"/>
  </rcc>
  <rcc rId="26129" sId="1" numFmtId="4">
    <oc r="K777">
      <v>0</v>
    </oc>
    <nc r="K777"/>
  </rcc>
  <rcc rId="26130" sId="1" numFmtId="4">
    <oc r="L777">
      <v>0</v>
    </oc>
    <nc r="L777"/>
  </rcc>
  <rcc rId="26131" sId="1" numFmtId="4">
    <oc r="M777">
      <v>0</v>
    </oc>
    <nc r="M777"/>
  </rcc>
  <rcc rId="26132" sId="1" numFmtId="4">
    <oc r="N777">
      <v>0</v>
    </oc>
    <nc r="N777"/>
  </rcc>
  <rcc rId="26133" sId="1" numFmtId="4">
    <oc r="O777">
      <v>0</v>
    </oc>
    <nc r="O777"/>
  </rcc>
  <rcc rId="26134" sId="1" numFmtId="4">
    <oc r="P777">
      <v>0</v>
    </oc>
    <nc r="P777"/>
  </rcc>
  <rcc rId="26135" sId="1" numFmtId="4">
    <oc r="Q777">
      <v>0</v>
    </oc>
    <nc r="Q777"/>
  </rcc>
  <rcc rId="26136" sId="1" numFmtId="4">
    <oc r="K778">
      <v>0</v>
    </oc>
    <nc r="K778"/>
  </rcc>
  <rcc rId="26137" sId="1" numFmtId="4">
    <oc r="L778">
      <v>0</v>
    </oc>
    <nc r="L778"/>
  </rcc>
  <rcc rId="26138" sId="1" numFmtId="4">
    <oc r="M778">
      <v>0</v>
    </oc>
    <nc r="M778"/>
  </rcc>
  <rcc rId="26139" sId="1" numFmtId="4">
    <oc r="N778">
      <v>0</v>
    </oc>
    <nc r="N778"/>
  </rcc>
  <rcc rId="26140" sId="1" numFmtId="4">
    <oc r="O778">
      <v>0</v>
    </oc>
    <nc r="O778"/>
  </rcc>
  <rcc rId="26141" sId="1" numFmtId="4">
    <oc r="P778">
      <v>0</v>
    </oc>
    <nc r="P778"/>
  </rcc>
  <rcc rId="26142" sId="1" numFmtId="4">
    <oc r="Q778">
      <v>0</v>
    </oc>
    <nc r="Q778"/>
  </rcc>
  <rcc rId="26143" sId="1" numFmtId="4">
    <oc r="K779">
      <v>0</v>
    </oc>
    <nc r="K779"/>
  </rcc>
  <rcc rId="26144" sId="1" numFmtId="4">
    <oc r="L779">
      <v>0</v>
    </oc>
    <nc r="L779"/>
  </rcc>
  <rcc rId="26145" sId="1" numFmtId="4">
    <oc r="M779">
      <v>0</v>
    </oc>
    <nc r="M779"/>
  </rcc>
  <rcc rId="26146" sId="1" numFmtId="4">
    <oc r="N779">
      <v>0</v>
    </oc>
    <nc r="N779"/>
  </rcc>
  <rcc rId="26147" sId="1" numFmtId="4">
    <oc r="O779">
      <v>0</v>
    </oc>
    <nc r="O779"/>
  </rcc>
  <rcc rId="26148" sId="1" numFmtId="4">
    <oc r="P779">
      <v>0</v>
    </oc>
    <nc r="P779"/>
  </rcc>
  <rcc rId="26149" sId="1" numFmtId="4">
    <oc r="Q779">
      <v>0</v>
    </oc>
    <nc r="Q779"/>
  </rcc>
  <rcc rId="26150" sId="1" numFmtId="4">
    <oc r="K780">
      <v>0</v>
    </oc>
    <nc r="K780"/>
  </rcc>
  <rcc rId="26151" sId="1" numFmtId="4">
    <oc r="L780">
      <v>0</v>
    </oc>
    <nc r="L780"/>
  </rcc>
  <rcc rId="26152" sId="1" numFmtId="4">
    <oc r="M780">
      <v>0</v>
    </oc>
    <nc r="M780"/>
  </rcc>
  <rcc rId="26153" sId="1" numFmtId="4">
    <oc r="N780">
      <v>0</v>
    </oc>
    <nc r="N780"/>
  </rcc>
  <rcc rId="26154" sId="1" numFmtId="4">
    <oc r="O780">
      <v>0</v>
    </oc>
    <nc r="O780"/>
  </rcc>
  <rcc rId="26155" sId="1" numFmtId="4">
    <oc r="P780">
      <v>0</v>
    </oc>
    <nc r="P780"/>
  </rcc>
  <rcc rId="26156" sId="1" numFmtId="4">
    <oc r="Q780">
      <v>0</v>
    </oc>
    <nc r="Q780"/>
  </rcc>
  <rcc rId="26157" sId="1" numFmtId="4">
    <oc r="K781">
      <v>0</v>
    </oc>
    <nc r="K781"/>
  </rcc>
  <rcc rId="26158" sId="1" numFmtId="4">
    <oc r="L781">
      <v>0</v>
    </oc>
    <nc r="L781"/>
  </rcc>
  <rcc rId="26159" sId="1" numFmtId="4">
    <oc r="M781">
      <v>0</v>
    </oc>
    <nc r="M781"/>
  </rcc>
  <rcc rId="26160" sId="1" numFmtId="4">
    <oc r="N781">
      <v>0</v>
    </oc>
    <nc r="N781"/>
  </rcc>
  <rcc rId="26161" sId="1" numFmtId="4">
    <oc r="O781">
      <v>0</v>
    </oc>
    <nc r="O781"/>
  </rcc>
  <rcc rId="26162" sId="1" numFmtId="4">
    <oc r="P781">
      <v>0</v>
    </oc>
    <nc r="P781"/>
  </rcc>
  <rcc rId="26163" sId="1" numFmtId="4">
    <oc r="Q781">
      <v>0</v>
    </oc>
    <nc r="Q781"/>
  </rcc>
  <rcc rId="26164" sId="1" numFmtId="4">
    <oc r="K782">
      <v>0</v>
    </oc>
    <nc r="K782"/>
  </rcc>
  <rcc rId="26165" sId="1" numFmtId="4">
    <oc r="L782">
      <v>0</v>
    </oc>
    <nc r="L782"/>
  </rcc>
  <rcc rId="26166" sId="1" numFmtId="4">
    <oc r="M782">
      <v>0</v>
    </oc>
    <nc r="M782"/>
  </rcc>
  <rcc rId="26167" sId="1" numFmtId="4">
    <oc r="N782">
      <v>0</v>
    </oc>
    <nc r="N782"/>
  </rcc>
  <rcc rId="26168" sId="1" numFmtId="4">
    <oc r="O782">
      <v>0</v>
    </oc>
    <nc r="O782"/>
  </rcc>
  <rcc rId="26169" sId="1" numFmtId="4">
    <oc r="P782">
      <v>0</v>
    </oc>
    <nc r="P782"/>
  </rcc>
  <rcc rId="26170" sId="1" numFmtId="4">
    <oc r="Q782">
      <v>0</v>
    </oc>
    <nc r="Q782"/>
  </rcc>
  <rcc rId="26171" sId="1" numFmtId="4">
    <oc r="K783">
      <v>0</v>
    </oc>
    <nc r="K783"/>
  </rcc>
  <rcc rId="26172" sId="1" numFmtId="4">
    <oc r="L783">
      <v>0</v>
    </oc>
    <nc r="L783"/>
  </rcc>
  <rcc rId="26173" sId="1" numFmtId="4">
    <oc r="M783">
      <v>0</v>
    </oc>
    <nc r="M783"/>
  </rcc>
  <rcc rId="26174" sId="1" numFmtId="4">
    <oc r="N783">
      <v>0</v>
    </oc>
    <nc r="N783"/>
  </rcc>
  <rcc rId="26175" sId="1" numFmtId="4">
    <oc r="O783">
      <v>0</v>
    </oc>
    <nc r="O783"/>
  </rcc>
  <rcc rId="26176" sId="1" numFmtId="4">
    <oc r="P783">
      <v>0</v>
    </oc>
    <nc r="P783"/>
  </rcc>
  <rcc rId="26177" sId="1" numFmtId="4">
    <oc r="Q783">
      <v>0</v>
    </oc>
    <nc r="Q783"/>
  </rcc>
  <rcc rId="26178" sId="1" numFmtId="4">
    <oc r="K784">
      <v>0</v>
    </oc>
    <nc r="K784"/>
  </rcc>
  <rcc rId="26179" sId="1" numFmtId="4">
    <oc r="L784">
      <v>0</v>
    </oc>
    <nc r="L784"/>
  </rcc>
  <rcc rId="26180" sId="1" numFmtId="4">
    <oc r="M784">
      <v>0</v>
    </oc>
    <nc r="M784"/>
  </rcc>
  <rcc rId="26181" sId="1" numFmtId="4">
    <oc r="N784">
      <v>0</v>
    </oc>
    <nc r="N784"/>
  </rcc>
  <rcc rId="26182" sId="1" numFmtId="4">
    <oc r="O784">
      <v>0</v>
    </oc>
    <nc r="O784"/>
  </rcc>
  <rcc rId="26183" sId="1" numFmtId="4">
    <oc r="P784">
      <v>0</v>
    </oc>
    <nc r="P784"/>
  </rcc>
  <rcc rId="26184" sId="1" numFmtId="4">
    <oc r="Q784">
      <v>0</v>
    </oc>
    <nc r="Q784"/>
  </rcc>
  <rcc rId="26185" sId="1" numFmtId="4">
    <oc r="K785">
      <v>0</v>
    </oc>
    <nc r="K785"/>
  </rcc>
  <rcc rId="26186" sId="1" numFmtId="4">
    <oc r="L785">
      <v>0</v>
    </oc>
    <nc r="L785"/>
  </rcc>
  <rcc rId="26187" sId="1" numFmtId="4">
    <oc r="M785">
      <v>0</v>
    </oc>
    <nc r="M785"/>
  </rcc>
  <rcc rId="26188" sId="1" numFmtId="4">
    <oc r="N785">
      <v>0</v>
    </oc>
    <nc r="N785"/>
  </rcc>
  <rcc rId="26189" sId="1" numFmtId="4">
    <oc r="O785">
      <v>0</v>
    </oc>
    <nc r="O785"/>
  </rcc>
  <rcc rId="26190" sId="1" numFmtId="4">
    <oc r="P785">
      <v>0</v>
    </oc>
    <nc r="P785"/>
  </rcc>
  <rcc rId="26191" sId="1" numFmtId="4">
    <oc r="Q785">
      <v>0</v>
    </oc>
    <nc r="Q785"/>
  </rcc>
  <rcc rId="26192" sId="1" numFmtId="4">
    <oc r="K786">
      <v>0</v>
    </oc>
    <nc r="K786"/>
  </rcc>
  <rcc rId="26193" sId="1" numFmtId="4">
    <oc r="L786">
      <v>0</v>
    </oc>
    <nc r="L786"/>
  </rcc>
  <rcc rId="26194" sId="1" numFmtId="4">
    <oc r="M786">
      <v>0</v>
    </oc>
    <nc r="M786"/>
  </rcc>
  <rcc rId="26195" sId="1" numFmtId="4">
    <oc r="N786">
      <v>0</v>
    </oc>
    <nc r="N786"/>
  </rcc>
  <rcc rId="26196" sId="1" numFmtId="4">
    <oc r="O786">
      <v>0</v>
    </oc>
    <nc r="O786"/>
  </rcc>
  <rcc rId="26197" sId="1" numFmtId="4">
    <oc r="P786">
      <v>0</v>
    </oc>
    <nc r="P786"/>
  </rcc>
  <rcc rId="26198" sId="1" numFmtId="4">
    <oc r="Q786">
      <v>0</v>
    </oc>
    <nc r="Q786"/>
  </rcc>
  <rcc rId="26199" sId="1" numFmtId="4">
    <oc r="K787">
      <v>0</v>
    </oc>
    <nc r="K787"/>
  </rcc>
  <rcc rId="26200" sId="1" numFmtId="4">
    <oc r="L787">
      <v>0</v>
    </oc>
    <nc r="L787"/>
  </rcc>
  <rcc rId="26201" sId="1" numFmtId="4">
    <oc r="M787">
      <v>0</v>
    </oc>
    <nc r="M787"/>
  </rcc>
  <rcc rId="26202" sId="1" numFmtId="4">
    <oc r="N787">
      <v>0</v>
    </oc>
    <nc r="N787"/>
  </rcc>
  <rcc rId="26203" sId="1" numFmtId="4">
    <oc r="O787">
      <v>0</v>
    </oc>
    <nc r="O787"/>
  </rcc>
  <rcc rId="26204" sId="1" numFmtId="4">
    <oc r="P787">
      <v>0</v>
    </oc>
    <nc r="P787"/>
  </rcc>
  <rcc rId="26205" sId="1" numFmtId="4">
    <oc r="Q787">
      <v>0</v>
    </oc>
    <nc r="Q787"/>
  </rcc>
  <rcc rId="26206" sId="1" numFmtId="4">
    <oc r="K788">
      <v>0</v>
    </oc>
    <nc r="K788"/>
  </rcc>
  <rcc rId="26207" sId="1" numFmtId="4">
    <oc r="L788">
      <v>0</v>
    </oc>
    <nc r="L788"/>
  </rcc>
  <rcc rId="26208" sId="1" numFmtId="4">
    <oc r="M788">
      <v>0</v>
    </oc>
    <nc r="M788"/>
  </rcc>
  <rcc rId="26209" sId="1" numFmtId="4">
    <oc r="N788">
      <v>0</v>
    </oc>
    <nc r="N788"/>
  </rcc>
  <rcc rId="26210" sId="1" numFmtId="4">
    <oc r="O788">
      <v>0</v>
    </oc>
    <nc r="O788"/>
  </rcc>
  <rcc rId="26211" sId="1" numFmtId="4">
    <oc r="P788">
      <v>0</v>
    </oc>
    <nc r="P788"/>
  </rcc>
  <rcc rId="26212" sId="1" numFmtId="4">
    <oc r="Q788">
      <v>0</v>
    </oc>
    <nc r="Q788"/>
  </rcc>
  <rcc rId="26213" sId="1" numFmtId="4">
    <oc r="K789">
      <v>0</v>
    </oc>
    <nc r="K789"/>
  </rcc>
  <rcc rId="26214" sId="1" numFmtId="4">
    <oc r="L789">
      <v>0</v>
    </oc>
    <nc r="L789"/>
  </rcc>
  <rcc rId="26215" sId="1" numFmtId="4">
    <oc r="M789">
      <v>0</v>
    </oc>
    <nc r="M789"/>
  </rcc>
  <rcc rId="26216" sId="1" numFmtId="4">
    <oc r="N789">
      <v>0</v>
    </oc>
    <nc r="N789"/>
  </rcc>
  <rcc rId="26217" sId="1" numFmtId="4">
    <oc r="O789">
      <v>0</v>
    </oc>
    <nc r="O789"/>
  </rcc>
  <rcc rId="26218" sId="1" numFmtId="4">
    <oc r="P789">
      <v>0</v>
    </oc>
    <nc r="P789"/>
  </rcc>
  <rcc rId="26219" sId="1" numFmtId="4">
    <oc r="Q789">
      <v>0</v>
    </oc>
    <nc r="Q789"/>
  </rcc>
  <rcc rId="26220" sId="1" numFmtId="4">
    <oc r="K790">
      <v>0</v>
    </oc>
    <nc r="K790"/>
  </rcc>
  <rcc rId="26221" sId="1" numFmtId="4">
    <oc r="L790">
      <v>0</v>
    </oc>
    <nc r="L790"/>
  </rcc>
  <rcc rId="26222" sId="1" numFmtId="4">
    <oc r="M790">
      <v>0</v>
    </oc>
    <nc r="M790"/>
  </rcc>
  <rcc rId="26223" sId="1" numFmtId="4">
    <oc r="N790">
      <v>0</v>
    </oc>
    <nc r="N790"/>
  </rcc>
  <rcc rId="26224" sId="1" numFmtId="4">
    <oc r="O790">
      <v>0</v>
    </oc>
    <nc r="O790"/>
  </rcc>
  <rcc rId="26225" sId="1" numFmtId="4">
    <oc r="P790">
      <v>0</v>
    </oc>
    <nc r="P790"/>
  </rcc>
  <rcc rId="26226" sId="1" numFmtId="4">
    <oc r="Q790">
      <v>0</v>
    </oc>
    <nc r="Q790"/>
  </rcc>
  <rcc rId="26227" sId="1" numFmtId="4">
    <oc r="K791">
      <v>0</v>
    </oc>
    <nc r="K791"/>
  </rcc>
  <rcc rId="26228" sId="1" numFmtId="4">
    <oc r="L791">
      <v>0</v>
    </oc>
    <nc r="L791"/>
  </rcc>
  <rcc rId="26229" sId="1" numFmtId="4">
    <oc r="M791">
      <v>0</v>
    </oc>
    <nc r="M791"/>
  </rcc>
  <rcc rId="26230" sId="1" numFmtId="4">
    <oc r="N791">
      <v>0</v>
    </oc>
    <nc r="N791"/>
  </rcc>
  <rcc rId="26231" sId="1" numFmtId="4">
    <oc r="O791">
      <v>0</v>
    </oc>
    <nc r="O791"/>
  </rcc>
  <rcc rId="26232" sId="1" numFmtId="4">
    <oc r="P791">
      <v>0</v>
    </oc>
    <nc r="P791"/>
  </rcc>
  <rcc rId="26233" sId="1" numFmtId="4">
    <oc r="Q791">
      <v>0</v>
    </oc>
    <nc r="Q791"/>
  </rcc>
  <rcc rId="26234" sId="1" numFmtId="4">
    <oc r="K792">
      <v>0</v>
    </oc>
    <nc r="K792"/>
  </rcc>
  <rcc rId="26235" sId="1" numFmtId="4">
    <oc r="L792">
      <v>0</v>
    </oc>
    <nc r="L792"/>
  </rcc>
  <rcc rId="26236" sId="1" numFmtId="4">
    <oc r="M792">
      <v>0</v>
    </oc>
    <nc r="M792"/>
  </rcc>
  <rcc rId="26237" sId="1" numFmtId="4">
    <oc r="N792">
      <v>0</v>
    </oc>
    <nc r="N792"/>
  </rcc>
  <rcc rId="26238" sId="1" numFmtId="4">
    <oc r="O792">
      <v>0</v>
    </oc>
    <nc r="O792"/>
  </rcc>
  <rcc rId="26239" sId="1" numFmtId="4">
    <oc r="P792">
      <v>0</v>
    </oc>
    <nc r="P792"/>
  </rcc>
  <rcc rId="26240" sId="1" numFmtId="4">
    <oc r="Q792">
      <v>0</v>
    </oc>
    <nc r="Q792"/>
  </rcc>
  <rcc rId="26241" sId="1" numFmtId="4">
    <oc r="K793">
      <v>0</v>
    </oc>
    <nc r="K793"/>
  </rcc>
  <rcc rId="26242" sId="1" numFmtId="4">
    <oc r="L793">
      <v>0</v>
    </oc>
    <nc r="L793"/>
  </rcc>
  <rcc rId="26243" sId="1" numFmtId="4">
    <oc r="M793">
      <v>0</v>
    </oc>
    <nc r="M793"/>
  </rcc>
  <rcc rId="26244" sId="1" numFmtId="4">
    <oc r="N793">
      <v>0</v>
    </oc>
    <nc r="N793"/>
  </rcc>
  <rcc rId="26245" sId="1" numFmtId="4">
    <oc r="O793">
      <v>0</v>
    </oc>
    <nc r="O793"/>
  </rcc>
  <rcc rId="26246" sId="1" numFmtId="4">
    <oc r="P793">
      <v>0</v>
    </oc>
    <nc r="P793"/>
  </rcc>
  <rcc rId="26247" sId="1" numFmtId="4">
    <oc r="Q793">
      <v>0</v>
    </oc>
    <nc r="Q793"/>
  </rcc>
  <rcc rId="26248" sId="1" numFmtId="4">
    <oc r="K794">
      <v>0</v>
    </oc>
    <nc r="K794"/>
  </rcc>
  <rcc rId="26249" sId="1" numFmtId="4">
    <oc r="L794">
      <v>0</v>
    </oc>
    <nc r="L794"/>
  </rcc>
  <rcc rId="26250" sId="1" numFmtId="4">
    <oc r="M794">
      <v>0</v>
    </oc>
    <nc r="M794"/>
  </rcc>
  <rcc rId="26251" sId="1" numFmtId="4">
    <oc r="N794">
      <v>0</v>
    </oc>
    <nc r="N794"/>
  </rcc>
  <rcc rId="26252" sId="1" numFmtId="4">
    <oc r="O794">
      <v>0</v>
    </oc>
    <nc r="O794"/>
  </rcc>
  <rcc rId="26253" sId="1" numFmtId="4">
    <oc r="P794">
      <v>0</v>
    </oc>
    <nc r="P794"/>
  </rcc>
  <rcc rId="26254" sId="1" numFmtId="4">
    <oc r="Q794">
      <v>0</v>
    </oc>
    <nc r="Q794"/>
  </rcc>
  <rcc rId="26255" sId="1" numFmtId="4">
    <oc r="K795">
      <v>0</v>
    </oc>
    <nc r="K795"/>
  </rcc>
  <rcc rId="26256" sId="1" numFmtId="4">
    <oc r="L795">
      <v>0</v>
    </oc>
    <nc r="L795"/>
  </rcc>
  <rcc rId="26257" sId="1" numFmtId="4">
    <oc r="M795">
      <v>0</v>
    </oc>
    <nc r="M795"/>
  </rcc>
  <rcc rId="26258" sId="1" numFmtId="4">
    <oc r="N795">
      <v>0</v>
    </oc>
    <nc r="N795"/>
  </rcc>
  <rcc rId="26259" sId="1" numFmtId="4">
    <oc r="O795">
      <v>0</v>
    </oc>
    <nc r="O795"/>
  </rcc>
  <rcc rId="26260" sId="1" numFmtId="4">
    <oc r="P795">
      <v>0</v>
    </oc>
    <nc r="P795"/>
  </rcc>
  <rcc rId="26261" sId="1" numFmtId="4">
    <oc r="Q795">
      <v>0</v>
    </oc>
    <nc r="Q795"/>
  </rcc>
  <rcc rId="26262" sId="1" numFmtId="4">
    <oc r="K796">
      <v>0</v>
    </oc>
    <nc r="K796"/>
  </rcc>
  <rcc rId="26263" sId="1" numFmtId="4">
    <oc r="L796">
      <v>0</v>
    </oc>
    <nc r="L796"/>
  </rcc>
  <rcc rId="26264" sId="1" numFmtId="4">
    <oc r="M796">
      <v>0</v>
    </oc>
    <nc r="M796"/>
  </rcc>
  <rcc rId="26265" sId="1" numFmtId="4">
    <oc r="N796">
      <v>0</v>
    </oc>
    <nc r="N796"/>
  </rcc>
  <rcc rId="26266" sId="1" numFmtId="4">
    <oc r="O796">
      <v>0</v>
    </oc>
    <nc r="O796"/>
  </rcc>
  <rcc rId="26267" sId="1" numFmtId="4">
    <oc r="P796">
      <v>0</v>
    </oc>
    <nc r="P796"/>
  </rcc>
  <rcc rId="26268" sId="1" numFmtId="4">
    <oc r="Q796">
      <v>0</v>
    </oc>
    <nc r="Q796"/>
  </rcc>
  <rcc rId="26269" sId="1" numFmtId="4">
    <oc r="K797">
      <v>0</v>
    </oc>
    <nc r="K797"/>
  </rcc>
  <rcc rId="26270" sId="1" numFmtId="4">
    <oc r="L797">
      <v>0</v>
    </oc>
    <nc r="L797"/>
  </rcc>
  <rcc rId="26271" sId="1" numFmtId="4">
    <oc r="M797">
      <v>0</v>
    </oc>
    <nc r="M797"/>
  </rcc>
  <rcc rId="26272" sId="1" numFmtId="4">
    <oc r="N797">
      <v>0</v>
    </oc>
    <nc r="N797"/>
  </rcc>
  <rcc rId="26273" sId="1" numFmtId="4">
    <oc r="O797">
      <v>0</v>
    </oc>
    <nc r="O797"/>
  </rcc>
  <rcc rId="26274" sId="1" numFmtId="4">
    <oc r="P797">
      <v>0</v>
    </oc>
    <nc r="P797"/>
  </rcc>
  <rcc rId="26275" sId="1" numFmtId="4">
    <oc r="Q797">
      <v>0</v>
    </oc>
    <nc r="Q797"/>
  </rcc>
  <rcc rId="26276" sId="1" numFmtId="4">
    <oc r="K798">
      <v>0</v>
    </oc>
    <nc r="K798"/>
  </rcc>
  <rcc rId="26277" sId="1" numFmtId="4">
    <oc r="L798">
      <v>0</v>
    </oc>
    <nc r="L798"/>
  </rcc>
  <rcc rId="26278" sId="1" numFmtId="4">
    <oc r="M798">
      <v>0</v>
    </oc>
    <nc r="M798"/>
  </rcc>
  <rcc rId="26279" sId="1" numFmtId="4">
    <oc r="N798">
      <v>0</v>
    </oc>
    <nc r="N798"/>
  </rcc>
  <rcc rId="26280" sId="1" numFmtId="4">
    <oc r="O798">
      <v>0</v>
    </oc>
    <nc r="O798"/>
  </rcc>
  <rcc rId="26281" sId="1" numFmtId="4">
    <oc r="P798">
      <v>0</v>
    </oc>
    <nc r="P798"/>
  </rcc>
  <rcc rId="26282" sId="1" numFmtId="4">
    <oc r="Q798">
      <v>0</v>
    </oc>
    <nc r="Q798"/>
  </rcc>
  <rcc rId="26283" sId="1" numFmtId="4">
    <oc r="K799">
      <v>0</v>
    </oc>
    <nc r="K799"/>
  </rcc>
  <rcc rId="26284" sId="1" numFmtId="4">
    <oc r="L799">
      <v>0</v>
    </oc>
    <nc r="L799"/>
  </rcc>
  <rcc rId="26285" sId="1" numFmtId="4">
    <oc r="M799">
      <v>0</v>
    </oc>
    <nc r="M799"/>
  </rcc>
  <rcc rId="26286" sId="1" numFmtId="4">
    <oc r="N799">
      <v>0</v>
    </oc>
    <nc r="N799"/>
  </rcc>
  <rcc rId="26287" sId="1" numFmtId="4">
    <oc r="O799">
      <v>0</v>
    </oc>
    <nc r="O799"/>
  </rcc>
  <rcc rId="26288" sId="1" numFmtId="4">
    <oc r="P799">
      <v>0</v>
    </oc>
    <nc r="P799"/>
  </rcc>
  <rcc rId="26289" sId="1" numFmtId="4">
    <oc r="Q799">
      <v>0</v>
    </oc>
    <nc r="Q799"/>
  </rcc>
  <rcc rId="26290" sId="1" numFmtId="4">
    <oc r="K800">
      <v>0</v>
    </oc>
    <nc r="K800"/>
  </rcc>
  <rcc rId="26291" sId="1" numFmtId="4">
    <oc r="L800">
      <v>0</v>
    </oc>
    <nc r="L800"/>
  </rcc>
  <rcc rId="26292" sId="1" numFmtId="4">
    <oc r="M800">
      <v>0</v>
    </oc>
    <nc r="M800"/>
  </rcc>
  <rcc rId="26293" sId="1" numFmtId="4">
    <oc r="N800">
      <v>0</v>
    </oc>
    <nc r="N800"/>
  </rcc>
  <rcc rId="26294" sId="1" numFmtId="4">
    <oc r="O800">
      <v>0</v>
    </oc>
    <nc r="O800"/>
  </rcc>
  <rcc rId="26295" sId="1" numFmtId="4">
    <oc r="P800">
      <v>0</v>
    </oc>
    <nc r="P800"/>
  </rcc>
  <rcc rId="26296" sId="1" numFmtId="4">
    <oc r="Q800">
      <v>0</v>
    </oc>
    <nc r="Q800"/>
  </rcc>
  <rcc rId="26297" sId="1" numFmtId="4">
    <oc r="K801">
      <v>0</v>
    </oc>
    <nc r="K801"/>
  </rcc>
  <rcc rId="26298" sId="1" numFmtId="4">
    <oc r="L801">
      <v>0</v>
    </oc>
    <nc r="L801"/>
  </rcc>
  <rcc rId="26299" sId="1" numFmtId="4">
    <oc r="M801">
      <v>0</v>
    </oc>
    <nc r="M801"/>
  </rcc>
  <rcc rId="26300" sId="1" numFmtId="4">
    <oc r="N801">
      <v>0</v>
    </oc>
    <nc r="N801"/>
  </rcc>
  <rcc rId="26301" sId="1" numFmtId="4">
    <oc r="O801">
      <v>0</v>
    </oc>
    <nc r="O801"/>
  </rcc>
  <rcc rId="26302" sId="1" numFmtId="4">
    <oc r="P801">
      <v>0</v>
    </oc>
    <nc r="P801"/>
  </rcc>
  <rcc rId="26303" sId="1" numFmtId="4">
    <oc r="Q801">
      <v>0</v>
    </oc>
    <nc r="Q801"/>
  </rcc>
  <rcc rId="26304" sId="1" numFmtId="4">
    <oc r="K802">
      <v>0</v>
    </oc>
    <nc r="K802"/>
  </rcc>
  <rcc rId="26305" sId="1" numFmtId="4">
    <oc r="L802">
      <v>0</v>
    </oc>
    <nc r="L802"/>
  </rcc>
  <rcc rId="26306" sId="1" numFmtId="4">
    <oc r="M802">
      <v>0</v>
    </oc>
    <nc r="M802"/>
  </rcc>
  <rcc rId="26307" sId="1" numFmtId="4">
    <oc r="N802">
      <v>0</v>
    </oc>
    <nc r="N802"/>
  </rcc>
  <rcc rId="26308" sId="1" numFmtId="4">
    <oc r="O802">
      <v>0</v>
    </oc>
    <nc r="O802"/>
  </rcc>
  <rcc rId="26309" sId="1" numFmtId="4">
    <oc r="P802">
      <v>0</v>
    </oc>
    <nc r="P802"/>
  </rcc>
  <rcc rId="26310" sId="1" numFmtId="4">
    <oc r="Q802">
      <v>0</v>
    </oc>
    <nc r="Q802"/>
  </rcc>
  <rcc rId="26311" sId="1" numFmtId="4">
    <oc r="K803">
      <v>0</v>
    </oc>
    <nc r="K803"/>
  </rcc>
  <rcc rId="26312" sId="1" numFmtId="4">
    <oc r="L803">
      <v>0</v>
    </oc>
    <nc r="L803"/>
  </rcc>
  <rcc rId="26313" sId="1" numFmtId="4">
    <oc r="M803">
      <v>0</v>
    </oc>
    <nc r="M803"/>
  </rcc>
  <rcc rId="26314" sId="1" numFmtId="4">
    <oc r="N803">
      <v>0</v>
    </oc>
    <nc r="N803"/>
  </rcc>
  <rcc rId="26315" sId="1" numFmtId="4">
    <oc r="O803">
      <v>0</v>
    </oc>
    <nc r="O803"/>
  </rcc>
  <rcc rId="26316" sId="1" numFmtId="4">
    <oc r="P803">
      <v>0</v>
    </oc>
    <nc r="P803"/>
  </rcc>
  <rcc rId="26317" sId="1" numFmtId="4">
    <oc r="Q803">
      <v>0</v>
    </oc>
    <nc r="Q803"/>
  </rcc>
  <rcc rId="26318" sId="1" numFmtId="4">
    <oc r="K804">
      <v>0</v>
    </oc>
    <nc r="K804"/>
  </rcc>
  <rcc rId="26319" sId="1" numFmtId="4">
    <oc r="L804">
      <v>0</v>
    </oc>
    <nc r="L804"/>
  </rcc>
  <rcc rId="26320" sId="1" numFmtId="4">
    <oc r="M804">
      <v>0</v>
    </oc>
    <nc r="M804"/>
  </rcc>
  <rcc rId="26321" sId="1" numFmtId="4">
    <oc r="N804">
      <v>0</v>
    </oc>
    <nc r="N804"/>
  </rcc>
  <rcc rId="26322" sId="1" numFmtId="4">
    <oc r="O804">
      <v>0</v>
    </oc>
    <nc r="O804"/>
  </rcc>
  <rcc rId="26323" sId="1" numFmtId="4">
    <oc r="P804">
      <v>0</v>
    </oc>
    <nc r="P804"/>
  </rcc>
  <rcc rId="26324" sId="1" numFmtId="4">
    <oc r="Q804">
      <v>0</v>
    </oc>
    <nc r="Q804"/>
  </rcc>
  <rcc rId="26325" sId="1" numFmtId="4">
    <oc r="K805">
      <v>0</v>
    </oc>
    <nc r="K805"/>
  </rcc>
  <rcc rId="26326" sId="1" numFmtId="4">
    <oc r="L805">
      <v>0</v>
    </oc>
    <nc r="L805"/>
  </rcc>
  <rcc rId="26327" sId="1" numFmtId="4">
    <oc r="M805">
      <v>0</v>
    </oc>
    <nc r="M805"/>
  </rcc>
  <rcc rId="26328" sId="1" numFmtId="4">
    <oc r="N805">
      <v>0</v>
    </oc>
    <nc r="N805"/>
  </rcc>
  <rcc rId="26329" sId="1" numFmtId="4">
    <oc r="O805">
      <v>0</v>
    </oc>
    <nc r="O805"/>
  </rcc>
  <rcc rId="26330" sId="1" numFmtId="4">
    <oc r="P805">
      <v>0</v>
    </oc>
    <nc r="P805"/>
  </rcc>
  <rcc rId="26331" sId="1" numFmtId="4">
    <oc r="Q805">
      <v>0</v>
    </oc>
    <nc r="Q805"/>
  </rcc>
  <rcc rId="26332" sId="1" numFmtId="4">
    <oc r="K806">
      <v>0</v>
    </oc>
    <nc r="K806"/>
  </rcc>
  <rcc rId="26333" sId="1" numFmtId="4">
    <oc r="L806">
      <v>0</v>
    </oc>
    <nc r="L806"/>
  </rcc>
  <rcc rId="26334" sId="1" numFmtId="4">
    <oc r="M806">
      <v>0</v>
    </oc>
    <nc r="M806"/>
  </rcc>
  <rcc rId="26335" sId="1" numFmtId="4">
    <oc r="N806">
      <v>0</v>
    </oc>
    <nc r="N806"/>
  </rcc>
  <rcc rId="26336" sId="1" numFmtId="4">
    <oc r="O806">
      <v>0</v>
    </oc>
    <nc r="O806"/>
  </rcc>
  <rcc rId="26337" sId="1" numFmtId="4">
    <oc r="P806">
      <v>0</v>
    </oc>
    <nc r="P806"/>
  </rcc>
  <rcc rId="26338" sId="1" numFmtId="4">
    <oc r="Q806">
      <v>0</v>
    </oc>
    <nc r="Q806"/>
  </rcc>
  <rcc rId="26339" sId="1" numFmtId="4">
    <oc r="K807">
      <v>0</v>
    </oc>
    <nc r="K807"/>
  </rcc>
  <rcc rId="26340" sId="1" numFmtId="4">
    <oc r="L807">
      <v>0</v>
    </oc>
    <nc r="L807"/>
  </rcc>
  <rcc rId="26341" sId="1" numFmtId="4">
    <oc r="M807">
      <v>0</v>
    </oc>
    <nc r="M807"/>
  </rcc>
  <rcc rId="26342" sId="1" numFmtId="4">
    <oc r="N807">
      <v>0</v>
    </oc>
    <nc r="N807"/>
  </rcc>
  <rcc rId="26343" sId="1" numFmtId="4">
    <oc r="O807">
      <v>0</v>
    </oc>
    <nc r="O807"/>
  </rcc>
  <rcc rId="26344" sId="1" numFmtId="4">
    <oc r="P807">
      <v>0</v>
    </oc>
    <nc r="P807"/>
  </rcc>
  <rcc rId="26345" sId="1" numFmtId="4">
    <oc r="Q807">
      <v>0</v>
    </oc>
    <nc r="Q807"/>
  </rcc>
  <rcc rId="26346" sId="1" numFmtId="4">
    <oc r="K808">
      <v>0</v>
    </oc>
    <nc r="K808"/>
  </rcc>
  <rcc rId="26347" sId="1" numFmtId="4">
    <oc r="L808">
      <v>0</v>
    </oc>
    <nc r="L808"/>
  </rcc>
  <rcc rId="26348" sId="1" numFmtId="4">
    <oc r="M808">
      <v>0</v>
    </oc>
    <nc r="M808"/>
  </rcc>
  <rcc rId="26349" sId="1" numFmtId="4">
    <oc r="N808">
      <v>0</v>
    </oc>
    <nc r="N808"/>
  </rcc>
  <rcc rId="26350" sId="1" numFmtId="4">
    <oc r="O808">
      <v>0</v>
    </oc>
    <nc r="O808"/>
  </rcc>
  <rcc rId="26351" sId="1" numFmtId="4">
    <oc r="P808">
      <v>0</v>
    </oc>
    <nc r="P808"/>
  </rcc>
  <rcc rId="26352" sId="1" numFmtId="4">
    <oc r="Q808">
      <v>0</v>
    </oc>
    <nc r="Q808"/>
  </rcc>
  <rcc rId="26353" sId="1" numFmtId="4">
    <oc r="K809">
      <v>0</v>
    </oc>
    <nc r="K809"/>
  </rcc>
  <rcc rId="26354" sId="1" numFmtId="4">
    <oc r="L809">
      <v>0</v>
    </oc>
    <nc r="L809"/>
  </rcc>
  <rcc rId="26355" sId="1" numFmtId="4">
    <oc r="M809">
      <v>0</v>
    </oc>
    <nc r="M809"/>
  </rcc>
  <rcc rId="26356" sId="1" numFmtId="4">
    <oc r="N809">
      <v>0</v>
    </oc>
    <nc r="N809"/>
  </rcc>
  <rcc rId="26357" sId="1" numFmtId="4">
    <oc r="O809">
      <v>0</v>
    </oc>
    <nc r="O809"/>
  </rcc>
  <rcc rId="26358" sId="1" numFmtId="4">
    <oc r="P809">
      <v>0</v>
    </oc>
    <nc r="P809"/>
  </rcc>
  <rcc rId="26359" sId="1" numFmtId="4">
    <oc r="Q809">
      <v>0</v>
    </oc>
    <nc r="Q809"/>
  </rcc>
  <rcc rId="26360" sId="1" numFmtId="4">
    <oc r="K810">
      <v>0</v>
    </oc>
    <nc r="K810"/>
  </rcc>
  <rcc rId="26361" sId="1" numFmtId="4">
    <oc r="L810">
      <v>0</v>
    </oc>
    <nc r="L810"/>
  </rcc>
  <rcc rId="26362" sId="1" numFmtId="4">
    <oc r="M810">
      <v>0</v>
    </oc>
    <nc r="M810"/>
  </rcc>
  <rcc rId="26363" sId="1" numFmtId="4">
    <oc r="N810">
      <v>0</v>
    </oc>
    <nc r="N810"/>
  </rcc>
  <rcc rId="26364" sId="1" numFmtId="4">
    <oc r="O810">
      <v>0</v>
    </oc>
    <nc r="O810"/>
  </rcc>
  <rcc rId="26365" sId="1" numFmtId="4">
    <oc r="P810">
      <v>0</v>
    </oc>
    <nc r="P810"/>
  </rcc>
  <rcc rId="26366" sId="1" numFmtId="4">
    <oc r="Q810">
      <v>0</v>
    </oc>
    <nc r="Q810"/>
  </rcc>
  <rcc rId="26367" sId="1" numFmtId="4">
    <oc r="K811">
      <v>0</v>
    </oc>
    <nc r="K811"/>
  </rcc>
  <rcc rId="26368" sId="1" numFmtId="4">
    <oc r="L811">
      <v>0</v>
    </oc>
    <nc r="L811"/>
  </rcc>
  <rcc rId="26369" sId="1" numFmtId="4">
    <oc r="M811">
      <v>0</v>
    </oc>
    <nc r="M811"/>
  </rcc>
  <rcc rId="26370" sId="1" numFmtId="4">
    <oc r="N811">
      <v>0</v>
    </oc>
    <nc r="N811"/>
  </rcc>
  <rcc rId="26371" sId="1" numFmtId="4">
    <oc r="O811">
      <v>0</v>
    </oc>
    <nc r="O811"/>
  </rcc>
  <rcc rId="26372" sId="1" numFmtId="4">
    <oc r="P811">
      <v>0</v>
    </oc>
    <nc r="P811"/>
  </rcc>
  <rcc rId="26373" sId="1" numFmtId="4">
    <oc r="Q811">
      <v>0</v>
    </oc>
    <nc r="Q811"/>
  </rcc>
  <rcc rId="26374" sId="1" numFmtId="4">
    <oc r="K812">
      <v>0</v>
    </oc>
    <nc r="K812"/>
  </rcc>
  <rcc rId="26375" sId="1" numFmtId="4">
    <oc r="L812">
      <v>0</v>
    </oc>
    <nc r="L812"/>
  </rcc>
  <rcc rId="26376" sId="1" numFmtId="4">
    <oc r="M812">
      <v>0</v>
    </oc>
    <nc r="M812"/>
  </rcc>
  <rcc rId="26377" sId="1" numFmtId="4">
    <oc r="N812">
      <v>0</v>
    </oc>
    <nc r="N812"/>
  </rcc>
  <rcc rId="26378" sId="1" numFmtId="4">
    <oc r="O812">
      <v>0</v>
    </oc>
    <nc r="O812"/>
  </rcc>
  <rcc rId="26379" sId="1" numFmtId="4">
    <oc r="P812">
      <v>0</v>
    </oc>
    <nc r="P812"/>
  </rcc>
  <rcc rId="26380" sId="1" numFmtId="4">
    <oc r="Q812">
      <v>0</v>
    </oc>
    <nc r="Q812"/>
  </rcc>
  <rcc rId="26381" sId="1" numFmtId="4">
    <oc r="K813">
      <v>0</v>
    </oc>
    <nc r="K813"/>
  </rcc>
  <rcc rId="26382" sId="1" numFmtId="4">
    <oc r="L813">
      <v>0</v>
    </oc>
    <nc r="L813"/>
  </rcc>
  <rcc rId="26383" sId="1" numFmtId="4">
    <oc r="M813">
      <v>0</v>
    </oc>
    <nc r="M813"/>
  </rcc>
  <rcc rId="26384" sId="1" numFmtId="4">
    <oc r="N813">
      <v>0</v>
    </oc>
    <nc r="N813"/>
  </rcc>
  <rcc rId="26385" sId="1" numFmtId="4">
    <oc r="O813">
      <v>0</v>
    </oc>
    <nc r="O813"/>
  </rcc>
  <rcc rId="26386" sId="1" numFmtId="4">
    <oc r="P813">
      <v>0</v>
    </oc>
    <nc r="P813"/>
  </rcc>
  <rcc rId="26387" sId="1" numFmtId="4">
    <oc r="Q813">
      <v>0</v>
    </oc>
    <nc r="Q813"/>
  </rcc>
  <rcc rId="26388" sId="1" numFmtId="4">
    <oc r="K814">
      <v>0</v>
    </oc>
    <nc r="K814"/>
  </rcc>
  <rcc rId="26389" sId="1" numFmtId="4">
    <oc r="L814">
      <v>0</v>
    </oc>
    <nc r="L814"/>
  </rcc>
  <rcc rId="26390" sId="1" numFmtId="4">
    <oc r="M814">
      <v>0</v>
    </oc>
    <nc r="M814"/>
  </rcc>
  <rcc rId="26391" sId="1" numFmtId="4">
    <oc r="N814">
      <v>0</v>
    </oc>
    <nc r="N814"/>
  </rcc>
  <rcc rId="26392" sId="1" numFmtId="4">
    <oc r="O814">
      <v>0</v>
    </oc>
    <nc r="O814"/>
  </rcc>
  <rcc rId="26393" sId="1" numFmtId="4">
    <oc r="P814">
      <v>0</v>
    </oc>
    <nc r="P814"/>
  </rcc>
  <rcc rId="26394" sId="1" numFmtId="4">
    <oc r="Q814">
      <v>0</v>
    </oc>
    <nc r="Q814"/>
  </rcc>
  <rcc rId="26395" sId="1" numFmtId="4">
    <oc r="K815">
      <v>0</v>
    </oc>
    <nc r="K815"/>
  </rcc>
  <rcc rId="26396" sId="1" numFmtId="4">
    <oc r="L815">
      <v>0</v>
    </oc>
    <nc r="L815"/>
  </rcc>
  <rcc rId="26397" sId="1" numFmtId="4">
    <oc r="M815">
      <v>0</v>
    </oc>
    <nc r="M815"/>
  </rcc>
  <rcc rId="26398" sId="1" numFmtId="4">
    <oc r="N815">
      <v>0</v>
    </oc>
    <nc r="N815"/>
  </rcc>
  <rcc rId="26399" sId="1" numFmtId="4">
    <oc r="O815">
      <v>0</v>
    </oc>
    <nc r="O815"/>
  </rcc>
  <rcc rId="26400" sId="1" numFmtId="4">
    <oc r="P815">
      <v>0</v>
    </oc>
    <nc r="P815"/>
  </rcc>
  <rcc rId="26401" sId="1" numFmtId="4">
    <oc r="Q815">
      <v>0</v>
    </oc>
    <nc r="Q815"/>
  </rcc>
  <rcc rId="26402" sId="1" numFmtId="4">
    <oc r="K816">
      <v>0</v>
    </oc>
    <nc r="K816"/>
  </rcc>
  <rcc rId="26403" sId="1" numFmtId="4">
    <oc r="L816">
      <v>0</v>
    </oc>
    <nc r="L816"/>
  </rcc>
  <rcc rId="26404" sId="1" numFmtId="4">
    <oc r="M816">
      <v>0</v>
    </oc>
    <nc r="M816"/>
  </rcc>
  <rcc rId="26405" sId="1" numFmtId="4">
    <oc r="N816">
      <v>0</v>
    </oc>
    <nc r="N816"/>
  </rcc>
  <rcc rId="26406" sId="1" numFmtId="4">
    <oc r="O816">
      <v>0</v>
    </oc>
    <nc r="O816"/>
  </rcc>
  <rcc rId="26407" sId="1" numFmtId="4">
    <oc r="P816">
      <v>0</v>
    </oc>
    <nc r="P816"/>
  </rcc>
  <rcc rId="26408" sId="1" numFmtId="4">
    <oc r="Q816">
      <v>0</v>
    </oc>
    <nc r="Q816"/>
  </rcc>
  <rcc rId="26409" sId="1" numFmtId="4">
    <oc r="K817">
      <v>0</v>
    </oc>
    <nc r="K817"/>
  </rcc>
  <rcc rId="26410" sId="1" numFmtId="4">
    <oc r="L817">
      <v>0</v>
    </oc>
    <nc r="L817"/>
  </rcc>
  <rcc rId="26411" sId="1" numFmtId="4">
    <oc r="M817">
      <v>0</v>
    </oc>
    <nc r="M817"/>
  </rcc>
  <rcc rId="26412" sId="1" numFmtId="4">
    <oc r="N817">
      <v>0</v>
    </oc>
    <nc r="N817"/>
  </rcc>
  <rcc rId="26413" sId="1" numFmtId="4">
    <oc r="O817">
      <v>0</v>
    </oc>
    <nc r="O817"/>
  </rcc>
  <rcc rId="26414" sId="1" numFmtId="4">
    <oc r="P817">
      <v>0</v>
    </oc>
    <nc r="P817"/>
  </rcc>
  <rcc rId="26415" sId="1" numFmtId="4">
    <oc r="Q817">
      <v>0</v>
    </oc>
    <nc r="Q817"/>
  </rcc>
  <rcc rId="26416" sId="1" numFmtId="4">
    <oc r="K818">
      <v>0</v>
    </oc>
    <nc r="K818"/>
  </rcc>
  <rcc rId="26417" sId="1" numFmtId="4">
    <oc r="L818">
      <v>0</v>
    </oc>
    <nc r="L818"/>
  </rcc>
  <rcc rId="26418" sId="1" numFmtId="4">
    <oc r="M818">
      <v>0</v>
    </oc>
    <nc r="M818"/>
  </rcc>
  <rcc rId="26419" sId="1" numFmtId="4">
    <oc r="N818">
      <v>0</v>
    </oc>
    <nc r="N818"/>
  </rcc>
  <rcc rId="26420" sId="1" numFmtId="4">
    <oc r="O818">
      <v>0</v>
    </oc>
    <nc r="O818"/>
  </rcc>
  <rcc rId="26421" sId="1" numFmtId="4">
    <oc r="P818">
      <v>0</v>
    </oc>
    <nc r="P818"/>
  </rcc>
  <rcc rId="26422" sId="1" numFmtId="4">
    <oc r="Q818">
      <v>0</v>
    </oc>
    <nc r="Q818"/>
  </rcc>
  <rcc rId="26423" sId="1" numFmtId="4">
    <oc r="K819">
      <v>0</v>
    </oc>
    <nc r="K819"/>
  </rcc>
  <rcc rId="26424" sId="1" numFmtId="4">
    <oc r="L819">
      <v>0</v>
    </oc>
    <nc r="L819"/>
  </rcc>
  <rcc rId="26425" sId="1" numFmtId="4">
    <oc r="M819">
      <v>0</v>
    </oc>
    <nc r="M819"/>
  </rcc>
  <rcc rId="26426" sId="1" numFmtId="4">
    <oc r="N819">
      <v>0</v>
    </oc>
    <nc r="N819"/>
  </rcc>
  <rcc rId="26427" sId="1" numFmtId="4">
    <oc r="O819">
      <v>0</v>
    </oc>
    <nc r="O819"/>
  </rcc>
  <rcc rId="26428" sId="1" numFmtId="4">
    <oc r="P819">
      <v>0</v>
    </oc>
    <nc r="P819"/>
  </rcc>
  <rcc rId="26429" sId="1" numFmtId="4">
    <oc r="Q819">
      <v>0</v>
    </oc>
    <nc r="Q819"/>
  </rcc>
  <rcc rId="26430" sId="1" numFmtId="4">
    <oc r="K820">
      <v>0</v>
    </oc>
    <nc r="K820"/>
  </rcc>
  <rcc rId="26431" sId="1" numFmtId="4">
    <oc r="L820">
      <v>0</v>
    </oc>
    <nc r="L820"/>
  </rcc>
  <rcc rId="26432" sId="1" numFmtId="4">
    <oc r="M820">
      <v>0</v>
    </oc>
    <nc r="M820"/>
  </rcc>
  <rcc rId="26433" sId="1" numFmtId="4">
    <oc r="N820">
      <v>0</v>
    </oc>
    <nc r="N820"/>
  </rcc>
  <rcc rId="26434" sId="1" numFmtId="4">
    <oc r="O820">
      <v>0</v>
    </oc>
    <nc r="O820"/>
  </rcc>
  <rcc rId="26435" sId="1" numFmtId="4">
    <oc r="P820">
      <v>0</v>
    </oc>
    <nc r="P820"/>
  </rcc>
  <rcc rId="26436" sId="1" numFmtId="4">
    <oc r="Q820">
      <v>0</v>
    </oc>
    <nc r="Q820"/>
  </rcc>
  <rcc rId="26437" sId="1" numFmtId="4">
    <oc r="K821">
      <v>0</v>
    </oc>
    <nc r="K821"/>
  </rcc>
  <rcc rId="26438" sId="1" numFmtId="4">
    <oc r="L821">
      <v>0</v>
    </oc>
    <nc r="L821"/>
  </rcc>
  <rcc rId="26439" sId="1" numFmtId="4">
    <oc r="M821">
      <v>0</v>
    </oc>
    <nc r="M821"/>
  </rcc>
  <rcc rId="26440" sId="1" numFmtId="4">
    <oc r="N821">
      <v>0</v>
    </oc>
    <nc r="N821"/>
  </rcc>
  <rcc rId="26441" sId="1" numFmtId="4">
    <oc r="O821">
      <v>0</v>
    </oc>
    <nc r="O821"/>
  </rcc>
  <rcc rId="26442" sId="1" numFmtId="4">
    <oc r="P821">
      <v>0</v>
    </oc>
    <nc r="P821"/>
  </rcc>
  <rcc rId="26443" sId="1" numFmtId="4">
    <oc r="Q821">
      <v>0</v>
    </oc>
    <nc r="Q821"/>
  </rcc>
  <rcc rId="26444" sId="1" numFmtId="4">
    <oc r="K822">
      <v>0</v>
    </oc>
    <nc r="K822"/>
  </rcc>
  <rcc rId="26445" sId="1" numFmtId="4">
    <oc r="L822">
      <v>0</v>
    </oc>
    <nc r="L822"/>
  </rcc>
  <rcc rId="26446" sId="1" numFmtId="4">
    <oc r="M822">
      <v>0</v>
    </oc>
    <nc r="M822"/>
  </rcc>
  <rcc rId="26447" sId="1" numFmtId="4">
    <oc r="N822">
      <v>0</v>
    </oc>
    <nc r="N822"/>
  </rcc>
  <rcc rId="26448" sId="1" numFmtId="4">
    <oc r="O822">
      <v>0</v>
    </oc>
    <nc r="O822"/>
  </rcc>
  <rcc rId="26449" sId="1" numFmtId="4">
    <oc r="P822">
      <v>0</v>
    </oc>
    <nc r="P822"/>
  </rcc>
  <rcc rId="26450" sId="1" numFmtId="4">
    <oc r="Q822">
      <v>0</v>
    </oc>
    <nc r="Q822"/>
  </rcc>
  <rcc rId="26451" sId="1" numFmtId="4">
    <oc r="K823">
      <v>0</v>
    </oc>
    <nc r="K823"/>
  </rcc>
  <rcc rId="26452" sId="1" numFmtId="4">
    <oc r="L823">
      <v>0</v>
    </oc>
    <nc r="L823"/>
  </rcc>
  <rcc rId="26453" sId="1" numFmtId="4">
    <oc r="M823">
      <v>0</v>
    </oc>
    <nc r="M823"/>
  </rcc>
  <rcc rId="26454" sId="1" numFmtId="4">
    <oc r="N823">
      <v>0</v>
    </oc>
    <nc r="N823"/>
  </rcc>
  <rcc rId="26455" sId="1" numFmtId="4">
    <oc r="O823">
      <v>0</v>
    </oc>
    <nc r="O823"/>
  </rcc>
  <rcc rId="26456" sId="1" numFmtId="4">
    <oc r="P823">
      <v>0</v>
    </oc>
    <nc r="P823"/>
  </rcc>
  <rcc rId="26457" sId="1" numFmtId="4">
    <oc r="Q823">
      <v>0</v>
    </oc>
    <nc r="Q823"/>
  </rcc>
  <rcc rId="26458" sId="1" numFmtId="4">
    <oc r="K824">
      <v>0</v>
    </oc>
    <nc r="K824"/>
  </rcc>
  <rcc rId="26459" sId="1" numFmtId="4">
    <oc r="L824">
      <v>0</v>
    </oc>
    <nc r="L824"/>
  </rcc>
  <rcc rId="26460" sId="1" numFmtId="4">
    <oc r="M824">
      <v>0</v>
    </oc>
    <nc r="M824"/>
  </rcc>
  <rcc rId="26461" sId="1" numFmtId="4">
    <oc r="N824">
      <v>0</v>
    </oc>
    <nc r="N824"/>
  </rcc>
  <rcc rId="26462" sId="1" numFmtId="4">
    <oc r="O824">
      <v>0</v>
    </oc>
    <nc r="O824"/>
  </rcc>
  <rcc rId="26463" sId="1" numFmtId="4">
    <oc r="P824">
      <v>0</v>
    </oc>
    <nc r="P824"/>
  </rcc>
  <rcc rId="26464" sId="1" numFmtId="4">
    <oc r="Q824">
      <v>0</v>
    </oc>
    <nc r="Q824"/>
  </rcc>
  <rcc rId="26465" sId="1" numFmtId="4">
    <oc r="K825">
      <v>0</v>
    </oc>
    <nc r="K825"/>
  </rcc>
  <rcc rId="26466" sId="1" numFmtId="4">
    <oc r="L825">
      <v>0</v>
    </oc>
    <nc r="L825"/>
  </rcc>
  <rcc rId="26467" sId="1" numFmtId="4">
    <oc r="M825">
      <v>0</v>
    </oc>
    <nc r="M825"/>
  </rcc>
  <rcc rId="26468" sId="1" numFmtId="4">
    <oc r="N825">
      <v>0</v>
    </oc>
    <nc r="N825"/>
  </rcc>
  <rcc rId="26469" sId="1" numFmtId="4">
    <oc r="O825">
      <v>0</v>
    </oc>
    <nc r="O825"/>
  </rcc>
  <rcc rId="26470" sId="1" numFmtId="4">
    <oc r="P825">
      <v>0</v>
    </oc>
    <nc r="P825"/>
  </rcc>
  <rcc rId="26471" sId="1" numFmtId="4">
    <oc r="Q825">
      <v>0</v>
    </oc>
    <nc r="Q825"/>
  </rcc>
  <rcc rId="26472" sId="1" numFmtId="4">
    <oc r="K826">
      <v>0</v>
    </oc>
    <nc r="K826"/>
  </rcc>
  <rcc rId="26473" sId="1" numFmtId="4">
    <oc r="L826">
      <v>0</v>
    </oc>
    <nc r="L826"/>
  </rcc>
  <rcc rId="26474" sId="1" numFmtId="4">
    <oc r="M826">
      <v>0</v>
    </oc>
    <nc r="M826"/>
  </rcc>
  <rcc rId="26475" sId="1" numFmtId="4">
    <oc r="N826">
      <v>0</v>
    </oc>
    <nc r="N826"/>
  </rcc>
  <rcc rId="26476" sId="1" numFmtId="4">
    <oc r="O826">
      <v>0</v>
    </oc>
    <nc r="O826"/>
  </rcc>
  <rcc rId="26477" sId="1" numFmtId="4">
    <oc r="P826">
      <v>0</v>
    </oc>
    <nc r="P826"/>
  </rcc>
  <rcc rId="26478" sId="1" numFmtId="4">
    <oc r="Q826">
      <v>0</v>
    </oc>
    <nc r="Q826"/>
  </rcc>
  <rcc rId="26479" sId="1" numFmtId="4">
    <oc r="K827">
      <v>0</v>
    </oc>
    <nc r="K827"/>
  </rcc>
  <rcc rId="26480" sId="1" numFmtId="4">
    <oc r="L827">
      <v>0</v>
    </oc>
    <nc r="L827"/>
  </rcc>
  <rcc rId="26481" sId="1" numFmtId="4">
    <oc r="M827">
      <v>0</v>
    </oc>
    <nc r="M827"/>
  </rcc>
  <rcc rId="26482" sId="1" numFmtId="4">
    <oc r="N827">
      <v>0</v>
    </oc>
    <nc r="N827"/>
  </rcc>
  <rcc rId="26483" sId="1" numFmtId="4">
    <oc r="O827">
      <v>0</v>
    </oc>
    <nc r="O827"/>
  </rcc>
  <rcc rId="26484" sId="1" numFmtId="4">
    <oc r="P827">
      <v>0</v>
    </oc>
    <nc r="P827"/>
  </rcc>
  <rcc rId="26485" sId="1" numFmtId="4">
    <oc r="Q827">
      <v>0</v>
    </oc>
    <nc r="Q827"/>
  </rcc>
  <rcc rId="26486" sId="1" numFmtId="4">
    <oc r="K828">
      <v>0</v>
    </oc>
    <nc r="K828"/>
  </rcc>
  <rcc rId="26487" sId="1" numFmtId="4">
    <oc r="L828">
      <v>0</v>
    </oc>
    <nc r="L828"/>
  </rcc>
  <rcc rId="26488" sId="1" numFmtId="4">
    <oc r="M828">
      <v>0</v>
    </oc>
    <nc r="M828"/>
  </rcc>
  <rcc rId="26489" sId="1" numFmtId="4">
    <oc r="N828">
      <v>0</v>
    </oc>
    <nc r="N828"/>
  </rcc>
  <rcc rId="26490" sId="1" numFmtId="4">
    <oc r="O828">
      <v>0</v>
    </oc>
    <nc r="O828"/>
  </rcc>
  <rcc rId="26491" sId="1" numFmtId="4">
    <oc r="P828">
      <v>0</v>
    </oc>
    <nc r="P828"/>
  </rcc>
  <rcc rId="26492" sId="1" numFmtId="4">
    <oc r="Q828">
      <v>0</v>
    </oc>
    <nc r="Q828"/>
  </rcc>
  <rcc rId="26493" sId="1" numFmtId="4">
    <oc r="K829">
      <v>0</v>
    </oc>
    <nc r="K829"/>
  </rcc>
  <rcc rId="26494" sId="1" numFmtId="4">
    <oc r="L829">
      <v>0</v>
    </oc>
    <nc r="L829"/>
  </rcc>
  <rcc rId="26495" sId="1" numFmtId="4">
    <oc r="M829">
      <v>0</v>
    </oc>
    <nc r="M829"/>
  </rcc>
  <rcc rId="26496" sId="1" numFmtId="4">
    <oc r="N829">
      <v>0</v>
    </oc>
    <nc r="N829"/>
  </rcc>
  <rcc rId="26497" sId="1" numFmtId="4">
    <oc r="O829">
      <v>0</v>
    </oc>
    <nc r="O829"/>
  </rcc>
  <rcc rId="26498" sId="1" numFmtId="4">
    <oc r="P829">
      <v>0</v>
    </oc>
    <nc r="P829"/>
  </rcc>
  <rcc rId="26499" sId="1" numFmtId="4">
    <oc r="Q829">
      <v>0</v>
    </oc>
    <nc r="Q829"/>
  </rcc>
  <rcc rId="26500" sId="1" numFmtId="4">
    <oc r="K830">
      <v>0</v>
    </oc>
    <nc r="K830"/>
  </rcc>
  <rcc rId="26501" sId="1" numFmtId="4">
    <oc r="L830">
      <v>0</v>
    </oc>
    <nc r="L830"/>
  </rcc>
  <rcc rId="26502" sId="1" numFmtId="4">
    <oc r="M830">
      <v>0</v>
    </oc>
    <nc r="M830"/>
  </rcc>
  <rcc rId="26503" sId="1" numFmtId="4">
    <oc r="N830">
      <v>0</v>
    </oc>
    <nc r="N830"/>
  </rcc>
  <rcc rId="26504" sId="1" numFmtId="4">
    <oc r="O830">
      <v>0</v>
    </oc>
    <nc r="O830"/>
  </rcc>
  <rcc rId="26505" sId="1" numFmtId="4">
    <oc r="P830">
      <v>0</v>
    </oc>
    <nc r="P830"/>
  </rcc>
  <rcc rId="26506" sId="1" numFmtId="4">
    <oc r="Q830">
      <v>0</v>
    </oc>
    <nc r="Q830"/>
  </rcc>
  <rcc rId="26507" sId="1" numFmtId="4">
    <oc r="K831">
      <v>0</v>
    </oc>
    <nc r="K831"/>
  </rcc>
  <rcc rId="26508" sId="1" numFmtId="4">
    <oc r="L831">
      <v>0</v>
    </oc>
    <nc r="L831"/>
  </rcc>
  <rcc rId="26509" sId="1" numFmtId="4">
    <oc r="M831">
      <v>0</v>
    </oc>
    <nc r="M831"/>
  </rcc>
  <rcc rId="26510" sId="1" numFmtId="4">
    <oc r="N831">
      <v>0</v>
    </oc>
    <nc r="N831"/>
  </rcc>
  <rcc rId="26511" sId="1" numFmtId="4">
    <oc r="O831">
      <v>0</v>
    </oc>
    <nc r="O831"/>
  </rcc>
  <rcc rId="26512" sId="1" numFmtId="4">
    <oc r="P831">
      <v>0</v>
    </oc>
    <nc r="P831"/>
  </rcc>
  <rcc rId="26513" sId="1" numFmtId="4">
    <oc r="Q831">
      <v>0</v>
    </oc>
    <nc r="Q831"/>
  </rcc>
  <rcc rId="26514" sId="1" numFmtId="4">
    <oc r="K832">
      <v>0</v>
    </oc>
    <nc r="K832"/>
  </rcc>
  <rcc rId="26515" sId="1" numFmtId="4">
    <oc r="L832">
      <v>0</v>
    </oc>
    <nc r="L832"/>
  </rcc>
  <rcc rId="26516" sId="1" numFmtId="4">
    <oc r="M832">
      <v>0</v>
    </oc>
    <nc r="M832"/>
  </rcc>
  <rcc rId="26517" sId="1" numFmtId="4">
    <oc r="N832">
      <v>0</v>
    </oc>
    <nc r="N832"/>
  </rcc>
  <rcc rId="26518" sId="1" numFmtId="4">
    <oc r="O832">
      <v>0</v>
    </oc>
    <nc r="O832"/>
  </rcc>
  <rcc rId="26519" sId="1" numFmtId="4">
    <oc r="P832">
      <v>0</v>
    </oc>
    <nc r="P832"/>
  </rcc>
  <rcc rId="26520" sId="1" numFmtId="4">
    <oc r="Q832">
      <v>0</v>
    </oc>
    <nc r="Q832"/>
  </rcc>
  <rcc rId="26521" sId="1" numFmtId="4">
    <oc r="K833">
      <v>0</v>
    </oc>
    <nc r="K833"/>
  </rcc>
  <rcc rId="26522" sId="1" numFmtId="4">
    <oc r="L833">
      <v>0</v>
    </oc>
    <nc r="L833"/>
  </rcc>
  <rcc rId="26523" sId="1" numFmtId="4">
    <oc r="M833">
      <v>0</v>
    </oc>
    <nc r="M833"/>
  </rcc>
  <rcc rId="26524" sId="1" numFmtId="4">
    <oc r="N833">
      <v>0</v>
    </oc>
    <nc r="N833"/>
  </rcc>
  <rcc rId="26525" sId="1" numFmtId="4">
    <oc r="O833">
      <v>0</v>
    </oc>
    <nc r="O833"/>
  </rcc>
  <rcc rId="26526" sId="1" numFmtId="4">
    <oc r="P833">
      <v>0</v>
    </oc>
    <nc r="P833"/>
  </rcc>
  <rcc rId="26527" sId="1" numFmtId="4">
    <oc r="Q833">
      <v>0</v>
    </oc>
    <nc r="Q833"/>
  </rcc>
  <rcc rId="26528" sId="1" numFmtId="4">
    <oc r="K834">
      <v>0</v>
    </oc>
    <nc r="K834"/>
  </rcc>
  <rcc rId="26529" sId="1" numFmtId="4">
    <oc r="L834">
      <v>0</v>
    </oc>
    <nc r="L834"/>
  </rcc>
  <rcc rId="26530" sId="1" numFmtId="4">
    <oc r="M834">
      <v>0</v>
    </oc>
    <nc r="M834"/>
  </rcc>
  <rcc rId="26531" sId="1" numFmtId="4">
    <oc r="N834">
      <v>0</v>
    </oc>
    <nc r="N834"/>
  </rcc>
  <rcc rId="26532" sId="1" numFmtId="4">
    <oc r="O834">
      <v>0</v>
    </oc>
    <nc r="O834"/>
  </rcc>
  <rcc rId="26533" sId="1" numFmtId="4">
    <oc r="P834">
      <v>0</v>
    </oc>
    <nc r="P834"/>
  </rcc>
  <rcc rId="26534" sId="1" numFmtId="4">
    <oc r="Q834">
      <v>0</v>
    </oc>
    <nc r="Q834"/>
  </rcc>
  <rcc rId="26535" sId="1" numFmtId="4">
    <oc r="K835">
      <v>0</v>
    </oc>
    <nc r="K835"/>
  </rcc>
  <rcc rId="26536" sId="1" numFmtId="4">
    <oc r="L835">
      <v>0</v>
    </oc>
    <nc r="L835"/>
  </rcc>
  <rcc rId="26537" sId="1" numFmtId="4">
    <oc r="M835">
      <v>0</v>
    </oc>
    <nc r="M835"/>
  </rcc>
  <rcc rId="26538" sId="1" numFmtId="4">
    <oc r="N835">
      <v>0</v>
    </oc>
    <nc r="N835"/>
  </rcc>
  <rcc rId="26539" sId="1" numFmtId="4">
    <oc r="O835">
      <v>0</v>
    </oc>
    <nc r="O835"/>
  </rcc>
  <rcc rId="26540" sId="1" numFmtId="4">
    <oc r="P835">
      <v>0</v>
    </oc>
    <nc r="P835"/>
  </rcc>
  <rcc rId="26541" sId="1" numFmtId="4">
    <oc r="Q835">
      <v>0</v>
    </oc>
    <nc r="Q835"/>
  </rcc>
  <rcc rId="26542" sId="1" numFmtId="4">
    <oc r="K836">
      <v>0</v>
    </oc>
    <nc r="K836"/>
  </rcc>
  <rcc rId="26543" sId="1" numFmtId="4">
    <oc r="L836">
      <v>0</v>
    </oc>
    <nc r="L836"/>
  </rcc>
  <rcc rId="26544" sId="1" numFmtId="4">
    <oc r="M836">
      <v>0</v>
    </oc>
    <nc r="M836"/>
  </rcc>
  <rcc rId="26545" sId="1" numFmtId="4">
    <oc r="N836">
      <v>0</v>
    </oc>
    <nc r="N836"/>
  </rcc>
  <rcc rId="26546" sId="1" numFmtId="4">
    <oc r="O836">
      <v>0</v>
    </oc>
    <nc r="O836"/>
  </rcc>
  <rcc rId="26547" sId="1" numFmtId="4">
    <oc r="P836">
      <v>0</v>
    </oc>
    <nc r="P836"/>
  </rcc>
  <rcc rId="26548" sId="1" numFmtId="4">
    <oc r="Q836">
      <v>0</v>
    </oc>
    <nc r="Q836"/>
  </rcc>
  <rcc rId="26549" sId="1" numFmtId="4">
    <oc r="K837">
      <v>0</v>
    </oc>
    <nc r="K837"/>
  </rcc>
  <rcc rId="26550" sId="1" numFmtId="4">
    <oc r="L837">
      <v>0</v>
    </oc>
    <nc r="L837"/>
  </rcc>
  <rcc rId="26551" sId="1" numFmtId="4">
    <oc r="M837">
      <v>0</v>
    </oc>
    <nc r="M837"/>
  </rcc>
  <rcc rId="26552" sId="1" numFmtId="4">
    <oc r="N837">
      <v>0</v>
    </oc>
    <nc r="N837"/>
  </rcc>
  <rcc rId="26553" sId="1" numFmtId="4">
    <oc r="O837">
      <v>0</v>
    </oc>
    <nc r="O837"/>
  </rcc>
  <rcc rId="26554" sId="1" numFmtId="4">
    <oc r="P837">
      <v>0</v>
    </oc>
    <nc r="P837"/>
  </rcc>
  <rcc rId="26555" sId="1" numFmtId="4">
    <oc r="Q837">
      <v>0</v>
    </oc>
    <nc r="Q837"/>
  </rcc>
  <rcc rId="26556" sId="1" numFmtId="4">
    <oc r="K838">
      <v>0</v>
    </oc>
    <nc r="K838"/>
  </rcc>
  <rcc rId="26557" sId="1" numFmtId="4">
    <oc r="L838">
      <v>0</v>
    </oc>
    <nc r="L838"/>
  </rcc>
  <rcc rId="26558" sId="1" numFmtId="4">
    <oc r="M838">
      <v>0</v>
    </oc>
    <nc r="M838"/>
  </rcc>
  <rcc rId="26559" sId="1" numFmtId="4">
    <oc r="N838">
      <v>0</v>
    </oc>
    <nc r="N838"/>
  </rcc>
  <rcc rId="26560" sId="1" numFmtId="4">
    <oc r="O838">
      <v>0</v>
    </oc>
    <nc r="O838"/>
  </rcc>
  <rcc rId="26561" sId="1" numFmtId="4">
    <oc r="P838">
      <v>0</v>
    </oc>
    <nc r="P838"/>
  </rcc>
  <rcc rId="26562" sId="1" numFmtId="4">
    <oc r="Q838">
      <v>0</v>
    </oc>
    <nc r="Q838"/>
  </rcc>
  <rcc rId="26563" sId="1" numFmtId="4">
    <oc r="K839">
      <v>0</v>
    </oc>
    <nc r="K839"/>
  </rcc>
  <rcc rId="26564" sId="1" numFmtId="4">
    <oc r="L839">
      <v>0</v>
    </oc>
    <nc r="L839"/>
  </rcc>
  <rcc rId="26565" sId="1" numFmtId="4">
    <oc r="M839">
      <v>0</v>
    </oc>
    <nc r="M839"/>
  </rcc>
  <rcc rId="26566" sId="1" numFmtId="4">
    <oc r="N839">
      <v>0</v>
    </oc>
    <nc r="N839"/>
  </rcc>
  <rcc rId="26567" sId="1" numFmtId="4">
    <oc r="O839">
      <v>0</v>
    </oc>
    <nc r="O839"/>
  </rcc>
  <rcc rId="26568" sId="1" numFmtId="4">
    <oc r="P839">
      <v>0</v>
    </oc>
    <nc r="P839"/>
  </rcc>
  <rcc rId="26569" sId="1" numFmtId="4">
    <oc r="Q839">
      <v>0</v>
    </oc>
    <nc r="Q839"/>
  </rcc>
  <rcc rId="26570" sId="1" numFmtId="4">
    <oc r="K840">
      <v>0</v>
    </oc>
    <nc r="K840"/>
  </rcc>
  <rcc rId="26571" sId="1" numFmtId="4">
    <oc r="L840">
      <v>0</v>
    </oc>
    <nc r="L840"/>
  </rcc>
  <rcc rId="26572" sId="1" numFmtId="4">
    <oc r="M840">
      <v>0</v>
    </oc>
    <nc r="M840"/>
  </rcc>
  <rcc rId="26573" sId="1" numFmtId="4">
    <oc r="N840">
      <v>0</v>
    </oc>
    <nc r="N840"/>
  </rcc>
  <rcc rId="26574" sId="1" numFmtId="4">
    <oc r="O840">
      <v>0</v>
    </oc>
    <nc r="O840"/>
  </rcc>
  <rcc rId="26575" sId="1" numFmtId="4">
    <oc r="P840">
      <v>0</v>
    </oc>
    <nc r="P840"/>
  </rcc>
  <rcc rId="26576" sId="1" numFmtId="4">
    <oc r="Q840">
      <v>0</v>
    </oc>
    <nc r="Q840"/>
  </rcc>
  <rcc rId="26577" sId="1" numFmtId="4">
    <oc r="K841">
      <v>0</v>
    </oc>
    <nc r="K841"/>
  </rcc>
  <rcc rId="26578" sId="1" numFmtId="4">
    <oc r="L841">
      <v>0</v>
    </oc>
    <nc r="L841"/>
  </rcc>
  <rcc rId="26579" sId="1" numFmtId="4">
    <oc r="M841">
      <v>0</v>
    </oc>
    <nc r="M841"/>
  </rcc>
  <rcc rId="26580" sId="1" numFmtId="4">
    <oc r="N841">
      <v>0</v>
    </oc>
    <nc r="N841"/>
  </rcc>
  <rcc rId="26581" sId="1" numFmtId="4">
    <oc r="O841">
      <v>0</v>
    </oc>
    <nc r="O841"/>
  </rcc>
  <rcc rId="26582" sId="1" numFmtId="4">
    <oc r="P841">
      <v>0</v>
    </oc>
    <nc r="P841"/>
  </rcc>
  <rcc rId="26583" sId="1" numFmtId="4">
    <oc r="Q841">
      <v>0</v>
    </oc>
    <nc r="Q841"/>
  </rcc>
  <rcc rId="26584" sId="1" numFmtId="4">
    <oc r="K842">
      <v>0</v>
    </oc>
    <nc r="K842"/>
  </rcc>
  <rcc rId="26585" sId="1" numFmtId="4">
    <oc r="L842">
      <v>0</v>
    </oc>
    <nc r="L842"/>
  </rcc>
  <rcc rId="26586" sId="1" numFmtId="4">
    <oc r="M842">
      <v>0</v>
    </oc>
    <nc r="M842"/>
  </rcc>
  <rcc rId="26587" sId="1" numFmtId="4">
    <oc r="N842">
      <v>0</v>
    </oc>
    <nc r="N842"/>
  </rcc>
  <rcc rId="26588" sId="1" numFmtId="4">
    <oc r="O842">
      <v>0</v>
    </oc>
    <nc r="O842"/>
  </rcc>
  <rcc rId="26589" sId="1" numFmtId="4">
    <oc r="P842">
      <v>0</v>
    </oc>
    <nc r="P842"/>
  </rcc>
  <rcc rId="26590" sId="1" numFmtId="4">
    <oc r="Q842">
      <v>0</v>
    </oc>
    <nc r="Q842"/>
  </rcc>
  <rcc rId="26591" sId="1" numFmtId="4">
    <oc r="K843">
      <v>0</v>
    </oc>
    <nc r="K843"/>
  </rcc>
  <rcc rId="26592" sId="1" numFmtId="4">
    <oc r="L843">
      <v>0</v>
    </oc>
    <nc r="L843"/>
  </rcc>
  <rcc rId="26593" sId="1" numFmtId="4">
    <oc r="M843">
      <v>0</v>
    </oc>
    <nc r="M843"/>
  </rcc>
  <rcc rId="26594" sId="1" numFmtId="4">
    <oc r="N843">
      <v>0</v>
    </oc>
    <nc r="N843"/>
  </rcc>
  <rcc rId="26595" sId="1" numFmtId="4">
    <oc r="O843">
      <v>0</v>
    </oc>
    <nc r="O843"/>
  </rcc>
  <rcc rId="26596" sId="1" numFmtId="4">
    <oc r="P843">
      <v>0</v>
    </oc>
    <nc r="P843"/>
  </rcc>
  <rcc rId="26597" sId="1" numFmtId="4">
    <oc r="Q843">
      <v>0</v>
    </oc>
    <nc r="Q843"/>
  </rcc>
  <rcc rId="26598" sId="1" numFmtId="4">
    <oc r="K844">
      <v>0</v>
    </oc>
    <nc r="K844"/>
  </rcc>
  <rcc rId="26599" sId="1" numFmtId="4">
    <oc r="L844">
      <v>0</v>
    </oc>
    <nc r="L844"/>
  </rcc>
  <rcc rId="26600" sId="1" numFmtId="4">
    <oc r="M844">
      <v>0</v>
    </oc>
    <nc r="M844"/>
  </rcc>
  <rcc rId="26601" sId="1" numFmtId="4">
    <oc r="N844">
      <v>0</v>
    </oc>
    <nc r="N844"/>
  </rcc>
  <rcc rId="26602" sId="1" numFmtId="4">
    <oc r="O844">
      <v>0</v>
    </oc>
    <nc r="O844"/>
  </rcc>
  <rcc rId="26603" sId="1" numFmtId="4">
    <oc r="P844">
      <v>0</v>
    </oc>
    <nc r="P844"/>
  </rcc>
  <rcc rId="26604" sId="1" numFmtId="4">
    <oc r="Q844">
      <v>0</v>
    </oc>
    <nc r="Q844"/>
  </rcc>
  <rcc rId="26605" sId="1" numFmtId="4">
    <oc r="K845">
      <v>0</v>
    </oc>
    <nc r="K845"/>
  </rcc>
  <rcc rId="26606" sId="1" numFmtId="4">
    <oc r="L845">
      <v>0</v>
    </oc>
    <nc r="L845"/>
  </rcc>
  <rcc rId="26607" sId="1" numFmtId="4">
    <oc r="M845">
      <v>0</v>
    </oc>
    <nc r="M845"/>
  </rcc>
  <rcc rId="26608" sId="1" numFmtId="4">
    <oc r="N845">
      <v>0</v>
    </oc>
    <nc r="N845"/>
  </rcc>
  <rcc rId="26609" sId="1" numFmtId="4">
    <oc r="O845">
      <v>0</v>
    </oc>
    <nc r="O845"/>
  </rcc>
  <rcc rId="26610" sId="1" numFmtId="4">
    <oc r="P845">
      <v>0</v>
    </oc>
    <nc r="P845"/>
  </rcc>
  <rcc rId="26611" sId="1" numFmtId="4">
    <oc r="Q845">
      <v>0</v>
    </oc>
    <nc r="Q845"/>
  </rcc>
  <rcc rId="26612" sId="1" numFmtId="4">
    <oc r="K846">
      <v>0</v>
    </oc>
    <nc r="K846"/>
  </rcc>
  <rcc rId="26613" sId="1" numFmtId="4">
    <oc r="L846">
      <v>0</v>
    </oc>
    <nc r="L846"/>
  </rcc>
  <rcc rId="26614" sId="1" numFmtId="4">
    <oc r="M846">
      <v>0</v>
    </oc>
    <nc r="M846"/>
  </rcc>
  <rcc rId="26615" sId="1" numFmtId="4">
    <oc r="N846">
      <v>0</v>
    </oc>
    <nc r="N846"/>
  </rcc>
  <rcc rId="26616" sId="1" numFmtId="4">
    <oc r="O846">
      <v>0</v>
    </oc>
    <nc r="O846"/>
  </rcc>
  <rcc rId="26617" sId="1" numFmtId="4">
    <oc r="P846">
      <v>0</v>
    </oc>
    <nc r="P846"/>
  </rcc>
  <rcc rId="26618" sId="1" numFmtId="4">
    <oc r="Q846">
      <v>0</v>
    </oc>
    <nc r="Q846"/>
  </rcc>
  <rcc rId="26619" sId="1" numFmtId="4">
    <oc r="K847">
      <v>0</v>
    </oc>
    <nc r="K847"/>
  </rcc>
  <rcc rId="26620" sId="1" numFmtId="4">
    <oc r="L847">
      <v>0</v>
    </oc>
    <nc r="L847"/>
  </rcc>
  <rcc rId="26621" sId="1" numFmtId="4">
    <oc r="M847">
      <v>0</v>
    </oc>
    <nc r="M847"/>
  </rcc>
  <rcc rId="26622" sId="1" numFmtId="4">
    <oc r="N847">
      <v>0</v>
    </oc>
    <nc r="N847"/>
  </rcc>
  <rcc rId="26623" sId="1" numFmtId="4">
    <oc r="O847">
      <v>0</v>
    </oc>
    <nc r="O847"/>
  </rcc>
  <rcc rId="26624" sId="1" numFmtId="4">
    <oc r="P847">
      <v>0</v>
    </oc>
    <nc r="P847"/>
  </rcc>
  <rcc rId="26625" sId="1" numFmtId="4">
    <oc r="Q847">
      <v>0</v>
    </oc>
    <nc r="Q847"/>
  </rcc>
  <rcc rId="26626" sId="1" numFmtId="4">
    <oc r="K848">
      <v>0</v>
    </oc>
    <nc r="K848"/>
  </rcc>
  <rcc rId="26627" sId="1" numFmtId="4">
    <oc r="L848">
      <v>0</v>
    </oc>
    <nc r="L848"/>
  </rcc>
  <rcc rId="26628" sId="1" numFmtId="4">
    <oc r="M848">
      <v>0</v>
    </oc>
    <nc r="M848"/>
  </rcc>
  <rcc rId="26629" sId="1" numFmtId="4">
    <oc r="N848">
      <v>0</v>
    </oc>
    <nc r="N848"/>
  </rcc>
  <rcc rId="26630" sId="1" numFmtId="4">
    <oc r="O848">
      <v>0</v>
    </oc>
    <nc r="O848"/>
  </rcc>
  <rcc rId="26631" sId="1" numFmtId="4">
    <oc r="P848">
      <v>0</v>
    </oc>
    <nc r="P848"/>
  </rcc>
  <rcc rId="26632" sId="1" numFmtId="4">
    <oc r="Q848">
      <v>0</v>
    </oc>
    <nc r="Q848"/>
  </rcc>
  <rcc rId="26633" sId="1" numFmtId="4">
    <oc r="K849">
      <v>0</v>
    </oc>
    <nc r="K849"/>
  </rcc>
  <rcc rId="26634" sId="1" numFmtId="4">
    <oc r="L849">
      <v>0</v>
    </oc>
    <nc r="L849"/>
  </rcc>
  <rcc rId="26635" sId="1" numFmtId="4">
    <oc r="M849">
      <v>0</v>
    </oc>
    <nc r="M849"/>
  </rcc>
  <rcc rId="26636" sId="1" numFmtId="4">
    <oc r="N849">
      <v>0</v>
    </oc>
    <nc r="N849"/>
  </rcc>
  <rcc rId="26637" sId="1" numFmtId="4">
    <oc r="O849">
      <v>0</v>
    </oc>
    <nc r="O849"/>
  </rcc>
  <rcc rId="26638" sId="1" numFmtId="4">
    <oc r="P849">
      <v>0</v>
    </oc>
    <nc r="P849"/>
  </rcc>
  <rcc rId="26639" sId="1" numFmtId="4">
    <oc r="Q849">
      <v>0</v>
    </oc>
    <nc r="Q849"/>
  </rcc>
  <rcc rId="26640" sId="1" numFmtId="4">
    <oc r="K850">
      <v>0</v>
    </oc>
    <nc r="K850"/>
  </rcc>
  <rcc rId="26641" sId="1" numFmtId="4">
    <oc r="L850">
      <v>0</v>
    </oc>
    <nc r="L850"/>
  </rcc>
  <rcc rId="26642" sId="1" numFmtId="4">
    <oc r="M850">
      <v>0</v>
    </oc>
    <nc r="M850"/>
  </rcc>
  <rcc rId="26643" sId="1" numFmtId="4">
    <oc r="N850">
      <v>0</v>
    </oc>
    <nc r="N850"/>
  </rcc>
  <rcc rId="26644" sId="1" numFmtId="4">
    <oc r="O850">
      <v>0</v>
    </oc>
    <nc r="O850"/>
  </rcc>
  <rcc rId="26645" sId="1" numFmtId="4">
    <oc r="P850">
      <v>0</v>
    </oc>
    <nc r="P850"/>
  </rcc>
  <rcc rId="26646" sId="1" numFmtId="4">
    <oc r="Q850">
      <v>0</v>
    </oc>
    <nc r="Q850"/>
  </rcc>
  <rcc rId="26647" sId="1" numFmtId="4">
    <oc r="K851">
      <v>0</v>
    </oc>
    <nc r="K851"/>
  </rcc>
  <rcc rId="26648" sId="1" numFmtId="4">
    <oc r="L851">
      <v>0</v>
    </oc>
    <nc r="L851"/>
  </rcc>
  <rcc rId="26649" sId="1" numFmtId="4">
    <oc r="M851">
      <v>0</v>
    </oc>
    <nc r="M851"/>
  </rcc>
  <rcc rId="26650" sId="1" numFmtId="4">
    <oc r="N851">
      <v>0</v>
    </oc>
    <nc r="N851"/>
  </rcc>
  <rcc rId="26651" sId="1" numFmtId="4">
    <oc r="O851">
      <v>0</v>
    </oc>
    <nc r="O851"/>
  </rcc>
  <rcc rId="26652" sId="1" numFmtId="4">
    <oc r="P851">
      <v>0</v>
    </oc>
    <nc r="P851"/>
  </rcc>
  <rcc rId="26653" sId="1" numFmtId="4">
    <oc r="Q851">
      <v>0</v>
    </oc>
    <nc r="Q851"/>
  </rcc>
  <rcc rId="26654" sId="1" numFmtId="4">
    <oc r="K852">
      <v>0</v>
    </oc>
    <nc r="K852"/>
  </rcc>
  <rcc rId="26655" sId="1" numFmtId="4">
    <oc r="L852">
      <v>0</v>
    </oc>
    <nc r="L852"/>
  </rcc>
  <rcc rId="26656" sId="1" numFmtId="4">
    <oc r="M852">
      <v>0</v>
    </oc>
    <nc r="M852"/>
  </rcc>
  <rcc rId="26657" sId="1" numFmtId="4">
    <oc r="N852">
      <v>0</v>
    </oc>
    <nc r="N852"/>
  </rcc>
  <rcc rId="26658" sId="1" numFmtId="4">
    <oc r="O852">
      <v>0</v>
    </oc>
    <nc r="O852"/>
  </rcc>
  <rcc rId="26659" sId="1" numFmtId="4">
    <oc r="P852">
      <v>0</v>
    </oc>
    <nc r="P852"/>
  </rcc>
  <rcc rId="26660" sId="1" numFmtId="4">
    <oc r="Q852">
      <v>0</v>
    </oc>
    <nc r="Q852"/>
  </rcc>
  <rcc rId="26661" sId="1" numFmtId="4">
    <oc r="K853">
      <v>0</v>
    </oc>
    <nc r="K853"/>
  </rcc>
  <rcc rId="26662" sId="1" numFmtId="4">
    <oc r="L853">
      <v>0</v>
    </oc>
    <nc r="L853"/>
  </rcc>
  <rcc rId="26663" sId="1" numFmtId="4">
    <oc r="M853">
      <v>0</v>
    </oc>
    <nc r="M853"/>
  </rcc>
  <rcc rId="26664" sId="1" numFmtId="4">
    <oc r="N853">
      <v>0</v>
    </oc>
    <nc r="N853"/>
  </rcc>
  <rcc rId="26665" sId="1" numFmtId="4">
    <oc r="O853">
      <v>0</v>
    </oc>
    <nc r="O853"/>
  </rcc>
  <rcc rId="26666" sId="1" numFmtId="4">
    <oc r="P853">
      <v>0</v>
    </oc>
    <nc r="P853"/>
  </rcc>
  <rcc rId="26667" sId="1" numFmtId="4">
    <oc r="Q853">
      <v>0</v>
    </oc>
    <nc r="Q853"/>
  </rcc>
  <rcc rId="26668" sId="1" numFmtId="4">
    <oc r="K854">
      <v>0</v>
    </oc>
    <nc r="K854"/>
  </rcc>
  <rcc rId="26669" sId="1" numFmtId="4">
    <oc r="L854">
      <v>0</v>
    </oc>
    <nc r="L854"/>
  </rcc>
  <rcc rId="26670" sId="1" numFmtId="4">
    <oc r="M854">
      <v>0</v>
    </oc>
    <nc r="M854"/>
  </rcc>
  <rcc rId="26671" sId="1" numFmtId="4">
    <oc r="N854">
      <v>0</v>
    </oc>
    <nc r="N854"/>
  </rcc>
  <rcc rId="26672" sId="1" numFmtId="4">
    <oc r="O854">
      <v>0</v>
    </oc>
    <nc r="O854"/>
  </rcc>
  <rcc rId="26673" sId="1" numFmtId="4">
    <oc r="P854">
      <v>0</v>
    </oc>
    <nc r="P854"/>
  </rcc>
  <rcc rId="26674" sId="1" numFmtId="4">
    <oc r="Q854">
      <v>0</v>
    </oc>
    <nc r="Q854"/>
  </rcc>
  <rcc rId="26675" sId="1" numFmtId="4">
    <oc r="K855">
      <v>0</v>
    </oc>
    <nc r="K855"/>
  </rcc>
  <rcc rId="26676" sId="1" numFmtId="4">
    <oc r="L855">
      <v>0</v>
    </oc>
    <nc r="L855"/>
  </rcc>
  <rcc rId="26677" sId="1" numFmtId="4">
    <oc r="M855">
      <v>0</v>
    </oc>
    <nc r="M855"/>
  </rcc>
  <rcc rId="26678" sId="1" numFmtId="4">
    <oc r="N855">
      <v>0</v>
    </oc>
    <nc r="N855"/>
  </rcc>
  <rcc rId="26679" sId="1" numFmtId="4">
    <oc r="O855">
      <v>0</v>
    </oc>
    <nc r="O855"/>
  </rcc>
  <rcc rId="26680" sId="1" numFmtId="4">
    <oc r="P855">
      <v>0</v>
    </oc>
    <nc r="P855"/>
  </rcc>
  <rcc rId="26681" sId="1" numFmtId="4">
    <oc r="Q855">
      <v>0</v>
    </oc>
    <nc r="Q855"/>
  </rcc>
  <rcc rId="26682" sId="1" numFmtId="4">
    <oc r="K856">
      <v>0</v>
    </oc>
    <nc r="K856"/>
  </rcc>
  <rcc rId="26683" sId="1" numFmtId="4">
    <oc r="L856">
      <v>0</v>
    </oc>
    <nc r="L856"/>
  </rcc>
  <rcc rId="26684" sId="1" numFmtId="4">
    <oc r="M856">
      <v>0</v>
    </oc>
    <nc r="M856"/>
  </rcc>
  <rcc rId="26685" sId="1" numFmtId="4">
    <oc r="N856">
      <v>0</v>
    </oc>
    <nc r="N856"/>
  </rcc>
  <rcc rId="26686" sId="1" numFmtId="4">
    <oc r="O856">
      <v>0</v>
    </oc>
    <nc r="O856"/>
  </rcc>
  <rcc rId="26687" sId="1" numFmtId="4">
    <oc r="P856">
      <v>0</v>
    </oc>
    <nc r="P856"/>
  </rcc>
  <rcc rId="26688" sId="1" numFmtId="4">
    <oc r="Q856">
      <v>0</v>
    </oc>
    <nc r="Q856"/>
  </rcc>
  <rcc rId="26689" sId="1" numFmtId="4">
    <oc r="K857">
      <v>0</v>
    </oc>
    <nc r="K857"/>
  </rcc>
  <rcc rId="26690" sId="1" numFmtId="4">
    <oc r="L857">
      <v>0</v>
    </oc>
    <nc r="L857"/>
  </rcc>
  <rcc rId="26691" sId="1" numFmtId="4">
    <oc r="M857">
      <v>0</v>
    </oc>
    <nc r="M857"/>
  </rcc>
  <rcc rId="26692" sId="1" numFmtId="4">
    <oc r="N857">
      <v>0</v>
    </oc>
    <nc r="N857"/>
  </rcc>
  <rcc rId="26693" sId="1" numFmtId="4">
    <oc r="O857">
      <v>0</v>
    </oc>
    <nc r="O857"/>
  </rcc>
  <rcc rId="26694" sId="1" numFmtId="4">
    <oc r="P857">
      <v>0</v>
    </oc>
    <nc r="P857"/>
  </rcc>
  <rcc rId="26695" sId="1" numFmtId="4">
    <oc r="Q857">
      <v>0</v>
    </oc>
    <nc r="Q857"/>
  </rcc>
  <rcc rId="26696" sId="1" numFmtId="4">
    <oc r="K858">
      <v>0</v>
    </oc>
    <nc r="K858"/>
  </rcc>
  <rcc rId="26697" sId="1" numFmtId="4">
    <oc r="L858">
      <v>0</v>
    </oc>
    <nc r="L858"/>
  </rcc>
  <rcc rId="26698" sId="1" numFmtId="4">
    <oc r="M858">
      <v>0</v>
    </oc>
    <nc r="M858"/>
  </rcc>
  <rcc rId="26699" sId="1" numFmtId="4">
    <oc r="N858">
      <v>0</v>
    </oc>
    <nc r="N858"/>
  </rcc>
  <rcc rId="26700" sId="1" numFmtId="4">
    <oc r="O858">
      <v>0</v>
    </oc>
    <nc r="O858"/>
  </rcc>
  <rcc rId="26701" sId="1" numFmtId="4">
    <oc r="P858">
      <v>0</v>
    </oc>
    <nc r="P858"/>
  </rcc>
  <rcc rId="26702" sId="1" numFmtId="4">
    <oc r="Q858">
      <v>0</v>
    </oc>
    <nc r="Q858"/>
  </rcc>
  <rcc rId="26703" sId="1" numFmtId="4">
    <oc r="K859">
      <v>0</v>
    </oc>
    <nc r="K859"/>
  </rcc>
  <rcc rId="26704" sId="1" numFmtId="4">
    <oc r="L859">
      <v>0</v>
    </oc>
    <nc r="L859"/>
  </rcc>
  <rcc rId="26705" sId="1" numFmtId="4">
    <oc r="M859">
      <v>0</v>
    </oc>
    <nc r="M859"/>
  </rcc>
  <rcc rId="26706" sId="1" numFmtId="4">
    <oc r="N859">
      <v>0</v>
    </oc>
    <nc r="N859"/>
  </rcc>
  <rcc rId="26707" sId="1" numFmtId="4">
    <oc r="O859">
      <v>0</v>
    </oc>
    <nc r="O859"/>
  </rcc>
  <rcc rId="26708" sId="1" numFmtId="4">
    <oc r="P859">
      <v>0</v>
    </oc>
    <nc r="P859"/>
  </rcc>
  <rcc rId="26709" sId="1" numFmtId="4">
    <oc r="Q859">
      <v>0</v>
    </oc>
    <nc r="Q859"/>
  </rcc>
  <rcc rId="26710" sId="1" numFmtId="4">
    <oc r="K860">
      <v>0</v>
    </oc>
    <nc r="K860"/>
  </rcc>
  <rcc rId="26711" sId="1" numFmtId="4">
    <oc r="L860">
      <v>0</v>
    </oc>
    <nc r="L860"/>
  </rcc>
  <rcc rId="26712" sId="1" numFmtId="4">
    <oc r="M860">
      <v>0</v>
    </oc>
    <nc r="M860"/>
  </rcc>
  <rcc rId="26713" sId="1" numFmtId="4">
    <oc r="N860">
      <v>0</v>
    </oc>
    <nc r="N860"/>
  </rcc>
  <rcc rId="26714" sId="1" numFmtId="4">
    <oc r="O860">
      <v>0</v>
    </oc>
    <nc r="O860"/>
  </rcc>
  <rcc rId="26715" sId="1" numFmtId="4">
    <oc r="P860">
      <v>0</v>
    </oc>
    <nc r="P860"/>
  </rcc>
  <rcc rId="26716" sId="1" numFmtId="4">
    <oc r="Q860">
      <v>0</v>
    </oc>
    <nc r="Q860"/>
  </rcc>
  <rcc rId="26717" sId="1" numFmtId="4">
    <oc r="K861">
      <v>0</v>
    </oc>
    <nc r="K861"/>
  </rcc>
  <rcc rId="26718" sId="1" numFmtId="4">
    <oc r="L861">
      <v>0</v>
    </oc>
    <nc r="L861"/>
  </rcc>
  <rcc rId="26719" sId="1" numFmtId="4">
    <oc r="M861">
      <v>0</v>
    </oc>
    <nc r="M861"/>
  </rcc>
  <rcc rId="26720" sId="1" numFmtId="4">
    <oc r="N861">
      <v>0</v>
    </oc>
    <nc r="N861"/>
  </rcc>
  <rcc rId="26721" sId="1" numFmtId="4">
    <oc r="O861">
      <v>0</v>
    </oc>
    <nc r="O861"/>
  </rcc>
  <rcc rId="26722" sId="1" numFmtId="4">
    <oc r="P861">
      <v>0</v>
    </oc>
    <nc r="P861"/>
  </rcc>
  <rcc rId="26723" sId="1" numFmtId="4">
    <oc r="Q861">
      <v>0</v>
    </oc>
    <nc r="Q861"/>
  </rcc>
  <rcc rId="26724" sId="1" numFmtId="4">
    <oc r="K862">
      <v>0</v>
    </oc>
    <nc r="K862"/>
  </rcc>
  <rcc rId="26725" sId="1" numFmtId="4">
    <oc r="L862">
      <v>0</v>
    </oc>
    <nc r="L862"/>
  </rcc>
  <rcc rId="26726" sId="1" numFmtId="4">
    <oc r="M862">
      <v>0</v>
    </oc>
    <nc r="M862"/>
  </rcc>
  <rcc rId="26727" sId="1" numFmtId="4">
    <oc r="N862">
      <v>0</v>
    </oc>
    <nc r="N862"/>
  </rcc>
  <rcc rId="26728" sId="1" numFmtId="4">
    <oc r="O862">
      <v>0</v>
    </oc>
    <nc r="O862"/>
  </rcc>
  <rcc rId="26729" sId="1" numFmtId="4">
    <oc r="P862">
      <v>0</v>
    </oc>
    <nc r="P862"/>
  </rcc>
  <rcc rId="26730" sId="1" numFmtId="4">
    <oc r="Q862">
      <v>0</v>
    </oc>
    <nc r="Q862"/>
  </rcc>
  <rcc rId="26731" sId="1" numFmtId="4">
    <oc r="K863">
      <v>0</v>
    </oc>
    <nc r="K863"/>
  </rcc>
  <rcc rId="26732" sId="1" numFmtId="4">
    <oc r="L863">
      <v>0</v>
    </oc>
    <nc r="L863"/>
  </rcc>
  <rcc rId="26733" sId="1" numFmtId="4">
    <oc r="M863">
      <v>0</v>
    </oc>
    <nc r="M863"/>
  </rcc>
  <rcc rId="26734" sId="1" numFmtId="4">
    <oc r="N863">
      <v>0</v>
    </oc>
    <nc r="N863"/>
  </rcc>
  <rcc rId="26735" sId="1" numFmtId="4">
    <oc r="O863">
      <v>0</v>
    </oc>
    <nc r="O863"/>
  </rcc>
  <rcc rId="26736" sId="1" numFmtId="4">
    <oc r="P863">
      <v>0</v>
    </oc>
    <nc r="P863"/>
  </rcc>
  <rcc rId="26737" sId="1" numFmtId="4">
    <oc r="Q863">
      <v>0</v>
    </oc>
    <nc r="Q863"/>
  </rcc>
  <rcc rId="26738" sId="1" numFmtId="4">
    <oc r="K864">
      <v>0</v>
    </oc>
    <nc r="K864"/>
  </rcc>
  <rcc rId="26739" sId="1" numFmtId="4">
    <oc r="L864">
      <v>0</v>
    </oc>
    <nc r="L864"/>
  </rcc>
  <rcc rId="26740" sId="1" numFmtId="4">
    <oc r="M864">
      <v>0</v>
    </oc>
    <nc r="M864"/>
  </rcc>
  <rcc rId="26741" sId="1" numFmtId="4">
    <oc r="N864">
      <v>0</v>
    </oc>
    <nc r="N864"/>
  </rcc>
  <rcc rId="26742" sId="1" numFmtId="4">
    <oc r="O864">
      <v>0</v>
    </oc>
    <nc r="O864"/>
  </rcc>
  <rcc rId="26743" sId="1" numFmtId="4">
    <oc r="P864">
      <v>0</v>
    </oc>
    <nc r="P864"/>
  </rcc>
  <rcc rId="26744" sId="1" numFmtId="4">
    <oc r="Q864">
      <v>0</v>
    </oc>
    <nc r="Q864"/>
  </rcc>
  <rcc rId="26745" sId="1" numFmtId="4">
    <oc r="K865">
      <v>0</v>
    </oc>
    <nc r="K865"/>
  </rcc>
  <rcc rId="26746" sId="1" numFmtId="4">
    <oc r="L865">
      <v>0</v>
    </oc>
    <nc r="L865"/>
  </rcc>
  <rcc rId="26747" sId="1" numFmtId="4">
    <oc r="M865">
      <v>0</v>
    </oc>
    <nc r="M865"/>
  </rcc>
  <rcc rId="26748" sId="1" numFmtId="4">
    <oc r="N865">
      <v>0</v>
    </oc>
    <nc r="N865"/>
  </rcc>
  <rcc rId="26749" sId="1" numFmtId="4">
    <oc r="O865">
      <v>0</v>
    </oc>
    <nc r="O865"/>
  </rcc>
  <rcc rId="26750" sId="1" numFmtId="4">
    <oc r="P865">
      <v>0</v>
    </oc>
    <nc r="P865"/>
  </rcc>
  <rcc rId="26751" sId="1" numFmtId="4">
    <oc r="Q865">
      <v>0</v>
    </oc>
    <nc r="Q865"/>
  </rcc>
  <rcc rId="26752" sId="1" numFmtId="4">
    <oc r="K866">
      <v>0</v>
    </oc>
    <nc r="K866"/>
  </rcc>
  <rcc rId="26753" sId="1" numFmtId="4">
    <oc r="L866">
      <v>0</v>
    </oc>
    <nc r="L866"/>
  </rcc>
  <rcc rId="26754" sId="1" numFmtId="4">
    <oc r="M866">
      <v>0</v>
    </oc>
    <nc r="M866"/>
  </rcc>
  <rcc rId="26755" sId="1" numFmtId="4">
    <oc r="N866">
      <v>0</v>
    </oc>
    <nc r="N866"/>
  </rcc>
  <rcc rId="26756" sId="1" numFmtId="4">
    <oc r="O866">
      <v>0</v>
    </oc>
    <nc r="O866"/>
  </rcc>
  <rcc rId="26757" sId="1" numFmtId="4">
    <oc r="P866">
      <v>0</v>
    </oc>
    <nc r="P866"/>
  </rcc>
  <rcc rId="26758" sId="1" numFmtId="4">
    <oc r="Q866">
      <v>0</v>
    </oc>
    <nc r="Q866"/>
  </rcc>
  <rcc rId="26759" sId="1" numFmtId="4">
    <oc r="K867">
      <v>0</v>
    </oc>
    <nc r="K867"/>
  </rcc>
  <rcc rId="26760" sId="1" numFmtId="4">
    <oc r="L867">
      <v>0</v>
    </oc>
    <nc r="L867"/>
  </rcc>
  <rcc rId="26761" sId="1" numFmtId="4">
    <oc r="M867">
      <v>0</v>
    </oc>
    <nc r="M867"/>
  </rcc>
  <rcc rId="26762" sId="1" numFmtId="4">
    <oc r="N867">
      <v>0</v>
    </oc>
    <nc r="N867"/>
  </rcc>
  <rcc rId="26763" sId="1" numFmtId="4">
    <oc r="O867">
      <v>0</v>
    </oc>
    <nc r="O867"/>
  </rcc>
  <rcc rId="26764" sId="1" numFmtId="4">
    <oc r="P867">
      <v>0</v>
    </oc>
    <nc r="P867"/>
  </rcc>
  <rcc rId="26765" sId="1" numFmtId="4">
    <oc r="Q867">
      <v>0</v>
    </oc>
    <nc r="Q867"/>
  </rcc>
  <rcc rId="26766" sId="1" numFmtId="4">
    <oc r="K868">
      <v>0</v>
    </oc>
    <nc r="K868"/>
  </rcc>
  <rcc rId="26767" sId="1" numFmtId="4">
    <oc r="L868">
      <v>0</v>
    </oc>
    <nc r="L868"/>
  </rcc>
  <rcc rId="26768" sId="1" numFmtId="4">
    <oc r="M868">
      <v>0</v>
    </oc>
    <nc r="M868"/>
  </rcc>
  <rcc rId="26769" sId="1" numFmtId="4">
    <oc r="N868">
      <v>0</v>
    </oc>
    <nc r="N868"/>
  </rcc>
  <rcc rId="26770" sId="1" numFmtId="4">
    <oc r="O868">
      <v>0</v>
    </oc>
    <nc r="O868"/>
  </rcc>
  <rcc rId="26771" sId="1" numFmtId="4">
    <oc r="P868">
      <v>0</v>
    </oc>
    <nc r="P868"/>
  </rcc>
  <rcc rId="26772" sId="1" numFmtId="4">
    <oc r="Q868">
      <v>0</v>
    </oc>
    <nc r="Q868"/>
  </rcc>
  <rcc rId="26773" sId="1" numFmtId="4">
    <oc r="K869">
      <v>0</v>
    </oc>
    <nc r="K869"/>
  </rcc>
  <rcc rId="26774" sId="1" numFmtId="4">
    <oc r="L869">
      <v>0</v>
    </oc>
    <nc r="L869"/>
  </rcc>
  <rcc rId="26775" sId="1" numFmtId="4">
    <oc r="M869">
      <v>0</v>
    </oc>
    <nc r="M869"/>
  </rcc>
  <rcc rId="26776" sId="1" numFmtId="4">
    <oc r="N869">
      <v>0</v>
    </oc>
    <nc r="N869"/>
  </rcc>
  <rcc rId="26777" sId="1" numFmtId="4">
    <oc r="O869">
      <v>0</v>
    </oc>
    <nc r="O869"/>
  </rcc>
  <rcc rId="26778" sId="1" numFmtId="4">
    <oc r="P869">
      <v>0</v>
    </oc>
    <nc r="P869"/>
  </rcc>
  <rcc rId="26779" sId="1" numFmtId="4">
    <oc r="Q869">
      <v>0</v>
    </oc>
    <nc r="Q869"/>
  </rcc>
  <rcc rId="26780" sId="1" numFmtId="4">
    <oc r="K870">
      <v>0</v>
    </oc>
    <nc r="K870"/>
  </rcc>
  <rcc rId="26781" sId="1" numFmtId="4">
    <oc r="L870">
      <v>0</v>
    </oc>
    <nc r="L870"/>
  </rcc>
  <rcc rId="26782" sId="1" numFmtId="4">
    <oc r="M870">
      <v>0</v>
    </oc>
    <nc r="M870"/>
  </rcc>
  <rcc rId="26783" sId="1" numFmtId="4">
    <oc r="N870">
      <v>0</v>
    </oc>
    <nc r="N870"/>
  </rcc>
  <rcc rId="26784" sId="1" numFmtId="4">
    <oc r="O870">
      <v>0</v>
    </oc>
    <nc r="O870"/>
  </rcc>
  <rcc rId="26785" sId="1" numFmtId="4">
    <oc r="P870">
      <v>0</v>
    </oc>
    <nc r="P870"/>
  </rcc>
  <rcc rId="26786" sId="1" numFmtId="4">
    <oc r="Q870">
      <v>0</v>
    </oc>
    <nc r="Q870"/>
  </rcc>
  <rcc rId="26787" sId="1" numFmtId="4">
    <oc r="K871">
      <v>0</v>
    </oc>
    <nc r="K871"/>
  </rcc>
  <rcc rId="26788" sId="1" numFmtId="4">
    <oc r="L871">
      <v>0</v>
    </oc>
    <nc r="L871"/>
  </rcc>
  <rcc rId="26789" sId="1" numFmtId="4">
    <oc r="M871">
      <v>0</v>
    </oc>
    <nc r="M871"/>
  </rcc>
  <rcc rId="26790" sId="1" numFmtId="4">
    <oc r="N871">
      <v>0</v>
    </oc>
    <nc r="N871"/>
  </rcc>
  <rcc rId="26791" sId="1" numFmtId="4">
    <oc r="O871">
      <v>0</v>
    </oc>
    <nc r="O871"/>
  </rcc>
  <rcc rId="26792" sId="1" numFmtId="4">
    <oc r="P871">
      <v>0</v>
    </oc>
    <nc r="P871"/>
  </rcc>
  <rcc rId="26793" sId="1" numFmtId="4">
    <oc r="Q871">
      <v>0</v>
    </oc>
    <nc r="Q871"/>
  </rcc>
  <rcc rId="26794" sId="1" numFmtId="4">
    <oc r="K872">
      <v>0</v>
    </oc>
    <nc r="K872"/>
  </rcc>
  <rcc rId="26795" sId="1" numFmtId="4">
    <oc r="L872">
      <v>0</v>
    </oc>
    <nc r="L872"/>
  </rcc>
  <rcc rId="26796" sId="1" numFmtId="4">
    <oc r="M872">
      <v>0</v>
    </oc>
    <nc r="M872"/>
  </rcc>
  <rcc rId="26797" sId="1" numFmtId="4">
    <oc r="N872">
      <v>0</v>
    </oc>
    <nc r="N872"/>
  </rcc>
  <rcc rId="26798" sId="1" numFmtId="4">
    <oc r="O872">
      <v>0</v>
    </oc>
    <nc r="O872"/>
  </rcc>
  <rcc rId="26799" sId="1" numFmtId="4">
    <oc r="P872">
      <v>0</v>
    </oc>
    <nc r="P872"/>
  </rcc>
  <rcc rId="26800" sId="1" numFmtId="4">
    <oc r="Q872">
      <v>0</v>
    </oc>
    <nc r="Q872"/>
  </rcc>
  <rcc rId="26801" sId="1" numFmtId="4">
    <oc r="K873">
      <v>0</v>
    </oc>
    <nc r="K873"/>
  </rcc>
  <rcc rId="26802" sId="1" numFmtId="4">
    <oc r="L873">
      <v>0</v>
    </oc>
    <nc r="L873"/>
  </rcc>
  <rcc rId="26803" sId="1" numFmtId="4">
    <oc r="M873">
      <v>0</v>
    </oc>
    <nc r="M873"/>
  </rcc>
  <rcc rId="26804" sId="1" numFmtId="4">
    <oc r="N873">
      <v>0</v>
    </oc>
    <nc r="N873"/>
  </rcc>
  <rcc rId="26805" sId="1" numFmtId="4">
    <oc r="O873">
      <v>0</v>
    </oc>
    <nc r="O873"/>
  </rcc>
  <rcc rId="26806" sId="1" numFmtId="4">
    <oc r="P873">
      <v>0</v>
    </oc>
    <nc r="P873"/>
  </rcc>
  <rcc rId="26807" sId="1" numFmtId="4">
    <oc r="Q873">
      <v>0</v>
    </oc>
    <nc r="Q873"/>
  </rcc>
  <rcc rId="26808" sId="1" numFmtId="4">
    <oc r="K874">
      <v>0</v>
    </oc>
    <nc r="K874"/>
  </rcc>
  <rcc rId="26809" sId="1" numFmtId="4">
    <oc r="L874">
      <v>0</v>
    </oc>
    <nc r="L874"/>
  </rcc>
  <rcc rId="26810" sId="1" numFmtId="4">
    <oc r="M874">
      <v>0</v>
    </oc>
    <nc r="M874"/>
  </rcc>
  <rcc rId="26811" sId="1" numFmtId="4">
    <oc r="N874">
      <v>0</v>
    </oc>
    <nc r="N874"/>
  </rcc>
  <rcc rId="26812" sId="1" numFmtId="4">
    <oc r="O874">
      <v>0</v>
    </oc>
    <nc r="O874"/>
  </rcc>
  <rcc rId="26813" sId="1" numFmtId="4">
    <oc r="P874">
      <v>0</v>
    </oc>
    <nc r="P874"/>
  </rcc>
  <rcc rId="26814" sId="1" numFmtId="4">
    <oc r="Q874">
      <v>0</v>
    </oc>
    <nc r="Q874"/>
  </rcc>
  <rcc rId="26815" sId="1" numFmtId="4">
    <oc r="K875">
      <v>0</v>
    </oc>
    <nc r="K875"/>
  </rcc>
  <rcc rId="26816" sId="1" numFmtId="4">
    <oc r="L875">
      <v>0</v>
    </oc>
    <nc r="L875"/>
  </rcc>
  <rcc rId="26817" sId="1" numFmtId="4">
    <oc r="M875">
      <v>0</v>
    </oc>
    <nc r="M875"/>
  </rcc>
  <rcc rId="26818" sId="1" numFmtId="4">
    <oc r="N875">
      <v>0</v>
    </oc>
    <nc r="N875"/>
  </rcc>
  <rcc rId="26819" sId="1" numFmtId="4">
    <oc r="O875">
      <v>0</v>
    </oc>
    <nc r="O875"/>
  </rcc>
  <rcc rId="26820" sId="1" numFmtId="4">
    <oc r="P875">
      <v>0</v>
    </oc>
    <nc r="P875"/>
  </rcc>
  <rcc rId="26821" sId="1" numFmtId="4">
    <oc r="Q875">
      <v>0</v>
    </oc>
    <nc r="Q875"/>
  </rcc>
  <rcc rId="26822" sId="1" numFmtId="4">
    <oc r="K876">
      <v>0</v>
    </oc>
    <nc r="K876"/>
  </rcc>
  <rcc rId="26823" sId="1" numFmtId="4">
    <oc r="L876">
      <v>0</v>
    </oc>
    <nc r="L876"/>
  </rcc>
  <rcc rId="26824" sId="1" numFmtId="4">
    <oc r="M876">
      <v>0</v>
    </oc>
    <nc r="M876"/>
  </rcc>
  <rcc rId="26825" sId="1" numFmtId="4">
    <oc r="N876">
      <v>0</v>
    </oc>
    <nc r="N876"/>
  </rcc>
  <rcc rId="26826" sId="1" numFmtId="4">
    <oc r="O876">
      <v>0</v>
    </oc>
    <nc r="O876"/>
  </rcc>
  <rcc rId="26827" sId="1" numFmtId="4">
    <oc r="P876">
      <v>0</v>
    </oc>
    <nc r="P876"/>
  </rcc>
  <rcc rId="26828" sId="1" numFmtId="4">
    <oc r="Q876">
      <v>0</v>
    </oc>
    <nc r="Q876"/>
  </rcc>
  <rcc rId="26829" sId="1" numFmtId="4">
    <oc r="K877">
      <v>0</v>
    </oc>
    <nc r="K877"/>
  </rcc>
  <rcc rId="26830" sId="1" numFmtId="4">
    <oc r="L877">
      <v>0</v>
    </oc>
    <nc r="L877"/>
  </rcc>
  <rcc rId="26831" sId="1" numFmtId="4">
    <oc r="M877">
      <v>0</v>
    </oc>
    <nc r="M877"/>
  </rcc>
  <rcc rId="26832" sId="1" numFmtId="4">
    <oc r="N877">
      <v>0</v>
    </oc>
    <nc r="N877"/>
  </rcc>
  <rcc rId="26833" sId="1" numFmtId="4">
    <oc r="O877">
      <v>0</v>
    </oc>
    <nc r="O877"/>
  </rcc>
  <rcc rId="26834" sId="1" numFmtId="4">
    <oc r="P877">
      <v>0</v>
    </oc>
    <nc r="P877"/>
  </rcc>
  <rcc rId="26835" sId="1" numFmtId="4">
    <oc r="Q877">
      <v>0</v>
    </oc>
    <nc r="Q877"/>
  </rcc>
  <rcc rId="26836" sId="1" numFmtId="4">
    <oc r="K878">
      <v>0</v>
    </oc>
    <nc r="K878"/>
  </rcc>
  <rcc rId="26837" sId="1" numFmtId="4">
    <oc r="L878">
      <v>0</v>
    </oc>
    <nc r="L878"/>
  </rcc>
  <rcc rId="26838" sId="1" numFmtId="4">
    <oc r="M878">
      <v>0</v>
    </oc>
    <nc r="M878"/>
  </rcc>
  <rcc rId="26839" sId="1" numFmtId="4">
    <oc r="N878">
      <v>0</v>
    </oc>
    <nc r="N878"/>
  </rcc>
  <rcc rId="26840" sId="1" numFmtId="4">
    <oc r="O878">
      <v>0</v>
    </oc>
    <nc r="O878"/>
  </rcc>
  <rcc rId="26841" sId="1" numFmtId="4">
    <oc r="P878">
      <v>0</v>
    </oc>
    <nc r="P878"/>
  </rcc>
  <rcc rId="26842" sId="1" numFmtId="4">
    <oc r="Q878">
      <v>0</v>
    </oc>
    <nc r="Q878"/>
  </rcc>
  <rcc rId="26843" sId="1" numFmtId="4">
    <oc r="K879">
      <v>0</v>
    </oc>
    <nc r="K879"/>
  </rcc>
  <rcc rId="26844" sId="1" numFmtId="4">
    <oc r="L879">
      <v>0</v>
    </oc>
    <nc r="L879"/>
  </rcc>
  <rcc rId="26845" sId="1" numFmtId="4">
    <oc r="M879">
      <v>0</v>
    </oc>
    <nc r="M879"/>
  </rcc>
  <rcc rId="26846" sId="1" numFmtId="4">
    <oc r="N879">
      <v>0</v>
    </oc>
    <nc r="N879"/>
  </rcc>
  <rcc rId="26847" sId="1" numFmtId="4">
    <oc r="O879">
      <v>0</v>
    </oc>
    <nc r="O879"/>
  </rcc>
  <rcc rId="26848" sId="1" numFmtId="4">
    <oc r="P879">
      <v>0</v>
    </oc>
    <nc r="P879"/>
  </rcc>
  <rcc rId="26849" sId="1" numFmtId="4">
    <oc r="Q879">
      <v>0</v>
    </oc>
    <nc r="Q879"/>
  </rcc>
  <rcc rId="26850" sId="1" numFmtId="4">
    <oc r="K880">
      <v>0</v>
    </oc>
    <nc r="K880"/>
  </rcc>
  <rcc rId="26851" sId="1" numFmtId="4">
    <oc r="L880">
      <v>0</v>
    </oc>
    <nc r="L880"/>
  </rcc>
  <rcc rId="26852" sId="1" numFmtId="4">
    <oc r="M880">
      <v>0</v>
    </oc>
    <nc r="M880"/>
  </rcc>
  <rcc rId="26853" sId="1" numFmtId="4">
    <oc r="N880">
      <v>0</v>
    </oc>
    <nc r="N880"/>
  </rcc>
  <rcc rId="26854" sId="1" numFmtId="4">
    <oc r="O880">
      <v>0</v>
    </oc>
    <nc r="O880"/>
  </rcc>
  <rcc rId="26855" sId="1" numFmtId="4">
    <oc r="P880">
      <v>0</v>
    </oc>
    <nc r="P880"/>
  </rcc>
  <rcc rId="26856" sId="1" numFmtId="4">
    <oc r="Q880">
      <v>0</v>
    </oc>
    <nc r="Q880"/>
  </rcc>
  <rcc rId="26857" sId="1" numFmtId="4">
    <oc r="K881">
      <v>0</v>
    </oc>
    <nc r="K881"/>
  </rcc>
  <rcc rId="26858" sId="1" numFmtId="4">
    <oc r="L881">
      <v>0</v>
    </oc>
    <nc r="L881"/>
  </rcc>
  <rcc rId="26859" sId="1" numFmtId="4">
    <oc r="M881">
      <v>0</v>
    </oc>
    <nc r="M881"/>
  </rcc>
  <rcc rId="26860" sId="1" numFmtId="4">
    <oc r="N881">
      <v>0</v>
    </oc>
    <nc r="N881"/>
  </rcc>
  <rcc rId="26861" sId="1" numFmtId="4">
    <oc r="O881">
      <v>0</v>
    </oc>
    <nc r="O881"/>
  </rcc>
  <rcc rId="26862" sId="1" numFmtId="4">
    <oc r="P881">
      <v>0</v>
    </oc>
    <nc r="P881"/>
  </rcc>
  <rcc rId="26863" sId="1" numFmtId="4">
    <oc r="Q881">
      <v>0</v>
    </oc>
    <nc r="Q881"/>
  </rcc>
  <rcc rId="26864" sId="1" numFmtId="4">
    <oc r="K882">
      <v>0</v>
    </oc>
    <nc r="K882"/>
  </rcc>
  <rcc rId="26865" sId="1" numFmtId="4">
    <oc r="L882">
      <v>0</v>
    </oc>
    <nc r="L882"/>
  </rcc>
  <rcc rId="26866" sId="1" numFmtId="4">
    <oc r="M882">
      <v>0</v>
    </oc>
    <nc r="M882"/>
  </rcc>
  <rcc rId="26867" sId="1" numFmtId="4">
    <oc r="N882">
      <v>0</v>
    </oc>
    <nc r="N882"/>
  </rcc>
  <rcc rId="26868" sId="1" numFmtId="4">
    <oc r="O882">
      <v>0</v>
    </oc>
    <nc r="O882"/>
  </rcc>
  <rcc rId="26869" sId="1" numFmtId="4">
    <oc r="P882">
      <v>0</v>
    </oc>
    <nc r="P882"/>
  </rcc>
  <rcc rId="26870" sId="1" numFmtId="4">
    <oc r="Q882">
      <v>0</v>
    </oc>
    <nc r="Q882"/>
  </rcc>
  <rcc rId="26871" sId="1" numFmtId="4">
    <oc r="K883">
      <v>0</v>
    </oc>
    <nc r="K883"/>
  </rcc>
  <rcc rId="26872" sId="1" numFmtId="4">
    <oc r="L883">
      <v>0</v>
    </oc>
    <nc r="L883"/>
  </rcc>
  <rcc rId="26873" sId="1" numFmtId="4">
    <oc r="M883">
      <v>0</v>
    </oc>
    <nc r="M883"/>
  </rcc>
  <rcc rId="26874" sId="1" numFmtId="4">
    <oc r="N883">
      <v>0</v>
    </oc>
    <nc r="N883"/>
  </rcc>
  <rcc rId="26875" sId="1" numFmtId="4">
    <oc r="O883">
      <v>0</v>
    </oc>
    <nc r="O883"/>
  </rcc>
  <rcc rId="26876" sId="1" numFmtId="4">
    <oc r="P883">
      <v>0</v>
    </oc>
    <nc r="P883"/>
  </rcc>
  <rcc rId="26877" sId="1" numFmtId="4">
    <oc r="Q883">
      <v>0</v>
    </oc>
    <nc r="Q883"/>
  </rcc>
  <rcc rId="26878" sId="1" numFmtId="4">
    <oc r="K884">
      <v>0</v>
    </oc>
    <nc r="K884"/>
  </rcc>
  <rcc rId="26879" sId="1" numFmtId="4">
    <oc r="L884">
      <v>0</v>
    </oc>
    <nc r="L884"/>
  </rcc>
  <rcc rId="26880" sId="1" numFmtId="4">
    <oc r="M884">
      <v>0</v>
    </oc>
    <nc r="M884"/>
  </rcc>
  <rcc rId="26881" sId="1" numFmtId="4">
    <oc r="N884">
      <v>0</v>
    </oc>
    <nc r="N884"/>
  </rcc>
  <rcc rId="26882" sId="1" numFmtId="4">
    <oc r="O884">
      <v>0</v>
    </oc>
    <nc r="O884"/>
  </rcc>
  <rcc rId="26883" sId="1" numFmtId="4">
    <oc r="P884">
      <v>0</v>
    </oc>
    <nc r="P884"/>
  </rcc>
  <rcc rId="26884" sId="1" numFmtId="4">
    <oc r="Q884">
      <v>0</v>
    </oc>
    <nc r="Q884"/>
  </rcc>
  <rcc rId="26885" sId="1" numFmtId="4">
    <oc r="K885">
      <v>0</v>
    </oc>
    <nc r="K885"/>
  </rcc>
  <rcc rId="26886" sId="1" numFmtId="4">
    <oc r="L885">
      <v>0</v>
    </oc>
    <nc r="L885"/>
  </rcc>
  <rcc rId="26887" sId="1" numFmtId="4">
    <oc r="M885">
      <v>0</v>
    </oc>
    <nc r="M885"/>
  </rcc>
  <rcc rId="26888" sId="1" numFmtId="4">
    <oc r="N885">
      <v>0</v>
    </oc>
    <nc r="N885"/>
  </rcc>
  <rcc rId="26889" sId="1" numFmtId="4">
    <oc r="O885">
      <v>0</v>
    </oc>
    <nc r="O885"/>
  </rcc>
  <rcc rId="26890" sId="1" numFmtId="4">
    <oc r="P885">
      <v>0</v>
    </oc>
    <nc r="P885"/>
  </rcc>
  <rcc rId="26891" sId="1" numFmtId="4">
    <oc r="Q885">
      <v>0</v>
    </oc>
    <nc r="Q885"/>
  </rcc>
  <rcc rId="26892" sId="1" numFmtId="4">
    <oc r="K886">
      <v>0</v>
    </oc>
    <nc r="K886"/>
  </rcc>
  <rcc rId="26893" sId="1" numFmtId="4">
    <oc r="L886">
      <v>0</v>
    </oc>
    <nc r="L886"/>
  </rcc>
  <rcc rId="26894" sId="1" numFmtId="4">
    <oc r="M886">
      <v>0</v>
    </oc>
    <nc r="M886"/>
  </rcc>
  <rcc rId="26895" sId="1" numFmtId="4">
    <oc r="N886">
      <v>0</v>
    </oc>
    <nc r="N886"/>
  </rcc>
  <rcc rId="26896" sId="1" numFmtId="4">
    <oc r="O886">
      <v>0</v>
    </oc>
    <nc r="O886"/>
  </rcc>
  <rcc rId="26897" sId="1" numFmtId="4">
    <oc r="P886">
      <v>0</v>
    </oc>
    <nc r="P886"/>
  </rcc>
  <rcc rId="26898" sId="1" numFmtId="4">
    <oc r="Q886">
      <v>0</v>
    </oc>
    <nc r="Q886"/>
  </rcc>
  <rcc rId="26899" sId="1" numFmtId="4">
    <oc r="K887">
      <v>0</v>
    </oc>
    <nc r="K887"/>
  </rcc>
  <rcc rId="26900" sId="1" numFmtId="4">
    <oc r="L887">
      <v>0</v>
    </oc>
    <nc r="L887"/>
  </rcc>
  <rcc rId="26901" sId="1" numFmtId="4">
    <oc r="M887">
      <v>0</v>
    </oc>
    <nc r="M887"/>
  </rcc>
  <rcc rId="26902" sId="1" numFmtId="4">
    <oc r="N887">
      <v>0</v>
    </oc>
    <nc r="N887"/>
  </rcc>
  <rcc rId="26903" sId="1" numFmtId="4">
    <oc r="O887">
      <v>0</v>
    </oc>
    <nc r="O887"/>
  </rcc>
  <rcc rId="26904" sId="1" numFmtId="4">
    <oc r="P887">
      <v>0</v>
    </oc>
    <nc r="P887"/>
  </rcc>
  <rcc rId="26905" sId="1" numFmtId="4">
    <oc r="Q887">
      <v>0</v>
    </oc>
    <nc r="Q887"/>
  </rcc>
  <rcc rId="26906" sId="1" numFmtId="4">
    <oc r="K888">
      <v>0</v>
    </oc>
    <nc r="K888"/>
  </rcc>
  <rcc rId="26907" sId="1" numFmtId="4">
    <oc r="L888">
      <v>0</v>
    </oc>
    <nc r="L888"/>
  </rcc>
  <rcc rId="26908" sId="1" numFmtId="4">
    <oc r="M888">
      <v>0</v>
    </oc>
    <nc r="M888"/>
  </rcc>
  <rcc rId="26909" sId="1" numFmtId="4">
    <oc r="N888">
      <v>0</v>
    </oc>
    <nc r="N888"/>
  </rcc>
  <rcc rId="26910" sId="1" numFmtId="4">
    <oc r="O888">
      <v>0</v>
    </oc>
    <nc r="O888"/>
  </rcc>
  <rcc rId="26911" sId="1" numFmtId="4">
    <oc r="P888">
      <v>0</v>
    </oc>
    <nc r="P888"/>
  </rcc>
  <rcc rId="26912" sId="1" numFmtId="4">
    <oc r="Q888">
      <v>0</v>
    </oc>
    <nc r="Q888"/>
  </rcc>
  <rcc rId="26913" sId="1" numFmtId="4">
    <oc r="K889">
      <v>0</v>
    </oc>
    <nc r="K889"/>
  </rcc>
  <rcc rId="26914" sId="1" numFmtId="4">
    <oc r="L889">
      <v>0</v>
    </oc>
    <nc r="L889"/>
  </rcc>
  <rcc rId="26915" sId="1" numFmtId="4">
    <oc r="M889">
      <v>0</v>
    </oc>
    <nc r="M889"/>
  </rcc>
  <rcc rId="26916" sId="1" numFmtId="4">
    <oc r="N889">
      <v>0</v>
    </oc>
    <nc r="N889"/>
  </rcc>
  <rcc rId="26917" sId="1" numFmtId="4">
    <oc r="O889">
      <v>0</v>
    </oc>
    <nc r="O889"/>
  </rcc>
  <rcc rId="26918" sId="1" numFmtId="4">
    <oc r="P889">
      <v>0</v>
    </oc>
    <nc r="P889"/>
  </rcc>
  <rcc rId="26919" sId="1" numFmtId="4">
    <oc r="Q889">
      <v>0</v>
    </oc>
    <nc r="Q889"/>
  </rcc>
  <rcc rId="26920" sId="1" numFmtId="4">
    <oc r="K890">
      <v>0</v>
    </oc>
    <nc r="K890"/>
  </rcc>
  <rcc rId="26921" sId="1" numFmtId="4">
    <oc r="L890">
      <v>0</v>
    </oc>
    <nc r="L890"/>
  </rcc>
  <rcc rId="26922" sId="1" numFmtId="4">
    <oc r="M890">
      <v>0</v>
    </oc>
    <nc r="M890"/>
  </rcc>
  <rcc rId="26923" sId="1" numFmtId="4">
    <oc r="N890">
      <v>0</v>
    </oc>
    <nc r="N890"/>
  </rcc>
  <rcc rId="26924" sId="1" numFmtId="4">
    <oc r="O890">
      <v>0</v>
    </oc>
    <nc r="O890"/>
  </rcc>
  <rcc rId="26925" sId="1" numFmtId="4">
    <oc r="P890">
      <v>0</v>
    </oc>
    <nc r="P890"/>
  </rcc>
  <rcc rId="26926" sId="1" numFmtId="4">
    <oc r="Q890">
      <v>0</v>
    </oc>
    <nc r="Q890"/>
  </rcc>
  <rcc rId="26927" sId="1" numFmtId="4">
    <oc r="K891">
      <v>0</v>
    </oc>
    <nc r="K891"/>
  </rcc>
  <rcc rId="26928" sId="1" numFmtId="4">
    <oc r="L891">
      <v>0</v>
    </oc>
    <nc r="L891"/>
  </rcc>
  <rcc rId="26929" sId="1" numFmtId="4">
    <oc r="M891">
      <v>0</v>
    </oc>
    <nc r="M891"/>
  </rcc>
  <rcc rId="26930" sId="1" numFmtId="4">
    <oc r="N891">
      <v>0</v>
    </oc>
    <nc r="N891"/>
  </rcc>
  <rcc rId="26931" sId="1" numFmtId="4">
    <oc r="O891">
      <v>0</v>
    </oc>
    <nc r="O891"/>
  </rcc>
  <rcc rId="26932" sId="1" numFmtId="4">
    <oc r="P891">
      <v>0</v>
    </oc>
    <nc r="P891"/>
  </rcc>
  <rcc rId="26933" sId="1" numFmtId="4">
    <oc r="Q891">
      <v>0</v>
    </oc>
    <nc r="Q891"/>
  </rcc>
  <rcc rId="26934" sId="1" numFmtId="4">
    <oc r="K892">
      <v>0</v>
    </oc>
    <nc r="K892"/>
  </rcc>
  <rcc rId="26935" sId="1" numFmtId="4">
    <oc r="L892">
      <v>0</v>
    </oc>
    <nc r="L892"/>
  </rcc>
  <rcc rId="26936" sId="1" numFmtId="4">
    <oc r="M892">
      <v>0</v>
    </oc>
    <nc r="M892"/>
  </rcc>
  <rcc rId="26937" sId="1" numFmtId="4">
    <oc r="N892">
      <v>0</v>
    </oc>
    <nc r="N892"/>
  </rcc>
  <rcc rId="26938" sId="1" numFmtId="4">
    <oc r="O892">
      <v>0</v>
    </oc>
    <nc r="O892"/>
  </rcc>
  <rcc rId="26939" sId="1" numFmtId="4">
    <oc r="P892">
      <v>0</v>
    </oc>
    <nc r="P892"/>
  </rcc>
  <rcc rId="26940" sId="1" numFmtId="4">
    <oc r="Q892">
      <v>0</v>
    </oc>
    <nc r="Q892"/>
  </rcc>
  <rcc rId="26941" sId="1" numFmtId="4">
    <oc r="Q612">
      <v>0</v>
    </oc>
    <nc r="Q612"/>
  </rcc>
  <rcc rId="26942" sId="1" numFmtId="4">
    <oc r="Q613">
      <v>0</v>
    </oc>
    <nc r="Q613"/>
  </rcc>
  <rcc rId="26943" sId="1" numFmtId="4">
    <oc r="Q614">
      <v>0</v>
    </oc>
    <nc r="Q614"/>
  </rcc>
  <rcc rId="26944" sId="1" numFmtId="4">
    <oc r="Q615">
      <v>0</v>
    </oc>
    <nc r="Q615"/>
  </rcc>
  <rcc rId="26945" sId="1" numFmtId="4">
    <oc r="Q616">
      <v>0</v>
    </oc>
    <nc r="Q616"/>
  </rcc>
  <rcc rId="26946" sId="1" numFmtId="4">
    <oc r="Q617">
      <v>0</v>
    </oc>
    <nc r="Q617"/>
  </rcc>
  <rcc rId="26947" sId="1" numFmtId="4">
    <oc r="Q618">
      <v>0</v>
    </oc>
    <nc r="Q618"/>
  </rcc>
  <rcc rId="26948" sId="1" numFmtId="4">
    <oc r="Q619">
      <v>0</v>
    </oc>
    <nc r="Q619"/>
  </rcc>
  <rcc rId="26949" sId="1" numFmtId="4">
    <oc r="Q620">
      <v>0</v>
    </oc>
    <nc r="Q620"/>
  </rcc>
  <rcc rId="26950" sId="1" numFmtId="4">
    <oc r="Q621">
      <v>0</v>
    </oc>
    <nc r="Q621"/>
  </rcc>
  <rcc rId="26951" sId="1" numFmtId="4">
    <oc r="Q622">
      <v>0</v>
    </oc>
    <nc r="Q622"/>
  </rcc>
  <rcc rId="26952" sId="1" numFmtId="4">
    <oc r="I655">
      <v>0</v>
    </oc>
    <nc r="I655"/>
  </rcc>
  <rcc rId="26953" sId="1" numFmtId="4">
    <oc r="J655">
      <v>0</v>
    </oc>
    <nc r="J655"/>
  </rcc>
  <rcc rId="26954" sId="1" numFmtId="4">
    <oc r="I656">
      <v>0</v>
    </oc>
    <nc r="I656"/>
  </rcc>
  <rcc rId="26955" sId="1" numFmtId="4">
    <oc r="J656">
      <v>0</v>
    </oc>
    <nc r="J656"/>
  </rcc>
  <rcc rId="26956" sId="1" numFmtId="4">
    <oc r="I657">
      <v>0</v>
    </oc>
    <nc r="I657"/>
  </rcc>
  <rcc rId="26957" sId="1" numFmtId="4">
    <oc r="J657">
      <v>0</v>
    </oc>
    <nc r="J657"/>
  </rcc>
  <rcc rId="26958" sId="1" numFmtId="4">
    <oc r="I658">
      <v>0</v>
    </oc>
    <nc r="I658"/>
  </rcc>
  <rcc rId="26959" sId="1" numFmtId="4">
    <oc r="J658">
      <v>0</v>
    </oc>
    <nc r="J658"/>
  </rcc>
  <rcc rId="26960" sId="1" numFmtId="4">
    <oc r="I659">
      <v>0</v>
    </oc>
    <nc r="I659"/>
  </rcc>
  <rcc rId="26961" sId="1" numFmtId="4">
    <oc r="J659">
      <v>0</v>
    </oc>
    <nc r="J659"/>
  </rcc>
  <rcc rId="26962" sId="1" numFmtId="4">
    <oc r="I660">
      <v>0</v>
    </oc>
    <nc r="I660"/>
  </rcc>
  <rcc rId="26963" sId="1" numFmtId="4">
    <oc r="J660">
      <v>0</v>
    </oc>
    <nc r="J660"/>
  </rcc>
  <rcc rId="26964" sId="1" numFmtId="4">
    <oc r="I661">
      <v>0</v>
    </oc>
    <nc r="I661"/>
  </rcc>
  <rcc rId="26965" sId="1" numFmtId="4">
    <oc r="J661">
      <v>0</v>
    </oc>
    <nc r="J661"/>
  </rcc>
  <rcc rId="26966" sId="1" numFmtId="4">
    <oc r="I662">
      <v>0</v>
    </oc>
    <nc r="I662"/>
  </rcc>
  <rcc rId="26967" sId="1" numFmtId="4">
    <oc r="J662">
      <v>0</v>
    </oc>
    <nc r="J662"/>
  </rcc>
  <rcc rId="26968" sId="1" numFmtId="4">
    <oc r="I663">
      <v>0</v>
    </oc>
    <nc r="I663"/>
  </rcc>
  <rcc rId="26969" sId="1" numFmtId="4">
    <oc r="J663">
      <v>0</v>
    </oc>
    <nc r="J663"/>
  </rcc>
  <rcc rId="26970" sId="1" numFmtId="4">
    <oc r="I664">
      <v>0</v>
    </oc>
    <nc r="I664"/>
  </rcc>
  <rcc rId="26971" sId="1" numFmtId="4">
    <oc r="J664">
      <v>0</v>
    </oc>
    <nc r="J664"/>
  </rcc>
  <rcc rId="26972" sId="1" numFmtId="4">
    <oc r="I665">
      <v>0</v>
    </oc>
    <nc r="I665"/>
  </rcc>
  <rcc rId="26973" sId="1" numFmtId="4">
    <oc r="J665">
      <v>0</v>
    </oc>
    <nc r="J665"/>
  </rcc>
  <rcc rId="26974" sId="1" numFmtId="4">
    <oc r="I666">
      <v>0</v>
    </oc>
    <nc r="I666"/>
  </rcc>
  <rcc rId="26975" sId="1" numFmtId="4">
    <oc r="J666">
      <v>0</v>
    </oc>
    <nc r="J666"/>
  </rcc>
  <rcc rId="26976" sId="1" numFmtId="4">
    <oc r="I667">
      <v>0</v>
    </oc>
    <nc r="I667"/>
  </rcc>
  <rcc rId="26977" sId="1" numFmtId="4">
    <oc r="J667">
      <v>0</v>
    </oc>
    <nc r="J667"/>
  </rcc>
  <rcc rId="26978" sId="1" numFmtId="4">
    <oc r="I668">
      <v>0</v>
    </oc>
    <nc r="I668"/>
  </rcc>
  <rcc rId="26979" sId="1" numFmtId="4">
    <oc r="J668">
      <v>0</v>
    </oc>
    <nc r="J668"/>
  </rcc>
  <rcc rId="26980" sId="1" numFmtId="4">
    <oc r="I669">
      <v>0</v>
    </oc>
    <nc r="I669"/>
  </rcc>
  <rcc rId="26981" sId="1" numFmtId="4">
    <oc r="J669">
      <v>0</v>
    </oc>
    <nc r="J669"/>
  </rcc>
  <rcc rId="26982" sId="1" numFmtId="4">
    <oc r="I670">
      <v>0</v>
    </oc>
    <nc r="I670"/>
  </rcc>
  <rcc rId="26983" sId="1" numFmtId="4">
    <oc r="J670">
      <v>0</v>
    </oc>
    <nc r="J670"/>
  </rcc>
  <rcc rId="26984" sId="1" numFmtId="4">
    <oc r="I671">
      <v>0</v>
    </oc>
    <nc r="I671"/>
  </rcc>
  <rcc rId="26985" sId="1" numFmtId="4">
    <oc r="J671">
      <v>0</v>
    </oc>
    <nc r="J671"/>
  </rcc>
  <rcc rId="26986" sId="1" numFmtId="4">
    <oc r="I672">
      <v>0</v>
    </oc>
    <nc r="I672"/>
  </rcc>
  <rcc rId="26987" sId="1" numFmtId="4">
    <oc r="J672">
      <v>0</v>
    </oc>
    <nc r="J672"/>
  </rcc>
  <rcc rId="26988" sId="1" numFmtId="4">
    <oc r="I673">
      <v>0</v>
    </oc>
    <nc r="I673"/>
  </rcc>
  <rcc rId="26989" sId="1" numFmtId="4">
    <oc r="J673">
      <v>0</v>
    </oc>
    <nc r="J673"/>
  </rcc>
  <rcc rId="26990" sId="1" numFmtId="4">
    <oc r="I674">
      <v>0</v>
    </oc>
    <nc r="I674"/>
  </rcc>
  <rcc rId="26991" sId="1" numFmtId="4">
    <oc r="J674">
      <v>0</v>
    </oc>
    <nc r="J674"/>
  </rcc>
  <rcc rId="26992" sId="1" numFmtId="4">
    <oc r="I675">
      <v>0</v>
    </oc>
    <nc r="I675"/>
  </rcc>
  <rcc rId="26993" sId="1" numFmtId="4">
    <oc r="J675">
      <v>0</v>
    </oc>
    <nc r="J675"/>
  </rcc>
  <rcc rId="26994" sId="1" numFmtId="4">
    <oc r="I676">
      <v>0</v>
    </oc>
    <nc r="I676"/>
  </rcc>
  <rcc rId="26995" sId="1" numFmtId="4">
    <oc r="J676">
      <v>0</v>
    </oc>
    <nc r="J676"/>
  </rcc>
  <rcc rId="26996" sId="1" numFmtId="4">
    <oc r="I677">
      <v>0</v>
    </oc>
    <nc r="I677"/>
  </rcc>
  <rcc rId="26997" sId="1" numFmtId="4">
    <oc r="J677">
      <v>0</v>
    </oc>
    <nc r="J677"/>
  </rcc>
  <rcc rId="26998" sId="1" numFmtId="4">
    <oc r="I678">
      <v>0</v>
    </oc>
    <nc r="I678"/>
  </rcc>
  <rcc rId="26999" sId="1" numFmtId="4">
    <oc r="J678">
      <v>0</v>
    </oc>
    <nc r="J678"/>
  </rcc>
  <rcc rId="27000" sId="1" numFmtId="4">
    <oc r="I679">
      <v>0</v>
    </oc>
    <nc r="I679"/>
  </rcc>
  <rcc rId="27001" sId="1" numFmtId="4">
    <oc r="J679">
      <v>0</v>
    </oc>
    <nc r="J679"/>
  </rcc>
  <rcc rId="27002" sId="1" numFmtId="4">
    <oc r="I680">
      <v>0</v>
    </oc>
    <nc r="I680"/>
  </rcc>
  <rcc rId="27003" sId="1" numFmtId="4">
    <oc r="J680">
      <v>0</v>
    </oc>
    <nc r="J680"/>
  </rcc>
  <rcc rId="27004" sId="1" numFmtId="4">
    <oc r="I681">
      <v>0</v>
    </oc>
    <nc r="I681"/>
  </rcc>
  <rcc rId="27005" sId="1" numFmtId="4">
    <oc r="J681">
      <v>0</v>
    </oc>
    <nc r="J681"/>
  </rcc>
  <rcc rId="27006" sId="1" numFmtId="4">
    <oc r="I682">
      <v>0</v>
    </oc>
    <nc r="I682"/>
  </rcc>
  <rcc rId="27007" sId="1" numFmtId="4">
    <oc r="J682">
      <v>0</v>
    </oc>
    <nc r="J682"/>
  </rcc>
  <rcc rId="27008" sId="1" numFmtId="4">
    <oc r="I683">
      <v>0</v>
    </oc>
    <nc r="I683"/>
  </rcc>
  <rcc rId="27009" sId="1" numFmtId="4">
    <oc r="J683">
      <v>0</v>
    </oc>
    <nc r="J683"/>
  </rcc>
  <rcc rId="27010" sId="1" numFmtId="4">
    <oc r="I684">
      <v>0</v>
    </oc>
    <nc r="I684"/>
  </rcc>
  <rcc rId="27011" sId="1" numFmtId="4">
    <oc r="J684">
      <v>0</v>
    </oc>
    <nc r="J684"/>
  </rcc>
  <rcc rId="27012" sId="1" numFmtId="4">
    <oc r="I685">
      <v>0</v>
    </oc>
    <nc r="I685"/>
  </rcc>
  <rcc rId="27013" sId="1" numFmtId="4">
    <oc r="J685">
      <v>0</v>
    </oc>
    <nc r="J685"/>
  </rcc>
  <rcc rId="27014" sId="1" numFmtId="4">
    <oc r="I686">
      <v>0</v>
    </oc>
    <nc r="I686"/>
  </rcc>
  <rcc rId="27015" sId="1" numFmtId="4">
    <oc r="J686">
      <v>0</v>
    </oc>
    <nc r="J686"/>
  </rcc>
  <rcc rId="27016" sId="1" numFmtId="4">
    <oc r="I687">
      <v>0</v>
    </oc>
    <nc r="I687"/>
  </rcc>
  <rcc rId="27017" sId="1" numFmtId="4">
    <oc r="J687">
      <v>0</v>
    </oc>
    <nc r="J687"/>
  </rcc>
  <rcc rId="27018" sId="1" numFmtId="4">
    <oc r="I688">
      <v>0</v>
    </oc>
    <nc r="I688"/>
  </rcc>
  <rcc rId="27019" sId="1" numFmtId="4">
    <oc r="J688">
      <v>0</v>
    </oc>
    <nc r="J688"/>
  </rcc>
  <rcc rId="27020" sId="1" numFmtId="4">
    <oc r="I689">
      <v>0</v>
    </oc>
    <nc r="I689"/>
  </rcc>
  <rcc rId="27021" sId="1" numFmtId="4">
    <oc r="J689">
      <v>0</v>
    </oc>
    <nc r="J689"/>
  </rcc>
  <rcc rId="27022" sId="1" numFmtId="4">
    <oc r="I690">
      <v>0</v>
    </oc>
    <nc r="I690"/>
  </rcc>
  <rcc rId="27023" sId="1" numFmtId="4">
    <oc r="J690">
      <v>0</v>
    </oc>
    <nc r="J690"/>
  </rcc>
  <rcc rId="27024" sId="1" numFmtId="4">
    <oc r="I691">
      <v>0</v>
    </oc>
    <nc r="I691"/>
  </rcc>
  <rcc rId="27025" sId="1" numFmtId="4">
    <oc r="J691">
      <v>0</v>
    </oc>
    <nc r="J691"/>
  </rcc>
  <rcc rId="27026" sId="1" numFmtId="4">
    <oc r="I692">
      <v>0</v>
    </oc>
    <nc r="I692"/>
  </rcc>
  <rcc rId="27027" sId="1" numFmtId="4">
    <oc r="J692">
      <v>0</v>
    </oc>
    <nc r="J692"/>
  </rcc>
  <rcc rId="27028" sId="1" numFmtId="4">
    <oc r="I693">
      <v>0</v>
    </oc>
    <nc r="I693"/>
  </rcc>
  <rcc rId="27029" sId="1" numFmtId="4">
    <oc r="J693">
      <v>0</v>
    </oc>
    <nc r="J693"/>
  </rcc>
  <rcc rId="27030" sId="1" numFmtId="4">
    <oc r="I694">
      <v>0</v>
    </oc>
    <nc r="I694"/>
  </rcc>
  <rcc rId="27031" sId="1" numFmtId="4">
    <oc r="J694">
      <v>0</v>
    </oc>
    <nc r="J694"/>
  </rcc>
  <rcc rId="27032" sId="1" numFmtId="4">
    <oc r="I695">
      <v>0</v>
    </oc>
    <nc r="I695"/>
  </rcc>
  <rcc rId="27033" sId="1" numFmtId="4">
    <oc r="J695">
      <v>0</v>
    </oc>
    <nc r="J695"/>
  </rcc>
  <rcc rId="27034" sId="1" numFmtId="4">
    <oc r="I696">
      <v>0</v>
    </oc>
    <nc r="I696"/>
  </rcc>
  <rcc rId="27035" sId="1" numFmtId="4">
    <oc r="J696">
      <v>0</v>
    </oc>
    <nc r="J696"/>
  </rcc>
  <rcc rId="27036" sId="1" numFmtId="4">
    <oc r="I697">
      <v>0</v>
    </oc>
    <nc r="I697"/>
  </rcc>
  <rcc rId="27037" sId="1" numFmtId="4">
    <oc r="J697">
      <v>0</v>
    </oc>
    <nc r="J697"/>
  </rcc>
  <rcc rId="27038" sId="1" numFmtId="4">
    <oc r="I698">
      <v>0</v>
    </oc>
    <nc r="I698"/>
  </rcc>
  <rcc rId="27039" sId="1" numFmtId="4">
    <oc r="J698">
      <v>0</v>
    </oc>
    <nc r="J698"/>
  </rcc>
  <rcc rId="27040" sId="1" numFmtId="4">
    <oc r="I699">
      <v>0</v>
    </oc>
    <nc r="I699"/>
  </rcc>
  <rcc rId="27041" sId="1" numFmtId="4">
    <oc r="J699">
      <v>0</v>
    </oc>
    <nc r="J699"/>
  </rcc>
  <rcc rId="27042" sId="1" numFmtId="4">
    <oc r="I700">
      <v>0</v>
    </oc>
    <nc r="I700"/>
  </rcc>
  <rcc rId="27043" sId="1" numFmtId="4">
    <oc r="J700">
      <v>0</v>
    </oc>
    <nc r="J700"/>
  </rcc>
  <rcc rId="27044" sId="1" numFmtId="4">
    <oc r="I701">
      <v>0</v>
    </oc>
    <nc r="I701"/>
  </rcc>
  <rcc rId="27045" sId="1" numFmtId="4">
    <oc r="J701">
      <v>0</v>
    </oc>
    <nc r="J701"/>
  </rcc>
  <rcc rId="27046" sId="1" numFmtId="4">
    <oc r="I702">
      <v>0</v>
    </oc>
    <nc r="I702"/>
  </rcc>
  <rcc rId="27047" sId="1" numFmtId="4">
    <oc r="J702">
      <v>0</v>
    </oc>
    <nc r="J702"/>
  </rcc>
  <rcc rId="27048" sId="1" numFmtId="4">
    <oc r="I703">
      <v>0</v>
    </oc>
    <nc r="I703"/>
  </rcc>
  <rcc rId="27049" sId="1" numFmtId="4">
    <oc r="J703">
      <v>0</v>
    </oc>
    <nc r="J703"/>
  </rcc>
  <rcc rId="27050" sId="1" numFmtId="4">
    <oc r="I704">
      <v>0</v>
    </oc>
    <nc r="I704"/>
  </rcc>
  <rcc rId="27051" sId="1" numFmtId="4">
    <oc r="J704">
      <v>0</v>
    </oc>
    <nc r="J704"/>
  </rcc>
  <rcc rId="27052" sId="1" numFmtId="4">
    <oc r="I705">
      <v>0</v>
    </oc>
    <nc r="I705"/>
  </rcc>
  <rcc rId="27053" sId="1" numFmtId="4">
    <oc r="J705">
      <v>0</v>
    </oc>
    <nc r="J705"/>
  </rcc>
  <rcc rId="27054" sId="1" numFmtId="4">
    <oc r="I706">
      <v>0</v>
    </oc>
    <nc r="I706"/>
  </rcc>
  <rcc rId="27055" sId="1" numFmtId="4">
    <oc r="J706">
      <v>0</v>
    </oc>
    <nc r="J706"/>
  </rcc>
  <rcc rId="27056" sId="1" numFmtId="4">
    <oc r="I707">
      <v>0</v>
    </oc>
    <nc r="I707"/>
  </rcc>
  <rcc rId="27057" sId="1" numFmtId="4">
    <oc r="J707">
      <v>0</v>
    </oc>
    <nc r="J707"/>
  </rcc>
  <rcc rId="27058" sId="1" numFmtId="4">
    <oc r="I708">
      <v>0</v>
    </oc>
    <nc r="I708"/>
  </rcc>
  <rcc rId="27059" sId="1" numFmtId="4">
    <oc r="J708">
      <v>0</v>
    </oc>
    <nc r="J708"/>
  </rcc>
  <rcc rId="27060" sId="1" numFmtId="4">
    <oc r="I709">
      <v>0</v>
    </oc>
    <nc r="I709"/>
  </rcc>
  <rcc rId="27061" sId="1" numFmtId="4">
    <oc r="J709">
      <v>0</v>
    </oc>
    <nc r="J709"/>
  </rcc>
  <rcc rId="27062" sId="1" numFmtId="4">
    <oc r="I710">
      <v>0</v>
    </oc>
    <nc r="I710"/>
  </rcc>
  <rcc rId="27063" sId="1" numFmtId="4">
    <oc r="J710">
      <v>0</v>
    </oc>
    <nc r="J710"/>
  </rcc>
  <rcc rId="27064" sId="1" numFmtId="4">
    <oc r="I711">
      <v>0</v>
    </oc>
    <nc r="I711"/>
  </rcc>
  <rcc rId="27065" sId="1" numFmtId="4">
    <oc r="J711">
      <v>0</v>
    </oc>
    <nc r="J711"/>
  </rcc>
  <rcc rId="27066" sId="1" numFmtId="4">
    <oc r="I712">
      <v>0</v>
    </oc>
    <nc r="I712"/>
  </rcc>
  <rcc rId="27067" sId="1" numFmtId="4">
    <oc r="J712">
      <v>0</v>
    </oc>
    <nc r="J712"/>
  </rcc>
  <rcc rId="27068" sId="1" numFmtId="4">
    <oc r="I713">
      <v>0</v>
    </oc>
    <nc r="I713"/>
  </rcc>
  <rcc rId="27069" sId="1" numFmtId="4">
    <oc r="J713">
      <v>0</v>
    </oc>
    <nc r="J713"/>
  </rcc>
  <rcc rId="27070" sId="1" numFmtId="4">
    <oc r="I714">
      <v>0</v>
    </oc>
    <nc r="I714"/>
  </rcc>
  <rcc rId="27071" sId="1" numFmtId="4">
    <oc r="J714">
      <v>0</v>
    </oc>
    <nc r="J714"/>
  </rcc>
  <rcc rId="27072" sId="1" numFmtId="4">
    <oc r="I715">
      <v>0</v>
    </oc>
    <nc r="I715"/>
  </rcc>
  <rcc rId="27073" sId="1" numFmtId="4">
    <oc r="J715">
      <v>0</v>
    </oc>
    <nc r="J715"/>
  </rcc>
  <rcc rId="27074" sId="1" numFmtId="4">
    <oc r="I716">
      <v>0</v>
    </oc>
    <nc r="I716"/>
  </rcc>
  <rcc rId="27075" sId="1" numFmtId="4">
    <oc r="J716">
      <v>0</v>
    </oc>
    <nc r="J716"/>
  </rcc>
  <rcc rId="27076" sId="1" numFmtId="4">
    <oc r="I717">
      <v>0</v>
    </oc>
    <nc r="I717"/>
  </rcc>
  <rcc rId="27077" sId="1" numFmtId="4">
    <oc r="J717">
      <v>0</v>
    </oc>
    <nc r="J717"/>
  </rcc>
  <rcc rId="27078" sId="1" numFmtId="4">
    <oc r="I718">
      <v>0</v>
    </oc>
    <nc r="I718"/>
  </rcc>
  <rcc rId="27079" sId="1" numFmtId="4">
    <oc r="J718">
      <v>0</v>
    </oc>
    <nc r="J718"/>
  </rcc>
  <rcc rId="27080" sId="1" numFmtId="4">
    <oc r="I719">
      <v>0</v>
    </oc>
    <nc r="I719"/>
  </rcc>
  <rcc rId="27081" sId="1" numFmtId="4">
    <oc r="J719">
      <v>0</v>
    </oc>
    <nc r="J719"/>
  </rcc>
  <rcc rId="27082" sId="1" numFmtId="4">
    <oc r="I720">
      <v>0</v>
    </oc>
    <nc r="I720"/>
  </rcc>
  <rcc rId="27083" sId="1" numFmtId="4">
    <oc r="J720">
      <v>0</v>
    </oc>
    <nc r="J720"/>
  </rcc>
  <rcc rId="27084" sId="1" numFmtId="4">
    <oc r="I721">
      <v>0</v>
    </oc>
    <nc r="I721"/>
  </rcc>
  <rcc rId="27085" sId="1" numFmtId="4">
    <oc r="J721">
      <v>0</v>
    </oc>
    <nc r="J721"/>
  </rcc>
  <rcc rId="27086" sId="1" numFmtId="4">
    <oc r="I722">
      <v>0</v>
    </oc>
    <nc r="I722"/>
  </rcc>
  <rcc rId="27087" sId="1" numFmtId="4">
    <oc r="J722">
      <v>0</v>
    </oc>
    <nc r="J722"/>
  </rcc>
  <rcc rId="27088" sId="1" numFmtId="4">
    <oc r="I723">
      <v>0</v>
    </oc>
    <nc r="I723"/>
  </rcc>
  <rcc rId="27089" sId="1" numFmtId="4">
    <oc r="J723">
      <v>0</v>
    </oc>
    <nc r="J723"/>
  </rcc>
  <rcc rId="27090" sId="1" numFmtId="4">
    <oc r="I724">
      <v>0</v>
    </oc>
    <nc r="I724"/>
  </rcc>
  <rcc rId="27091" sId="1" numFmtId="4">
    <oc r="J724">
      <v>0</v>
    </oc>
    <nc r="J724"/>
  </rcc>
  <rcc rId="27092" sId="1" numFmtId="4">
    <oc r="I725">
      <v>0</v>
    </oc>
    <nc r="I725"/>
  </rcc>
  <rcc rId="27093" sId="1" numFmtId="4">
    <oc r="J725">
      <v>0</v>
    </oc>
    <nc r="J725"/>
  </rcc>
  <rcc rId="27094" sId="1" numFmtId="4">
    <oc r="I726">
      <v>0</v>
    </oc>
    <nc r="I726"/>
  </rcc>
  <rcc rId="27095" sId="1" numFmtId="4">
    <oc r="J726">
      <v>0</v>
    </oc>
    <nc r="J726"/>
  </rcc>
  <rcc rId="27096" sId="1" numFmtId="4">
    <oc r="I727">
      <v>0</v>
    </oc>
    <nc r="I727"/>
  </rcc>
  <rcc rId="27097" sId="1" numFmtId="4">
    <oc r="J727">
      <v>0</v>
    </oc>
    <nc r="J727"/>
  </rcc>
  <rcc rId="27098" sId="1" numFmtId="4">
    <oc r="I728">
      <v>0</v>
    </oc>
    <nc r="I728"/>
  </rcc>
  <rcc rId="27099" sId="1" numFmtId="4">
    <oc r="J728">
      <v>0</v>
    </oc>
    <nc r="J728"/>
  </rcc>
  <rcc rId="27100" sId="1" numFmtId="4">
    <oc r="I729">
      <v>0</v>
    </oc>
    <nc r="I729"/>
  </rcc>
  <rcc rId="27101" sId="1" numFmtId="4">
    <oc r="J729">
      <v>0</v>
    </oc>
    <nc r="J729"/>
  </rcc>
  <rcc rId="27102" sId="1" numFmtId="4">
    <oc r="I730">
      <v>0</v>
    </oc>
    <nc r="I730"/>
  </rcc>
  <rcc rId="27103" sId="1" numFmtId="4">
    <oc r="J730">
      <v>0</v>
    </oc>
    <nc r="J730"/>
  </rcc>
  <rcc rId="27104" sId="1" numFmtId="4">
    <oc r="I731">
      <v>0</v>
    </oc>
    <nc r="I731"/>
  </rcc>
  <rcc rId="27105" sId="1" numFmtId="4">
    <oc r="J731">
      <v>0</v>
    </oc>
    <nc r="J731"/>
  </rcc>
  <rcc rId="27106" sId="1" numFmtId="4">
    <oc r="I732">
      <v>0</v>
    </oc>
    <nc r="I732"/>
  </rcc>
  <rcc rId="27107" sId="1" numFmtId="4">
    <oc r="J732">
      <v>0</v>
    </oc>
    <nc r="J732"/>
  </rcc>
  <rcc rId="27108" sId="1" numFmtId="4">
    <oc r="I733">
      <v>0</v>
    </oc>
    <nc r="I733"/>
  </rcc>
  <rcc rId="27109" sId="1" numFmtId="4">
    <oc r="J733">
      <v>0</v>
    </oc>
    <nc r="J733"/>
  </rcc>
  <rcc rId="27110" sId="1" numFmtId="4">
    <oc r="I734">
      <v>0</v>
    </oc>
    <nc r="I734"/>
  </rcc>
  <rcc rId="27111" sId="1" numFmtId="4">
    <oc r="J734">
      <v>0</v>
    </oc>
    <nc r="J734"/>
  </rcc>
  <rcc rId="27112" sId="1" numFmtId="4">
    <oc r="I735">
      <v>0</v>
    </oc>
    <nc r="I735"/>
  </rcc>
  <rcc rId="27113" sId="1" numFmtId="4">
    <oc r="J735">
      <v>0</v>
    </oc>
    <nc r="J735"/>
  </rcc>
  <rcc rId="27114" sId="1" numFmtId="4">
    <oc r="I736">
      <v>0</v>
    </oc>
    <nc r="I736"/>
  </rcc>
  <rcc rId="27115" sId="1" numFmtId="4">
    <oc r="J736">
      <v>0</v>
    </oc>
    <nc r="J736"/>
  </rcc>
  <rcc rId="27116" sId="1" numFmtId="4">
    <oc r="I737">
      <v>0</v>
    </oc>
    <nc r="I737"/>
  </rcc>
  <rcc rId="27117" sId="1" numFmtId="4">
    <oc r="J737">
      <v>0</v>
    </oc>
    <nc r="J737"/>
  </rcc>
  <rcc rId="27118" sId="1" numFmtId="4">
    <oc r="I738">
      <v>0</v>
    </oc>
    <nc r="I738"/>
  </rcc>
  <rcc rId="27119" sId="1" numFmtId="4">
    <oc r="J738">
      <v>0</v>
    </oc>
    <nc r="J738"/>
  </rcc>
  <rcc rId="27120" sId="1" numFmtId="4">
    <oc r="I739">
      <v>0</v>
    </oc>
    <nc r="I739"/>
  </rcc>
  <rcc rId="27121" sId="1" numFmtId="4">
    <oc r="J739">
      <v>0</v>
    </oc>
    <nc r="J739"/>
  </rcc>
  <rcc rId="27122" sId="1" numFmtId="4">
    <oc r="I740">
      <v>0</v>
    </oc>
    <nc r="I740"/>
  </rcc>
  <rcc rId="27123" sId="1" numFmtId="4">
    <oc r="J740">
      <v>0</v>
    </oc>
    <nc r="J740"/>
  </rcc>
  <rcc rId="27124" sId="1" numFmtId="4">
    <oc r="I741">
      <v>0</v>
    </oc>
    <nc r="I741"/>
  </rcc>
  <rcc rId="27125" sId="1" numFmtId="4">
    <oc r="J741">
      <v>0</v>
    </oc>
    <nc r="J741"/>
  </rcc>
  <rcc rId="27126" sId="1" numFmtId="4">
    <oc r="I743">
      <v>0</v>
    </oc>
    <nc r="I743"/>
  </rcc>
  <rcc rId="27127" sId="1" numFmtId="4">
    <oc r="J743">
      <v>0</v>
    </oc>
    <nc r="J743"/>
  </rcc>
  <rcc rId="27128" sId="1" numFmtId="4">
    <oc r="I744">
      <v>0</v>
    </oc>
    <nc r="I744"/>
  </rcc>
  <rcc rId="27129" sId="1" numFmtId="4">
    <oc r="J744">
      <v>0</v>
    </oc>
    <nc r="J744"/>
  </rcc>
  <rcc rId="27130" sId="1" numFmtId="4">
    <oc r="I745">
      <v>0</v>
    </oc>
    <nc r="I745"/>
  </rcc>
  <rcc rId="27131" sId="1" numFmtId="4">
    <oc r="J745">
      <v>0</v>
    </oc>
    <nc r="J745"/>
  </rcc>
  <rcc rId="27132" sId="1" numFmtId="4">
    <oc r="I746">
      <v>0</v>
    </oc>
    <nc r="I746"/>
  </rcc>
  <rcc rId="27133" sId="1" numFmtId="4">
    <oc r="J746">
      <v>0</v>
    </oc>
    <nc r="J746"/>
  </rcc>
  <rcc rId="27134" sId="1" numFmtId="4">
    <oc r="I747">
      <v>0</v>
    </oc>
    <nc r="I747"/>
  </rcc>
  <rcc rId="27135" sId="1" numFmtId="4">
    <oc r="J747">
      <v>0</v>
    </oc>
    <nc r="J747"/>
  </rcc>
  <rcc rId="27136" sId="1" numFmtId="4">
    <oc r="I748">
      <v>0</v>
    </oc>
    <nc r="I748"/>
  </rcc>
  <rcc rId="27137" sId="1" numFmtId="4">
    <oc r="J748">
      <v>0</v>
    </oc>
    <nc r="J748"/>
  </rcc>
  <rcc rId="27138" sId="1" numFmtId="4">
    <oc r="I749">
      <v>0</v>
    </oc>
    <nc r="I749"/>
  </rcc>
  <rcc rId="27139" sId="1" numFmtId="4">
    <oc r="J749">
      <v>0</v>
    </oc>
    <nc r="J749"/>
  </rcc>
  <rcc rId="27140" sId="1" numFmtId="4">
    <oc r="I750">
      <v>0</v>
    </oc>
    <nc r="I750"/>
  </rcc>
  <rcc rId="27141" sId="1" numFmtId="4">
    <oc r="J750">
      <v>0</v>
    </oc>
    <nc r="J750"/>
  </rcc>
  <rcc rId="27142" sId="1" numFmtId="4">
    <oc r="I751">
      <v>0</v>
    </oc>
    <nc r="I751"/>
  </rcc>
  <rcc rId="27143" sId="1" numFmtId="4">
    <oc r="J751">
      <v>0</v>
    </oc>
    <nc r="J751"/>
  </rcc>
  <rcc rId="27144" sId="1" numFmtId="4">
    <oc r="I752">
      <v>0</v>
    </oc>
    <nc r="I752"/>
  </rcc>
  <rcc rId="27145" sId="1" numFmtId="4">
    <oc r="J752">
      <v>0</v>
    </oc>
    <nc r="J752"/>
  </rcc>
  <rcc rId="27146" sId="1" numFmtId="4">
    <oc r="I753">
      <v>0</v>
    </oc>
    <nc r="I753"/>
  </rcc>
  <rcc rId="27147" sId="1" numFmtId="4">
    <oc r="J753">
      <v>0</v>
    </oc>
    <nc r="J753"/>
  </rcc>
  <rcc rId="27148" sId="1" numFmtId="4">
    <oc r="I754">
      <v>0</v>
    </oc>
    <nc r="I754"/>
  </rcc>
  <rcc rId="27149" sId="1" numFmtId="4">
    <oc r="J754">
      <v>0</v>
    </oc>
    <nc r="J754"/>
  </rcc>
  <rcc rId="27150" sId="1" numFmtId="4">
    <oc r="I755">
      <v>0</v>
    </oc>
    <nc r="I755"/>
  </rcc>
  <rcc rId="27151" sId="1" numFmtId="4">
    <oc r="J755">
      <v>0</v>
    </oc>
    <nc r="J755"/>
  </rcc>
  <rcc rId="27152" sId="1" numFmtId="4">
    <oc r="I756">
      <v>0</v>
    </oc>
    <nc r="I756"/>
  </rcc>
  <rcc rId="27153" sId="1" numFmtId="4">
    <oc r="J756">
      <v>0</v>
    </oc>
    <nc r="J756"/>
  </rcc>
  <rcc rId="27154" sId="1" numFmtId="4">
    <oc r="I757">
      <v>0</v>
    </oc>
    <nc r="I757"/>
  </rcc>
  <rcc rId="27155" sId="1" numFmtId="4">
    <oc r="J757">
      <v>0</v>
    </oc>
    <nc r="J757"/>
  </rcc>
  <rcc rId="27156" sId="1" numFmtId="4">
    <oc r="I758">
      <v>0</v>
    </oc>
    <nc r="I758"/>
  </rcc>
  <rcc rId="27157" sId="1" numFmtId="4">
    <oc r="J758">
      <v>0</v>
    </oc>
    <nc r="J758"/>
  </rcc>
  <rcc rId="27158" sId="1" numFmtId="4">
    <oc r="I759">
      <v>0</v>
    </oc>
    <nc r="I759"/>
  </rcc>
  <rcc rId="27159" sId="1" numFmtId="4">
    <oc r="J759">
      <v>0</v>
    </oc>
    <nc r="J759"/>
  </rcc>
  <rcc rId="27160" sId="1" numFmtId="4">
    <oc r="I760">
      <v>0</v>
    </oc>
    <nc r="I760"/>
  </rcc>
  <rcc rId="27161" sId="1" numFmtId="4">
    <oc r="J760">
      <v>0</v>
    </oc>
    <nc r="J760"/>
  </rcc>
  <rcc rId="27162" sId="1" numFmtId="4">
    <oc r="I761">
      <v>0</v>
    </oc>
    <nc r="I761"/>
  </rcc>
  <rcc rId="27163" sId="1" numFmtId="4">
    <oc r="J761">
      <v>0</v>
    </oc>
    <nc r="J761"/>
  </rcc>
  <rcc rId="27164" sId="1" numFmtId="4">
    <oc r="I762">
      <v>0</v>
    </oc>
    <nc r="I762"/>
  </rcc>
  <rcc rId="27165" sId="1" numFmtId="4">
    <oc r="J762">
      <v>0</v>
    </oc>
    <nc r="J762"/>
  </rcc>
  <rcc rId="27166" sId="1" numFmtId="4">
    <oc r="I763">
      <v>0</v>
    </oc>
    <nc r="I763"/>
  </rcc>
  <rcc rId="27167" sId="1" numFmtId="4">
    <oc r="J763">
      <v>0</v>
    </oc>
    <nc r="J763"/>
  </rcc>
  <rcc rId="27168" sId="1" numFmtId="4">
    <oc r="I764">
      <v>0</v>
    </oc>
    <nc r="I764"/>
  </rcc>
  <rcc rId="27169" sId="1" numFmtId="4">
    <oc r="J764">
      <v>0</v>
    </oc>
    <nc r="J764"/>
  </rcc>
  <rcc rId="27170" sId="1" numFmtId="4">
    <oc r="I765">
      <v>0</v>
    </oc>
    <nc r="I765"/>
  </rcc>
  <rcc rId="27171" sId="1" numFmtId="4">
    <oc r="J765">
      <v>0</v>
    </oc>
    <nc r="J765"/>
  </rcc>
  <rcc rId="27172" sId="1" numFmtId="4">
    <oc r="I766">
      <v>0</v>
    </oc>
    <nc r="I766"/>
  </rcc>
  <rcc rId="27173" sId="1" numFmtId="4">
    <oc r="J766">
      <v>0</v>
    </oc>
    <nc r="J766"/>
  </rcc>
  <rcc rId="27174" sId="1" numFmtId="4">
    <oc r="I767">
      <v>0</v>
    </oc>
    <nc r="I767"/>
  </rcc>
  <rcc rId="27175" sId="1" numFmtId="4">
    <oc r="J767">
      <v>0</v>
    </oc>
    <nc r="J767"/>
  </rcc>
  <rcc rId="27176" sId="1" numFmtId="4">
    <oc r="I768">
      <v>0</v>
    </oc>
    <nc r="I768"/>
  </rcc>
  <rcc rId="27177" sId="1" numFmtId="4">
    <oc r="J768">
      <v>0</v>
    </oc>
    <nc r="J768"/>
  </rcc>
  <rcc rId="27178" sId="1" numFmtId="4">
    <oc r="I769">
      <v>0</v>
    </oc>
    <nc r="I769"/>
  </rcc>
  <rcc rId="27179" sId="1" numFmtId="4">
    <oc r="J769">
      <v>0</v>
    </oc>
    <nc r="J769"/>
  </rcc>
  <rcc rId="27180" sId="1" numFmtId="4">
    <oc r="I770">
      <v>0</v>
    </oc>
    <nc r="I770"/>
  </rcc>
  <rcc rId="27181" sId="1" numFmtId="4">
    <oc r="J770">
      <v>0</v>
    </oc>
    <nc r="J770"/>
  </rcc>
  <rcc rId="27182" sId="1" numFmtId="4">
    <oc r="I771">
      <v>0</v>
    </oc>
    <nc r="I771"/>
  </rcc>
  <rcc rId="27183" sId="1" numFmtId="4">
    <oc r="J771">
      <v>0</v>
    </oc>
    <nc r="J771"/>
  </rcc>
  <rcc rId="27184" sId="1" numFmtId="4">
    <oc r="I772">
      <v>0</v>
    </oc>
    <nc r="I772"/>
  </rcc>
  <rcc rId="27185" sId="1" numFmtId="4">
    <oc r="J772">
      <v>0</v>
    </oc>
    <nc r="J772"/>
  </rcc>
  <rcc rId="27186" sId="1" numFmtId="4">
    <oc r="I773">
      <v>0</v>
    </oc>
    <nc r="I773"/>
  </rcc>
  <rcc rId="27187" sId="1" numFmtId="4">
    <oc r="J773">
      <v>0</v>
    </oc>
    <nc r="J773"/>
  </rcc>
  <rcc rId="27188" sId="1" numFmtId="4">
    <oc r="I774">
      <v>0</v>
    </oc>
    <nc r="I774"/>
  </rcc>
  <rcc rId="27189" sId="1" numFmtId="4">
    <oc r="J774">
      <v>0</v>
    </oc>
    <nc r="J774"/>
  </rcc>
  <rcc rId="27190" sId="1" numFmtId="4">
    <oc r="I775">
      <v>0</v>
    </oc>
    <nc r="I775"/>
  </rcc>
  <rcc rId="27191" sId="1" numFmtId="4">
    <oc r="J775">
      <v>0</v>
    </oc>
    <nc r="J775"/>
  </rcc>
  <rcc rId="27192" sId="1" numFmtId="4">
    <oc r="I776">
      <v>0</v>
    </oc>
    <nc r="I776"/>
  </rcc>
  <rcc rId="27193" sId="1" numFmtId="4">
    <oc r="J776">
      <v>0</v>
    </oc>
    <nc r="J776"/>
  </rcc>
  <rcc rId="27194" sId="1" numFmtId="4">
    <oc r="I777">
      <v>0</v>
    </oc>
    <nc r="I777"/>
  </rcc>
  <rcc rId="27195" sId="1" numFmtId="4">
    <oc r="J777">
      <v>0</v>
    </oc>
    <nc r="J777"/>
  </rcc>
  <rcc rId="27196" sId="1" numFmtId="4">
    <oc r="I778">
      <v>0</v>
    </oc>
    <nc r="I778"/>
  </rcc>
  <rcc rId="27197" sId="1" numFmtId="4">
    <oc r="J778">
      <v>0</v>
    </oc>
    <nc r="J778"/>
  </rcc>
  <rcc rId="27198" sId="1" numFmtId="4">
    <oc r="I779">
      <v>0</v>
    </oc>
    <nc r="I779"/>
  </rcc>
  <rcc rId="27199" sId="1" numFmtId="4">
    <oc r="J779">
      <v>0</v>
    </oc>
    <nc r="J779"/>
  </rcc>
  <rcc rId="27200" sId="1" numFmtId="4">
    <oc r="I780">
      <v>0</v>
    </oc>
    <nc r="I780"/>
  </rcc>
  <rcc rId="27201" sId="1" numFmtId="4">
    <oc r="J780">
      <v>0</v>
    </oc>
    <nc r="J780"/>
  </rcc>
  <rcc rId="27202" sId="1" numFmtId="4">
    <oc r="I781">
      <v>0</v>
    </oc>
    <nc r="I781"/>
  </rcc>
  <rcc rId="27203" sId="1" numFmtId="4">
    <oc r="J781">
      <v>0</v>
    </oc>
    <nc r="J781"/>
  </rcc>
  <rcc rId="27204" sId="1" numFmtId="4">
    <oc r="I782">
      <v>0</v>
    </oc>
    <nc r="I782"/>
  </rcc>
  <rcc rId="27205" sId="1" numFmtId="4">
    <oc r="J782">
      <v>0</v>
    </oc>
    <nc r="J782"/>
  </rcc>
  <rcc rId="27206" sId="1" numFmtId="4">
    <oc r="I783">
      <v>0</v>
    </oc>
    <nc r="I783"/>
  </rcc>
  <rcc rId="27207" sId="1" numFmtId="4">
    <oc r="J783">
      <v>0</v>
    </oc>
    <nc r="J783"/>
  </rcc>
  <rcc rId="27208" sId="1" numFmtId="4">
    <oc r="I784">
      <v>0</v>
    </oc>
    <nc r="I784"/>
  </rcc>
  <rcc rId="27209" sId="1" numFmtId="4">
    <oc r="J784">
      <v>0</v>
    </oc>
    <nc r="J784"/>
  </rcc>
  <rcc rId="27210" sId="1" numFmtId="4">
    <oc r="I785">
      <v>0</v>
    </oc>
    <nc r="I785"/>
  </rcc>
  <rcc rId="27211" sId="1" numFmtId="4">
    <oc r="J785">
      <v>0</v>
    </oc>
    <nc r="J785"/>
  </rcc>
  <rcc rId="27212" sId="1" numFmtId="4">
    <oc r="I786">
      <v>0</v>
    </oc>
    <nc r="I786"/>
  </rcc>
  <rcc rId="27213" sId="1" numFmtId="4">
    <oc r="J786">
      <v>0</v>
    </oc>
    <nc r="J786"/>
  </rcc>
  <rcc rId="27214" sId="1" numFmtId="4">
    <oc r="I787">
      <v>0</v>
    </oc>
    <nc r="I787"/>
  </rcc>
  <rcc rId="27215" sId="1" numFmtId="4">
    <oc r="J787">
      <v>0</v>
    </oc>
    <nc r="J787"/>
  </rcc>
  <rcc rId="27216" sId="1" numFmtId="4">
    <oc r="I788">
      <v>0</v>
    </oc>
    <nc r="I788"/>
  </rcc>
  <rcc rId="27217" sId="1" numFmtId="4">
    <oc r="J788">
      <v>0</v>
    </oc>
    <nc r="J788"/>
  </rcc>
  <rcc rId="27218" sId="1" numFmtId="4">
    <oc r="I789">
      <v>0</v>
    </oc>
    <nc r="I789"/>
  </rcc>
  <rcc rId="27219" sId="1" numFmtId="4">
    <oc r="J789">
      <v>0</v>
    </oc>
    <nc r="J789"/>
  </rcc>
  <rcc rId="27220" sId="1" numFmtId="4">
    <oc r="I790">
      <v>0</v>
    </oc>
    <nc r="I790"/>
  </rcc>
  <rcc rId="27221" sId="1" numFmtId="4">
    <oc r="J790">
      <v>0</v>
    </oc>
    <nc r="J790"/>
  </rcc>
  <rcc rId="27222" sId="1" numFmtId="4">
    <oc r="I791">
      <v>0</v>
    </oc>
    <nc r="I791"/>
  </rcc>
  <rcc rId="27223" sId="1" numFmtId="4">
    <oc r="J791">
      <v>0</v>
    </oc>
    <nc r="J791"/>
  </rcc>
  <rcc rId="27224" sId="1" numFmtId="4">
    <oc r="I792">
      <v>0</v>
    </oc>
    <nc r="I792"/>
  </rcc>
  <rcc rId="27225" sId="1" numFmtId="4">
    <oc r="J792">
      <v>0</v>
    </oc>
    <nc r="J792"/>
  </rcc>
  <rcc rId="27226" sId="1" numFmtId="4">
    <oc r="I793">
      <v>0</v>
    </oc>
    <nc r="I793"/>
  </rcc>
  <rcc rId="27227" sId="1" numFmtId="4">
    <oc r="J793">
      <v>0</v>
    </oc>
    <nc r="J793"/>
  </rcc>
  <rcc rId="27228" sId="1" numFmtId="4">
    <oc r="I794">
      <v>0</v>
    </oc>
    <nc r="I794"/>
  </rcc>
  <rcc rId="27229" sId="1" numFmtId="4">
    <oc r="J794">
      <v>0</v>
    </oc>
    <nc r="J794"/>
  </rcc>
  <rcc rId="27230" sId="1" numFmtId="4">
    <oc r="I795">
      <v>0</v>
    </oc>
    <nc r="I795"/>
  </rcc>
  <rcc rId="27231" sId="1" numFmtId="4">
    <oc r="J795">
      <v>0</v>
    </oc>
    <nc r="J795"/>
  </rcc>
  <rcc rId="27232" sId="1" numFmtId="4">
    <oc r="I796">
      <v>0</v>
    </oc>
    <nc r="I796"/>
  </rcc>
  <rcc rId="27233" sId="1" numFmtId="4">
    <oc r="J796">
      <v>0</v>
    </oc>
    <nc r="J796"/>
  </rcc>
  <rcc rId="27234" sId="1" numFmtId="4">
    <oc r="I797">
      <v>0</v>
    </oc>
    <nc r="I797"/>
  </rcc>
  <rcc rId="27235" sId="1" numFmtId="4">
    <oc r="J797">
      <v>0</v>
    </oc>
    <nc r="J797"/>
  </rcc>
  <rcc rId="27236" sId="1" numFmtId="4">
    <oc r="I798">
      <v>0</v>
    </oc>
    <nc r="I798"/>
  </rcc>
  <rcc rId="27237" sId="1" numFmtId="4">
    <oc r="J798">
      <v>0</v>
    </oc>
    <nc r="J798"/>
  </rcc>
  <rcc rId="27238" sId="1" numFmtId="4">
    <oc r="I799">
      <v>0</v>
    </oc>
    <nc r="I799"/>
  </rcc>
  <rcc rId="27239" sId="1" numFmtId="4">
    <oc r="J799">
      <v>0</v>
    </oc>
    <nc r="J799"/>
  </rcc>
  <rcc rId="27240" sId="1" numFmtId="4">
    <oc r="I800">
      <v>0</v>
    </oc>
    <nc r="I800"/>
  </rcc>
  <rcc rId="27241" sId="1" numFmtId="4">
    <oc r="J800">
      <v>0</v>
    </oc>
    <nc r="J800"/>
  </rcc>
  <rcc rId="27242" sId="1" numFmtId="4">
    <oc r="I801">
      <v>0</v>
    </oc>
    <nc r="I801"/>
  </rcc>
  <rcc rId="27243" sId="1" numFmtId="4">
    <oc r="J801">
      <v>0</v>
    </oc>
    <nc r="J801"/>
  </rcc>
  <rcc rId="27244" sId="1" numFmtId="4">
    <oc r="I802">
      <v>0</v>
    </oc>
    <nc r="I802"/>
  </rcc>
  <rcc rId="27245" sId="1" numFmtId="4">
    <oc r="J802">
      <v>0</v>
    </oc>
    <nc r="J802"/>
  </rcc>
  <rcc rId="27246" sId="1" numFmtId="4">
    <oc r="I803">
      <v>0</v>
    </oc>
    <nc r="I803"/>
  </rcc>
  <rcc rId="27247" sId="1" numFmtId="4">
    <oc r="J803">
      <v>0</v>
    </oc>
    <nc r="J803"/>
  </rcc>
  <rcc rId="27248" sId="1" numFmtId="4">
    <oc r="I804">
      <v>0</v>
    </oc>
    <nc r="I804"/>
  </rcc>
  <rcc rId="27249" sId="1" numFmtId="4">
    <oc r="J804">
      <v>0</v>
    </oc>
    <nc r="J804"/>
  </rcc>
  <rcc rId="27250" sId="1" numFmtId="4">
    <oc r="I805">
      <v>0</v>
    </oc>
    <nc r="I805"/>
  </rcc>
  <rcc rId="27251" sId="1" numFmtId="4">
    <oc r="J805">
      <v>0</v>
    </oc>
    <nc r="J805"/>
  </rcc>
  <rcc rId="27252" sId="1" numFmtId="4">
    <oc r="I806">
      <v>0</v>
    </oc>
    <nc r="I806"/>
  </rcc>
  <rcc rId="27253" sId="1" numFmtId="4">
    <oc r="J806">
      <v>0</v>
    </oc>
    <nc r="J806"/>
  </rcc>
  <rcc rId="27254" sId="1" numFmtId="4">
    <oc r="I807">
      <v>0</v>
    </oc>
    <nc r="I807"/>
  </rcc>
  <rcc rId="27255" sId="1" numFmtId="4">
    <oc r="J807">
      <v>0</v>
    </oc>
    <nc r="J807"/>
  </rcc>
  <rcc rId="27256" sId="1" numFmtId="4">
    <oc r="I808">
      <v>0</v>
    </oc>
    <nc r="I808"/>
  </rcc>
  <rcc rId="27257" sId="1" numFmtId="4">
    <oc r="J808">
      <v>0</v>
    </oc>
    <nc r="J808"/>
  </rcc>
  <rcc rId="27258" sId="1" numFmtId="4">
    <oc r="I809">
      <v>0</v>
    </oc>
    <nc r="I809"/>
  </rcc>
  <rcc rId="27259" sId="1" numFmtId="4">
    <oc r="J809">
      <v>0</v>
    </oc>
    <nc r="J809"/>
  </rcc>
  <rcc rId="27260" sId="1" numFmtId="4">
    <oc r="I810">
      <v>0</v>
    </oc>
    <nc r="I810"/>
  </rcc>
  <rcc rId="27261" sId="1" numFmtId="4">
    <oc r="J810">
      <v>0</v>
    </oc>
    <nc r="J810"/>
  </rcc>
  <rcc rId="27262" sId="1" numFmtId="4">
    <oc r="I811">
      <v>0</v>
    </oc>
    <nc r="I811"/>
  </rcc>
  <rcc rId="27263" sId="1" numFmtId="4">
    <oc r="J811">
      <v>0</v>
    </oc>
    <nc r="J811"/>
  </rcc>
  <rcc rId="27264" sId="1" numFmtId="4">
    <oc r="I812">
      <v>0</v>
    </oc>
    <nc r="I812"/>
  </rcc>
  <rcc rId="27265" sId="1" numFmtId="4">
    <oc r="J812">
      <v>0</v>
    </oc>
    <nc r="J812"/>
  </rcc>
  <rcc rId="27266" sId="1" numFmtId="4">
    <oc r="I813">
      <v>0</v>
    </oc>
    <nc r="I813"/>
  </rcc>
  <rcc rId="27267" sId="1" numFmtId="4">
    <oc r="J813">
      <v>0</v>
    </oc>
    <nc r="J813"/>
  </rcc>
  <rcc rId="27268" sId="1" numFmtId="4">
    <oc r="I814">
      <v>0</v>
    </oc>
    <nc r="I814"/>
  </rcc>
  <rcc rId="27269" sId="1" numFmtId="4">
    <oc r="J814">
      <v>0</v>
    </oc>
    <nc r="J814"/>
  </rcc>
  <rcc rId="27270" sId="1" numFmtId="4">
    <oc r="I815">
      <v>0</v>
    </oc>
    <nc r="I815"/>
  </rcc>
  <rcc rId="27271" sId="1" numFmtId="4">
    <oc r="J815">
      <v>0</v>
    </oc>
    <nc r="J815"/>
  </rcc>
  <rcc rId="27272" sId="1" numFmtId="4">
    <oc r="I816">
      <v>0</v>
    </oc>
    <nc r="I816"/>
  </rcc>
  <rcc rId="27273" sId="1" numFmtId="4">
    <oc r="J816">
      <v>0</v>
    </oc>
    <nc r="J816"/>
  </rcc>
  <rcc rId="27274" sId="1" numFmtId="4">
    <oc r="I817">
      <v>0</v>
    </oc>
    <nc r="I817"/>
  </rcc>
  <rcc rId="27275" sId="1" numFmtId="4">
    <oc r="J817">
      <v>0</v>
    </oc>
    <nc r="J817"/>
  </rcc>
  <rcc rId="27276" sId="1" numFmtId="4">
    <oc r="I818">
      <v>0</v>
    </oc>
    <nc r="I818"/>
  </rcc>
  <rcc rId="27277" sId="1" numFmtId="4">
    <oc r="J818">
      <v>0</v>
    </oc>
    <nc r="J818"/>
  </rcc>
  <rcc rId="27278" sId="1" numFmtId="4">
    <oc r="I819">
      <v>0</v>
    </oc>
    <nc r="I819"/>
  </rcc>
  <rcc rId="27279" sId="1" numFmtId="4">
    <oc r="J819">
      <v>0</v>
    </oc>
    <nc r="J819"/>
  </rcc>
  <rcc rId="27280" sId="1" numFmtId="4">
    <oc r="I820">
      <v>0</v>
    </oc>
    <nc r="I820"/>
  </rcc>
  <rcc rId="27281" sId="1" numFmtId="4">
    <oc r="J820">
      <v>0</v>
    </oc>
    <nc r="J820"/>
  </rcc>
  <rcc rId="27282" sId="1" numFmtId="4">
    <oc r="I821">
      <v>0</v>
    </oc>
    <nc r="I821"/>
  </rcc>
  <rcc rId="27283" sId="1" numFmtId="4">
    <oc r="J821">
      <v>0</v>
    </oc>
    <nc r="J821"/>
  </rcc>
  <rcc rId="27284" sId="1" numFmtId="4">
    <oc r="I822">
      <v>0</v>
    </oc>
    <nc r="I822"/>
  </rcc>
  <rcc rId="27285" sId="1" numFmtId="4">
    <oc r="J822">
      <v>0</v>
    </oc>
    <nc r="J822"/>
  </rcc>
  <rcc rId="27286" sId="1" numFmtId="4">
    <oc r="I823">
      <v>0</v>
    </oc>
    <nc r="I823"/>
  </rcc>
  <rcc rId="27287" sId="1" numFmtId="4">
    <oc r="J823">
      <v>0</v>
    </oc>
    <nc r="J823"/>
  </rcc>
  <rcc rId="27288" sId="1" numFmtId="4">
    <oc r="I824">
      <v>0</v>
    </oc>
    <nc r="I824"/>
  </rcc>
  <rcc rId="27289" sId="1" numFmtId="4">
    <oc r="J824">
      <v>0</v>
    </oc>
    <nc r="J824"/>
  </rcc>
  <rcc rId="27290" sId="1" numFmtId="4">
    <oc r="I825">
      <v>0</v>
    </oc>
    <nc r="I825"/>
  </rcc>
  <rcc rId="27291" sId="1" numFmtId="4">
    <oc r="J825">
      <v>0</v>
    </oc>
    <nc r="J825"/>
  </rcc>
  <rcc rId="27292" sId="1" numFmtId="4">
    <oc r="I826">
      <v>0</v>
    </oc>
    <nc r="I826"/>
  </rcc>
  <rcc rId="27293" sId="1" numFmtId="4">
    <oc r="J826">
      <v>0</v>
    </oc>
    <nc r="J826"/>
  </rcc>
  <rcc rId="27294" sId="1" numFmtId="4">
    <oc r="I827">
      <v>0</v>
    </oc>
    <nc r="I827"/>
  </rcc>
  <rcc rId="27295" sId="1" numFmtId="4">
    <oc r="J827">
      <v>0</v>
    </oc>
    <nc r="J827"/>
  </rcc>
  <rcc rId="27296" sId="1" numFmtId="4">
    <oc r="I828">
      <v>0</v>
    </oc>
    <nc r="I828"/>
  </rcc>
  <rcc rId="27297" sId="1" numFmtId="4">
    <oc r="J828">
      <v>0</v>
    </oc>
    <nc r="J828"/>
  </rcc>
  <rcc rId="27298" sId="1" numFmtId="4">
    <oc r="I829">
      <v>0</v>
    </oc>
    <nc r="I829"/>
  </rcc>
  <rcc rId="27299" sId="1" numFmtId="4">
    <oc r="J829">
      <v>0</v>
    </oc>
    <nc r="J829"/>
  </rcc>
  <rcc rId="27300" sId="1" numFmtId="4">
    <oc r="I830">
      <v>0</v>
    </oc>
    <nc r="I830"/>
  </rcc>
  <rcc rId="27301" sId="1" numFmtId="4">
    <oc r="J830">
      <v>0</v>
    </oc>
    <nc r="J830"/>
  </rcc>
  <rcc rId="27302" sId="1" numFmtId="4">
    <oc r="I831">
      <v>0</v>
    </oc>
    <nc r="I831"/>
  </rcc>
  <rcc rId="27303" sId="1" numFmtId="4">
    <oc r="J831">
      <v>0</v>
    </oc>
    <nc r="J831"/>
  </rcc>
  <rcc rId="27304" sId="1" numFmtId="4">
    <oc r="I832">
      <v>0</v>
    </oc>
    <nc r="I832"/>
  </rcc>
  <rcc rId="27305" sId="1" numFmtId="4">
    <oc r="J832">
      <v>0</v>
    </oc>
    <nc r="J832"/>
  </rcc>
  <rcc rId="27306" sId="1" numFmtId="4">
    <oc r="I833">
      <v>0</v>
    </oc>
    <nc r="I833"/>
  </rcc>
  <rcc rId="27307" sId="1" numFmtId="4">
    <oc r="J833">
      <v>0</v>
    </oc>
    <nc r="J833"/>
  </rcc>
  <rcc rId="27308" sId="1" numFmtId="4">
    <oc r="I834">
      <v>0</v>
    </oc>
    <nc r="I834"/>
  </rcc>
  <rcc rId="27309" sId="1" numFmtId="4">
    <oc r="J834">
      <v>0</v>
    </oc>
    <nc r="J834"/>
  </rcc>
  <rcc rId="27310" sId="1" numFmtId="4">
    <oc r="I835">
      <v>0</v>
    </oc>
    <nc r="I835"/>
  </rcc>
  <rcc rId="27311" sId="1" numFmtId="4">
    <oc r="J835">
      <v>0</v>
    </oc>
    <nc r="J835"/>
  </rcc>
  <rcc rId="27312" sId="1" numFmtId="4">
    <oc r="I836">
      <v>0</v>
    </oc>
    <nc r="I836"/>
  </rcc>
  <rcc rId="27313" sId="1" numFmtId="4">
    <oc r="J836">
      <v>0</v>
    </oc>
    <nc r="J836"/>
  </rcc>
  <rcc rId="27314" sId="1" numFmtId="4">
    <oc r="I837">
      <v>0</v>
    </oc>
    <nc r="I837"/>
  </rcc>
  <rcc rId="27315" sId="1" numFmtId="4">
    <oc r="J837">
      <v>0</v>
    </oc>
    <nc r="J837"/>
  </rcc>
  <rcc rId="27316" sId="1" numFmtId="4">
    <oc r="I838">
      <v>0</v>
    </oc>
    <nc r="I838"/>
  </rcc>
  <rcc rId="27317" sId="1" numFmtId="4">
    <oc r="J838">
      <v>0</v>
    </oc>
    <nc r="J838"/>
  </rcc>
  <rcc rId="27318" sId="1" numFmtId="4">
    <oc r="I839">
      <v>0</v>
    </oc>
    <nc r="I839"/>
  </rcc>
  <rcc rId="27319" sId="1" numFmtId="4">
    <oc r="J839">
      <v>0</v>
    </oc>
    <nc r="J839"/>
  </rcc>
  <rcc rId="27320" sId="1" numFmtId="4">
    <oc r="I840">
      <v>0</v>
    </oc>
    <nc r="I840"/>
  </rcc>
  <rcc rId="27321" sId="1" numFmtId="4">
    <oc r="J840">
      <v>0</v>
    </oc>
    <nc r="J840"/>
  </rcc>
  <rcc rId="27322" sId="1" numFmtId="4">
    <oc r="I841">
      <v>0</v>
    </oc>
    <nc r="I841"/>
  </rcc>
  <rcc rId="27323" sId="1" numFmtId="4">
    <oc r="J841">
      <v>0</v>
    </oc>
    <nc r="J841"/>
  </rcc>
  <rcc rId="27324" sId="1" numFmtId="4">
    <oc r="I842">
      <v>0</v>
    </oc>
    <nc r="I842"/>
  </rcc>
  <rcc rId="27325" sId="1" numFmtId="4">
    <oc r="J842">
      <v>0</v>
    </oc>
    <nc r="J842"/>
  </rcc>
  <rcc rId="27326" sId="1" numFmtId="4">
    <oc r="I843">
      <v>0</v>
    </oc>
    <nc r="I843"/>
  </rcc>
  <rcc rId="27327" sId="1" numFmtId="4">
    <oc r="J843">
      <v>0</v>
    </oc>
    <nc r="J843"/>
  </rcc>
  <rcc rId="27328" sId="1" numFmtId="4">
    <oc r="I844">
      <v>0</v>
    </oc>
    <nc r="I844"/>
  </rcc>
  <rcc rId="27329" sId="1" numFmtId="4">
    <oc r="J844">
      <v>0</v>
    </oc>
    <nc r="J844"/>
  </rcc>
  <rcc rId="27330" sId="1" numFmtId="4">
    <oc r="I845">
      <v>0</v>
    </oc>
    <nc r="I845"/>
  </rcc>
  <rcc rId="27331" sId="1" numFmtId="4">
    <oc r="J845">
      <v>0</v>
    </oc>
    <nc r="J845"/>
  </rcc>
  <rcc rId="27332" sId="1" numFmtId="4">
    <oc r="I846">
      <v>0</v>
    </oc>
    <nc r="I846"/>
  </rcc>
  <rcc rId="27333" sId="1" numFmtId="4">
    <oc r="J846">
      <v>0</v>
    </oc>
    <nc r="J846"/>
  </rcc>
  <rcc rId="27334" sId="1" numFmtId="4">
    <oc r="I847">
      <v>0</v>
    </oc>
    <nc r="I847"/>
  </rcc>
  <rcc rId="27335" sId="1" numFmtId="4">
    <oc r="J847">
      <v>0</v>
    </oc>
    <nc r="J847"/>
  </rcc>
  <rcc rId="27336" sId="1" numFmtId="4">
    <oc r="I848">
      <v>0</v>
    </oc>
    <nc r="I848"/>
  </rcc>
  <rcc rId="27337" sId="1" numFmtId="4">
    <oc r="J848">
      <v>0</v>
    </oc>
    <nc r="J848"/>
  </rcc>
  <rcc rId="27338" sId="1" numFmtId="4">
    <oc r="I849">
      <v>0</v>
    </oc>
    <nc r="I849"/>
  </rcc>
  <rcc rId="27339" sId="1" numFmtId="4">
    <oc r="J849">
      <v>0</v>
    </oc>
    <nc r="J849"/>
  </rcc>
  <rcc rId="27340" sId="1" numFmtId="4">
    <oc r="I850">
      <v>0</v>
    </oc>
    <nc r="I850"/>
  </rcc>
  <rcc rId="27341" sId="1" numFmtId="4">
    <oc r="J850">
      <v>0</v>
    </oc>
    <nc r="J850"/>
  </rcc>
  <rcc rId="27342" sId="1" numFmtId="4">
    <oc r="I851">
      <v>0</v>
    </oc>
    <nc r="I851"/>
  </rcc>
  <rcc rId="27343" sId="1" numFmtId="4">
    <oc r="J851">
      <v>0</v>
    </oc>
    <nc r="J851"/>
  </rcc>
  <rcc rId="27344" sId="1" numFmtId="4">
    <oc r="I852">
      <v>0</v>
    </oc>
    <nc r="I852"/>
  </rcc>
  <rcc rId="27345" sId="1" numFmtId="4">
    <oc r="J852">
      <v>0</v>
    </oc>
    <nc r="J852"/>
  </rcc>
  <rcc rId="27346" sId="1" numFmtId="4">
    <oc r="I853">
      <v>0</v>
    </oc>
    <nc r="I853"/>
  </rcc>
  <rcc rId="27347" sId="1" numFmtId="4">
    <oc r="J853">
      <v>0</v>
    </oc>
    <nc r="J853"/>
  </rcc>
  <rcc rId="27348" sId="1" numFmtId="4">
    <oc r="I854">
      <v>0</v>
    </oc>
    <nc r="I854"/>
  </rcc>
  <rcc rId="27349" sId="1" numFmtId="4">
    <oc r="J854">
      <v>0</v>
    </oc>
    <nc r="J854"/>
  </rcc>
  <rcc rId="27350" sId="1" numFmtId="4">
    <oc r="I855">
      <v>0</v>
    </oc>
    <nc r="I855"/>
  </rcc>
  <rcc rId="27351" sId="1" numFmtId="4">
    <oc r="J855">
      <v>0</v>
    </oc>
    <nc r="J855"/>
  </rcc>
  <rcc rId="27352" sId="1" numFmtId="4">
    <oc r="I856">
      <v>0</v>
    </oc>
    <nc r="I856"/>
  </rcc>
  <rcc rId="27353" sId="1" numFmtId="4">
    <oc r="J856">
      <v>0</v>
    </oc>
    <nc r="J856"/>
  </rcc>
  <rcc rId="27354" sId="1" numFmtId="4">
    <oc r="I857">
      <v>0</v>
    </oc>
    <nc r="I857"/>
  </rcc>
  <rcc rId="27355" sId="1" numFmtId="4">
    <oc r="J857">
      <v>0</v>
    </oc>
    <nc r="J857"/>
  </rcc>
  <rcc rId="27356" sId="1" numFmtId="4">
    <oc r="I858">
      <v>0</v>
    </oc>
    <nc r="I858"/>
  </rcc>
  <rcc rId="27357" sId="1" numFmtId="4">
    <oc r="J858">
      <v>0</v>
    </oc>
    <nc r="J858"/>
  </rcc>
  <rcc rId="27358" sId="1" numFmtId="4">
    <oc r="I859">
      <v>0</v>
    </oc>
    <nc r="I859"/>
  </rcc>
  <rcc rId="27359" sId="1" numFmtId="4">
    <oc r="J859">
      <v>0</v>
    </oc>
    <nc r="J859"/>
  </rcc>
  <rcc rId="27360" sId="1" numFmtId="4">
    <oc r="I860">
      <v>0</v>
    </oc>
    <nc r="I860"/>
  </rcc>
  <rcc rId="27361" sId="1" numFmtId="4">
    <oc r="J860">
      <v>0</v>
    </oc>
    <nc r="J860"/>
  </rcc>
  <rcc rId="27362" sId="1" numFmtId="4">
    <oc r="I861">
      <v>0</v>
    </oc>
    <nc r="I861"/>
  </rcc>
  <rcc rId="27363" sId="1" numFmtId="4">
    <oc r="J861">
      <v>0</v>
    </oc>
    <nc r="J861"/>
  </rcc>
  <rcc rId="27364" sId="1" numFmtId="4">
    <oc r="I862">
      <v>0</v>
    </oc>
    <nc r="I862"/>
  </rcc>
  <rcc rId="27365" sId="1" numFmtId="4">
    <oc r="J862">
      <v>0</v>
    </oc>
    <nc r="J862"/>
  </rcc>
  <rcc rId="27366" sId="1" numFmtId="4">
    <oc r="I863">
      <v>0</v>
    </oc>
    <nc r="I863"/>
  </rcc>
  <rcc rId="27367" sId="1" numFmtId="4">
    <oc r="J863">
      <v>0</v>
    </oc>
    <nc r="J863"/>
  </rcc>
  <rcc rId="27368" sId="1" numFmtId="4">
    <oc r="I864">
      <v>0</v>
    </oc>
    <nc r="I864"/>
  </rcc>
  <rcc rId="27369" sId="1" numFmtId="4">
    <oc r="J864">
      <v>0</v>
    </oc>
    <nc r="J864"/>
  </rcc>
  <rcc rId="27370" sId="1" numFmtId="4">
    <oc r="I865">
      <v>0</v>
    </oc>
    <nc r="I865"/>
  </rcc>
  <rcc rId="27371" sId="1" numFmtId="4">
    <oc r="J865">
      <v>0</v>
    </oc>
    <nc r="J865"/>
  </rcc>
  <rcc rId="27372" sId="1" numFmtId="4">
    <oc r="I866">
      <v>0</v>
    </oc>
    <nc r="I866"/>
  </rcc>
  <rcc rId="27373" sId="1" numFmtId="4">
    <oc r="J866">
      <v>0</v>
    </oc>
    <nc r="J866"/>
  </rcc>
  <rcc rId="27374" sId="1" numFmtId="4">
    <oc r="I867">
      <v>0</v>
    </oc>
    <nc r="I867"/>
  </rcc>
  <rcc rId="27375" sId="1" numFmtId="4">
    <oc r="J867">
      <v>0</v>
    </oc>
    <nc r="J867"/>
  </rcc>
  <rcc rId="27376" sId="1" numFmtId="4">
    <oc r="I868">
      <v>0</v>
    </oc>
    <nc r="I868"/>
  </rcc>
  <rcc rId="27377" sId="1" numFmtId="4">
    <oc r="J868">
      <v>0</v>
    </oc>
    <nc r="J868"/>
  </rcc>
  <rcc rId="27378" sId="1" numFmtId="4">
    <oc r="I869">
      <v>0</v>
    </oc>
    <nc r="I869"/>
  </rcc>
  <rcc rId="27379" sId="1" numFmtId="4">
    <oc r="J869">
      <v>0</v>
    </oc>
    <nc r="J869"/>
  </rcc>
  <rcc rId="27380" sId="1" numFmtId="4">
    <oc r="I870">
      <v>0</v>
    </oc>
    <nc r="I870"/>
  </rcc>
  <rcc rId="27381" sId="1" numFmtId="4">
    <oc r="J870">
      <v>0</v>
    </oc>
    <nc r="J870"/>
  </rcc>
  <rcc rId="27382" sId="1" numFmtId="4">
    <oc r="I871">
      <v>0</v>
    </oc>
    <nc r="I871"/>
  </rcc>
  <rcc rId="27383" sId="1" numFmtId="4">
    <oc r="J871">
      <v>0</v>
    </oc>
    <nc r="J871"/>
  </rcc>
  <rcc rId="27384" sId="1" numFmtId="4">
    <oc r="I872">
      <v>0</v>
    </oc>
    <nc r="I872"/>
  </rcc>
  <rcc rId="27385" sId="1" numFmtId="4">
    <oc r="J872">
      <v>0</v>
    </oc>
    <nc r="J872"/>
  </rcc>
  <rcc rId="27386" sId="1" numFmtId="4">
    <oc r="I873">
      <v>0</v>
    </oc>
    <nc r="I873"/>
  </rcc>
  <rcc rId="27387" sId="1" numFmtId="4">
    <oc r="J873">
      <v>0</v>
    </oc>
    <nc r="J873"/>
  </rcc>
  <rcc rId="27388" sId="1" numFmtId="4">
    <oc r="I874">
      <v>0</v>
    </oc>
    <nc r="I874"/>
  </rcc>
  <rcc rId="27389" sId="1" numFmtId="4">
    <oc r="J874">
      <v>0</v>
    </oc>
    <nc r="J874"/>
  </rcc>
  <rcc rId="27390" sId="1" numFmtId="4">
    <oc r="I875">
      <v>0</v>
    </oc>
    <nc r="I875"/>
  </rcc>
  <rcc rId="27391" sId="1" numFmtId="4">
    <oc r="J875">
      <v>0</v>
    </oc>
    <nc r="J875"/>
  </rcc>
  <rcc rId="27392" sId="1" numFmtId="4">
    <oc r="I876">
      <v>0</v>
    </oc>
    <nc r="I876"/>
  </rcc>
  <rcc rId="27393" sId="1" numFmtId="4">
    <oc r="J876">
      <v>0</v>
    </oc>
    <nc r="J876"/>
  </rcc>
  <rcc rId="27394" sId="1" numFmtId="4">
    <oc r="I877">
      <v>0</v>
    </oc>
    <nc r="I877"/>
  </rcc>
  <rcc rId="27395" sId="1" numFmtId="4">
    <oc r="J877">
      <v>0</v>
    </oc>
    <nc r="J877"/>
  </rcc>
  <rcc rId="27396" sId="1" numFmtId="4">
    <oc r="I878">
      <v>0</v>
    </oc>
    <nc r="I878"/>
  </rcc>
  <rcc rId="27397" sId="1" numFmtId="4">
    <oc r="J878">
      <v>0</v>
    </oc>
    <nc r="J878"/>
  </rcc>
  <rcc rId="27398" sId="1" numFmtId="4">
    <oc r="I879">
      <v>0</v>
    </oc>
    <nc r="I879"/>
  </rcc>
  <rcc rId="27399" sId="1" numFmtId="4">
    <oc r="J879">
      <v>0</v>
    </oc>
    <nc r="J879"/>
  </rcc>
  <rcc rId="27400" sId="1" numFmtId="4">
    <oc r="I880">
      <v>0</v>
    </oc>
    <nc r="I880"/>
  </rcc>
  <rcc rId="27401" sId="1" numFmtId="4">
    <oc r="J880">
      <v>0</v>
    </oc>
    <nc r="J880"/>
  </rcc>
  <rcc rId="27402" sId="1" numFmtId="4">
    <oc r="I881">
      <v>0</v>
    </oc>
    <nc r="I881"/>
  </rcc>
  <rcc rId="27403" sId="1" numFmtId="4">
    <oc r="J881">
      <v>0</v>
    </oc>
    <nc r="J881"/>
  </rcc>
  <rcc rId="27404" sId="1" numFmtId="4">
    <oc r="I882">
      <v>0</v>
    </oc>
    <nc r="I882"/>
  </rcc>
  <rcc rId="27405" sId="1" numFmtId="4">
    <oc r="J882">
      <v>0</v>
    </oc>
    <nc r="J882"/>
  </rcc>
  <rcc rId="27406" sId="1" numFmtId="4">
    <oc r="I883">
      <v>0</v>
    </oc>
    <nc r="I883"/>
  </rcc>
  <rcc rId="27407" sId="1" numFmtId="4">
    <oc r="J883">
      <v>0</v>
    </oc>
    <nc r="J883"/>
  </rcc>
  <rcc rId="27408" sId="1" numFmtId="4">
    <oc r="I884">
      <v>0</v>
    </oc>
    <nc r="I884"/>
  </rcc>
  <rcc rId="27409" sId="1" numFmtId="4">
    <oc r="J884">
      <v>0</v>
    </oc>
    <nc r="J884"/>
  </rcc>
  <rcc rId="27410" sId="1" numFmtId="4">
    <oc r="I885">
      <v>0</v>
    </oc>
    <nc r="I885"/>
  </rcc>
  <rcc rId="27411" sId="1" numFmtId="4">
    <oc r="J885">
      <v>0</v>
    </oc>
    <nc r="J885"/>
  </rcc>
  <rcc rId="27412" sId="1" numFmtId="4">
    <oc r="I886">
      <v>0</v>
    </oc>
    <nc r="I886"/>
  </rcc>
  <rcc rId="27413" sId="1" numFmtId="4">
    <oc r="J886">
      <v>0</v>
    </oc>
    <nc r="J886"/>
  </rcc>
  <rcc rId="27414" sId="1" numFmtId="4">
    <oc r="I887">
      <v>0</v>
    </oc>
    <nc r="I887"/>
  </rcc>
  <rcc rId="27415" sId="1" numFmtId="4">
    <oc r="J887">
      <v>0</v>
    </oc>
    <nc r="J887"/>
  </rcc>
  <rcc rId="27416" sId="1" numFmtId="4">
    <oc r="I888">
      <v>0</v>
    </oc>
    <nc r="I888"/>
  </rcc>
  <rcc rId="27417" sId="1" numFmtId="4">
    <oc r="J888">
      <v>0</v>
    </oc>
    <nc r="J888"/>
  </rcc>
  <rcc rId="27418" sId="1" numFmtId="4">
    <oc r="I889">
      <v>0</v>
    </oc>
    <nc r="I889"/>
  </rcc>
  <rcc rId="27419" sId="1" numFmtId="4">
    <oc r="J889">
      <v>0</v>
    </oc>
    <nc r="J889"/>
  </rcc>
  <rcc rId="27420" sId="1" numFmtId="4">
    <oc r="I890">
      <v>0</v>
    </oc>
    <nc r="I890"/>
  </rcc>
  <rcc rId="27421" sId="1" numFmtId="4">
    <oc r="J890">
      <v>0</v>
    </oc>
    <nc r="J890"/>
  </rcc>
  <rcc rId="27422" sId="1" numFmtId="4">
    <oc r="I891">
      <v>0</v>
    </oc>
    <nc r="I891"/>
  </rcc>
  <rcc rId="27423" sId="1" numFmtId="4">
    <oc r="J891">
      <v>0</v>
    </oc>
    <nc r="J891"/>
  </rcc>
  <rcc rId="27424" sId="1" numFmtId="4">
    <oc r="I892">
      <v>0</v>
    </oc>
    <nc r="I892"/>
  </rcc>
  <rcc rId="27425" sId="1" numFmtId="4">
    <oc r="J892">
      <v>0</v>
    </oc>
    <nc r="J892"/>
  </rcc>
  <rcc rId="27426" sId="1" numFmtId="4">
    <oc r="D763">
      <v>0</v>
    </oc>
    <nc r="D763"/>
  </rcc>
  <rcc rId="27427" sId="1" numFmtId="4">
    <oc r="E763">
      <v>0</v>
    </oc>
    <nc r="E763"/>
  </rcc>
  <rcc rId="27428" sId="1" numFmtId="4">
    <oc r="F763">
      <v>0</v>
    </oc>
    <nc r="F763"/>
  </rcc>
  <rcc rId="27429" sId="1" numFmtId="4">
    <oc r="D764">
      <v>0</v>
    </oc>
    <nc r="D764"/>
  </rcc>
  <rcc rId="27430" sId="1" numFmtId="4">
    <oc r="E764">
      <v>0</v>
    </oc>
    <nc r="E764"/>
  </rcc>
  <rcc rId="27431" sId="1" numFmtId="4">
    <oc r="F764">
      <v>0</v>
    </oc>
    <nc r="F764"/>
  </rcc>
  <rcc rId="27432" sId="1" numFmtId="4">
    <oc r="D765">
      <v>0</v>
    </oc>
    <nc r="D765"/>
  </rcc>
  <rcc rId="27433" sId="1" numFmtId="4">
    <oc r="E765">
      <v>0</v>
    </oc>
    <nc r="E765"/>
  </rcc>
  <rcc rId="27434" sId="1" numFmtId="4">
    <oc r="F765">
      <v>0</v>
    </oc>
    <nc r="F765"/>
  </rcc>
  <rcc rId="27435" sId="1" numFmtId="4">
    <oc r="D766">
      <v>0</v>
    </oc>
    <nc r="D766"/>
  </rcc>
  <rcc rId="27436" sId="1" numFmtId="4">
    <oc r="E766">
      <v>0</v>
    </oc>
    <nc r="E766"/>
  </rcc>
  <rcc rId="27437" sId="1" numFmtId="4">
    <oc r="F766">
      <v>0</v>
    </oc>
    <nc r="F766"/>
  </rcc>
  <rcc rId="27438" sId="1" numFmtId="4">
    <oc r="D767">
      <v>0</v>
    </oc>
    <nc r="D767"/>
  </rcc>
  <rcc rId="27439" sId="1" numFmtId="4">
    <oc r="E767">
      <v>0</v>
    </oc>
    <nc r="E767"/>
  </rcc>
  <rcc rId="27440" sId="1" numFmtId="4">
    <oc r="F767">
      <v>0</v>
    </oc>
    <nc r="F767"/>
  </rcc>
  <rcc rId="27441" sId="1" numFmtId="4">
    <oc r="D768">
      <v>0</v>
    </oc>
    <nc r="D768"/>
  </rcc>
  <rcc rId="27442" sId="1" numFmtId="4">
    <oc r="E768">
      <v>0</v>
    </oc>
    <nc r="E768"/>
  </rcc>
  <rcc rId="27443" sId="1" numFmtId="4">
    <oc r="F768">
      <v>0</v>
    </oc>
    <nc r="F768"/>
  </rcc>
  <rcc rId="27444" sId="1" numFmtId="4">
    <oc r="D769">
      <v>0</v>
    </oc>
    <nc r="D769"/>
  </rcc>
  <rcc rId="27445" sId="1" numFmtId="4">
    <oc r="E769">
      <v>0</v>
    </oc>
    <nc r="E769"/>
  </rcc>
  <rcc rId="27446" sId="1" numFmtId="4">
    <oc r="F769">
      <v>0</v>
    </oc>
    <nc r="F769"/>
  </rcc>
  <rcc rId="27447" sId="1" numFmtId="4">
    <oc r="D770">
      <v>0</v>
    </oc>
    <nc r="D770"/>
  </rcc>
  <rcc rId="27448" sId="1" numFmtId="4">
    <oc r="E770">
      <v>0</v>
    </oc>
    <nc r="E770"/>
  </rcc>
  <rcc rId="27449" sId="1" numFmtId="4">
    <oc r="F770">
      <v>0</v>
    </oc>
    <nc r="F770"/>
  </rcc>
  <rcc rId="27450" sId="1" numFmtId="4">
    <oc r="D771">
      <v>0</v>
    </oc>
    <nc r="D771"/>
  </rcc>
  <rcc rId="27451" sId="1" numFmtId="4">
    <oc r="E771">
      <v>0</v>
    </oc>
    <nc r="E771"/>
  </rcc>
  <rcc rId="27452" sId="1" numFmtId="4">
    <oc r="F771">
      <v>0</v>
    </oc>
    <nc r="F771"/>
  </rcc>
  <rcc rId="27453" sId="1" numFmtId="4">
    <oc r="D772">
      <v>0</v>
    </oc>
    <nc r="D772"/>
  </rcc>
  <rcc rId="27454" sId="1" numFmtId="4">
    <oc r="E772">
      <v>0</v>
    </oc>
    <nc r="E772"/>
  </rcc>
  <rcc rId="27455" sId="1" numFmtId="4">
    <oc r="F772">
      <v>0</v>
    </oc>
    <nc r="F772"/>
  </rcc>
  <rcc rId="27456" sId="1" numFmtId="4">
    <oc r="D773">
      <v>0</v>
    </oc>
    <nc r="D773"/>
  </rcc>
  <rcc rId="27457" sId="1" numFmtId="4">
    <oc r="E773">
      <v>0</v>
    </oc>
    <nc r="E773"/>
  </rcc>
  <rcc rId="27458" sId="1" numFmtId="4">
    <oc r="F773">
      <v>0</v>
    </oc>
    <nc r="F773"/>
  </rcc>
  <rcc rId="27459" sId="1" numFmtId="4">
    <oc r="D774">
      <v>0</v>
    </oc>
    <nc r="D774"/>
  </rcc>
  <rcc rId="27460" sId="1" numFmtId="4">
    <oc r="E774">
      <v>0</v>
    </oc>
    <nc r="E774"/>
  </rcc>
  <rcc rId="27461" sId="1" numFmtId="4">
    <oc r="F774">
      <v>0</v>
    </oc>
    <nc r="F774"/>
  </rcc>
  <rcc rId="27462" sId="1" numFmtId="4">
    <oc r="D775">
      <v>0</v>
    </oc>
    <nc r="D775"/>
  </rcc>
  <rcc rId="27463" sId="1" numFmtId="4">
    <oc r="E775">
      <v>0</v>
    </oc>
    <nc r="E775"/>
  </rcc>
  <rcc rId="27464" sId="1" numFmtId="4">
    <oc r="F775">
      <v>0</v>
    </oc>
    <nc r="F775"/>
  </rcc>
  <rcc rId="27465" sId="1" numFmtId="4">
    <oc r="D776">
      <v>0</v>
    </oc>
    <nc r="D776"/>
  </rcc>
  <rcc rId="27466" sId="1" numFmtId="4">
    <oc r="E776">
      <v>0</v>
    </oc>
    <nc r="E776"/>
  </rcc>
  <rcc rId="27467" sId="1" numFmtId="4">
    <oc r="F776">
      <v>0</v>
    </oc>
    <nc r="F776"/>
  </rcc>
  <rcc rId="27468" sId="1" numFmtId="4">
    <oc r="D777">
      <v>0</v>
    </oc>
    <nc r="D777"/>
  </rcc>
  <rcc rId="27469" sId="1" numFmtId="4">
    <oc r="E777">
      <v>0</v>
    </oc>
    <nc r="E777"/>
  </rcc>
  <rcc rId="27470" sId="1" numFmtId="4">
    <oc r="F777">
      <v>0</v>
    </oc>
    <nc r="F777"/>
  </rcc>
  <rcc rId="27471" sId="1" numFmtId="4">
    <oc r="D778">
      <v>0</v>
    </oc>
    <nc r="D778"/>
  </rcc>
  <rcc rId="27472" sId="1" numFmtId="4">
    <oc r="E778">
      <v>0</v>
    </oc>
    <nc r="E778"/>
  </rcc>
  <rcc rId="27473" sId="1" numFmtId="4">
    <oc r="F778">
      <v>0</v>
    </oc>
    <nc r="F778"/>
  </rcc>
  <rcc rId="27474" sId="1" numFmtId="4">
    <oc r="D779">
      <v>0</v>
    </oc>
    <nc r="D779"/>
  </rcc>
  <rcc rId="27475" sId="1" numFmtId="4">
    <oc r="E779">
      <v>0</v>
    </oc>
    <nc r="E779"/>
  </rcc>
  <rcc rId="27476" sId="1" numFmtId="4">
    <oc r="F779">
      <v>0</v>
    </oc>
    <nc r="F779"/>
  </rcc>
  <rcc rId="27477" sId="1" numFmtId="4">
    <oc r="D780">
      <v>0</v>
    </oc>
    <nc r="D780"/>
  </rcc>
  <rcc rId="27478" sId="1" numFmtId="4">
    <oc r="E780">
      <v>0</v>
    </oc>
    <nc r="E780"/>
  </rcc>
  <rcc rId="27479" sId="1" numFmtId="4">
    <oc r="F780">
      <v>0</v>
    </oc>
    <nc r="F780"/>
  </rcc>
  <rcc rId="27480" sId="1" numFmtId="4">
    <oc r="D781">
      <v>0</v>
    </oc>
    <nc r="D781"/>
  </rcc>
  <rcc rId="27481" sId="1" numFmtId="4">
    <oc r="E781">
      <v>0</v>
    </oc>
    <nc r="E781"/>
  </rcc>
  <rcc rId="27482" sId="1" numFmtId="4">
    <oc r="F781">
      <v>0</v>
    </oc>
    <nc r="F781"/>
  </rcc>
  <rcc rId="27483" sId="1" numFmtId="4">
    <oc r="D782">
      <v>0</v>
    </oc>
    <nc r="D782"/>
  </rcc>
  <rcc rId="27484" sId="1" numFmtId="4">
    <oc r="E782">
      <v>0</v>
    </oc>
    <nc r="E782"/>
  </rcc>
  <rcc rId="27485" sId="1" numFmtId="4">
    <oc r="F782">
      <v>0</v>
    </oc>
    <nc r="F782"/>
  </rcc>
  <rcc rId="27486" sId="1" numFmtId="4">
    <oc r="D783">
      <v>0</v>
    </oc>
    <nc r="D783"/>
  </rcc>
  <rcc rId="27487" sId="1" numFmtId="4">
    <oc r="E783">
      <v>0</v>
    </oc>
    <nc r="E783"/>
  </rcc>
  <rcc rId="27488" sId="1" numFmtId="4">
    <oc r="F783">
      <v>0</v>
    </oc>
    <nc r="F783"/>
  </rcc>
  <rcc rId="27489" sId="1" numFmtId="4">
    <oc r="D784">
      <v>0</v>
    </oc>
    <nc r="D784"/>
  </rcc>
  <rcc rId="27490" sId="1" numFmtId="4">
    <oc r="E784">
      <v>0</v>
    </oc>
    <nc r="E784"/>
  </rcc>
  <rcc rId="27491" sId="1" numFmtId="4">
    <oc r="F784">
      <v>0</v>
    </oc>
    <nc r="F784"/>
  </rcc>
  <rcc rId="27492" sId="1" numFmtId="4">
    <oc r="D785">
      <v>0</v>
    </oc>
    <nc r="D785"/>
  </rcc>
  <rcc rId="27493" sId="1" numFmtId="4">
    <oc r="E785">
      <v>0</v>
    </oc>
    <nc r="E785"/>
  </rcc>
  <rcc rId="27494" sId="1" numFmtId="4">
    <oc r="F785">
      <v>0</v>
    </oc>
    <nc r="F785"/>
  </rcc>
  <rcc rId="27495" sId="1" numFmtId="4">
    <oc r="D786">
      <v>0</v>
    </oc>
    <nc r="D786"/>
  </rcc>
  <rcc rId="27496" sId="1" numFmtId="4">
    <oc r="E786">
      <v>0</v>
    </oc>
    <nc r="E786"/>
  </rcc>
  <rcc rId="27497" sId="1" numFmtId="4">
    <oc r="F786">
      <v>0</v>
    </oc>
    <nc r="F786"/>
  </rcc>
  <rcc rId="27498" sId="1" numFmtId="4">
    <oc r="D787">
      <v>0</v>
    </oc>
    <nc r="D787"/>
  </rcc>
  <rcc rId="27499" sId="1" numFmtId="4">
    <oc r="E787">
      <v>0</v>
    </oc>
    <nc r="E787"/>
  </rcc>
  <rcc rId="27500" sId="1" numFmtId="4">
    <oc r="F787">
      <v>0</v>
    </oc>
    <nc r="F787"/>
  </rcc>
  <rcc rId="27501" sId="1" numFmtId="4">
    <oc r="D788">
      <v>0</v>
    </oc>
    <nc r="D788"/>
  </rcc>
  <rcc rId="27502" sId="1" numFmtId="4">
    <oc r="E788">
      <v>0</v>
    </oc>
    <nc r="E788"/>
  </rcc>
  <rcc rId="27503" sId="1" numFmtId="4">
    <oc r="F788">
      <v>0</v>
    </oc>
    <nc r="F788"/>
  </rcc>
  <rcc rId="27504" sId="1" numFmtId="4">
    <oc r="D789">
      <v>0</v>
    </oc>
    <nc r="D789"/>
  </rcc>
  <rcc rId="27505" sId="1" numFmtId="4">
    <oc r="E789">
      <v>0</v>
    </oc>
    <nc r="E789"/>
  </rcc>
  <rcc rId="27506" sId="1" numFmtId="4">
    <oc r="F789">
      <v>0</v>
    </oc>
    <nc r="F789"/>
  </rcc>
  <rcc rId="27507" sId="1" numFmtId="4">
    <oc r="D790">
      <v>0</v>
    </oc>
    <nc r="D790"/>
  </rcc>
  <rcc rId="27508" sId="1" numFmtId="4">
    <oc r="E790">
      <v>0</v>
    </oc>
    <nc r="E790"/>
  </rcc>
  <rcc rId="27509" sId="1" numFmtId="4">
    <oc r="F790">
      <v>0</v>
    </oc>
    <nc r="F790"/>
  </rcc>
  <rcc rId="27510" sId="1" numFmtId="4">
    <oc r="D791">
      <v>0</v>
    </oc>
    <nc r="D791"/>
  </rcc>
  <rcc rId="27511" sId="1" numFmtId="4">
    <oc r="E791">
      <v>0</v>
    </oc>
    <nc r="E791"/>
  </rcc>
  <rcc rId="27512" sId="1" numFmtId="4">
    <oc r="F791">
      <v>0</v>
    </oc>
    <nc r="F791"/>
  </rcc>
  <rcc rId="27513" sId="1" numFmtId="4">
    <oc r="D792">
      <v>0</v>
    </oc>
    <nc r="D792"/>
  </rcc>
  <rcc rId="27514" sId="1" numFmtId="4">
    <oc r="E792">
      <v>0</v>
    </oc>
    <nc r="E792"/>
  </rcc>
  <rcc rId="27515" sId="1" numFmtId="4">
    <oc r="F792">
      <v>0</v>
    </oc>
    <nc r="F792"/>
  </rcc>
  <rcc rId="27516" sId="1" numFmtId="4">
    <oc r="D793">
      <v>0</v>
    </oc>
    <nc r="D793"/>
  </rcc>
  <rcc rId="27517" sId="1" numFmtId="4">
    <oc r="E793">
      <v>0</v>
    </oc>
    <nc r="E793"/>
  </rcc>
  <rcc rId="27518" sId="1" numFmtId="4">
    <oc r="F793">
      <v>0</v>
    </oc>
    <nc r="F793"/>
  </rcc>
  <rcc rId="27519" sId="1" numFmtId="4">
    <oc r="D794">
      <v>0</v>
    </oc>
    <nc r="D794"/>
  </rcc>
  <rcc rId="27520" sId="1" numFmtId="4">
    <oc r="E794">
      <v>0</v>
    </oc>
    <nc r="E794"/>
  </rcc>
  <rcc rId="27521" sId="1" numFmtId="4">
    <oc r="F794">
      <v>0</v>
    </oc>
    <nc r="F794"/>
  </rcc>
  <rcc rId="27522" sId="1" numFmtId="4">
    <oc r="D795">
      <v>0</v>
    </oc>
    <nc r="D795"/>
  </rcc>
  <rcc rId="27523" sId="1" numFmtId="4">
    <oc r="E795">
      <v>0</v>
    </oc>
    <nc r="E795"/>
  </rcc>
  <rcc rId="27524" sId="1" numFmtId="4">
    <oc r="F795">
      <v>0</v>
    </oc>
    <nc r="F795"/>
  </rcc>
  <rcc rId="27525" sId="1" numFmtId="4">
    <oc r="D796">
      <v>0</v>
    </oc>
    <nc r="D796"/>
  </rcc>
  <rcc rId="27526" sId="1" numFmtId="4">
    <oc r="E796">
      <v>0</v>
    </oc>
    <nc r="E796"/>
  </rcc>
  <rcc rId="27527" sId="1" numFmtId="4">
    <oc r="F796">
      <v>0</v>
    </oc>
    <nc r="F796"/>
  </rcc>
  <rcc rId="27528" sId="1" numFmtId="4">
    <oc r="D797">
      <v>0</v>
    </oc>
    <nc r="D797"/>
  </rcc>
  <rcc rId="27529" sId="1" numFmtId="4">
    <oc r="E797">
      <v>0</v>
    </oc>
    <nc r="E797"/>
  </rcc>
  <rcc rId="27530" sId="1" numFmtId="4">
    <oc r="F797">
      <v>0</v>
    </oc>
    <nc r="F797"/>
  </rcc>
  <rcc rId="27531" sId="1" numFmtId="4">
    <oc r="D798">
      <v>0</v>
    </oc>
    <nc r="D798"/>
  </rcc>
  <rcc rId="27532" sId="1" numFmtId="4">
    <oc r="E798">
      <v>0</v>
    </oc>
    <nc r="E798"/>
  </rcc>
  <rcc rId="27533" sId="1" numFmtId="4">
    <oc r="F798">
      <v>0</v>
    </oc>
    <nc r="F798"/>
  </rcc>
  <rcc rId="27534" sId="1" numFmtId="4">
    <oc r="D799">
      <v>0</v>
    </oc>
    <nc r="D799"/>
  </rcc>
  <rcc rId="27535" sId="1" numFmtId="4">
    <oc r="E799">
      <v>0</v>
    </oc>
    <nc r="E799"/>
  </rcc>
  <rcc rId="27536" sId="1" numFmtId="4">
    <oc r="F799">
      <v>0</v>
    </oc>
    <nc r="F799"/>
  </rcc>
  <rcc rId="27537" sId="1" numFmtId="4">
    <oc r="D800">
      <v>0</v>
    </oc>
    <nc r="D800"/>
  </rcc>
  <rcc rId="27538" sId="1" numFmtId="4">
    <oc r="E800">
      <v>0</v>
    </oc>
    <nc r="E800"/>
  </rcc>
  <rcc rId="27539" sId="1" numFmtId="4">
    <oc r="F800">
      <v>0</v>
    </oc>
    <nc r="F800"/>
  </rcc>
  <rcc rId="27540" sId="1" numFmtId="4">
    <oc r="D801">
      <v>0</v>
    </oc>
    <nc r="D801"/>
  </rcc>
  <rcc rId="27541" sId="1" numFmtId="4">
    <oc r="E801">
      <v>0</v>
    </oc>
    <nc r="E801"/>
  </rcc>
  <rcc rId="27542" sId="1" numFmtId="4">
    <oc r="F801">
      <v>0</v>
    </oc>
    <nc r="F801"/>
  </rcc>
  <rcc rId="27543" sId="1" numFmtId="4">
    <oc r="D802">
      <v>0</v>
    </oc>
    <nc r="D802"/>
  </rcc>
  <rcc rId="27544" sId="1" numFmtId="4">
    <oc r="E802">
      <v>0</v>
    </oc>
    <nc r="E802"/>
  </rcc>
  <rcc rId="27545" sId="1" numFmtId="4">
    <oc r="F802">
      <v>0</v>
    </oc>
    <nc r="F802"/>
  </rcc>
  <rcc rId="27546" sId="1" numFmtId="4">
    <oc r="D803">
      <v>0</v>
    </oc>
    <nc r="D803"/>
  </rcc>
  <rcc rId="27547" sId="1" numFmtId="4">
    <oc r="E803">
      <v>0</v>
    </oc>
    <nc r="E803"/>
  </rcc>
  <rcc rId="27548" sId="1" numFmtId="4">
    <oc r="F803">
      <v>0</v>
    </oc>
    <nc r="F803"/>
  </rcc>
  <rcc rId="27549" sId="1" numFmtId="4">
    <oc r="D804">
      <v>0</v>
    </oc>
    <nc r="D804"/>
  </rcc>
  <rcc rId="27550" sId="1" numFmtId="4">
    <oc r="E804">
      <v>0</v>
    </oc>
    <nc r="E804"/>
  </rcc>
  <rcc rId="27551" sId="1" numFmtId="4">
    <oc r="F804">
      <v>0</v>
    </oc>
    <nc r="F804"/>
  </rcc>
  <rcc rId="27552" sId="1" numFmtId="4">
    <oc r="D805">
      <v>0</v>
    </oc>
    <nc r="D805"/>
  </rcc>
  <rcc rId="27553" sId="1" numFmtId="4">
    <oc r="E805">
      <v>0</v>
    </oc>
    <nc r="E805"/>
  </rcc>
  <rcc rId="27554" sId="1" numFmtId="4">
    <oc r="F805">
      <v>0</v>
    </oc>
    <nc r="F805"/>
  </rcc>
  <rcc rId="27555" sId="1" numFmtId="4">
    <oc r="D806">
      <v>0</v>
    </oc>
    <nc r="D806"/>
  </rcc>
  <rcc rId="27556" sId="1" numFmtId="4">
    <oc r="E806">
      <v>0</v>
    </oc>
    <nc r="E806"/>
  </rcc>
  <rcc rId="27557" sId="1" numFmtId="4">
    <oc r="F806">
      <v>0</v>
    </oc>
    <nc r="F806"/>
  </rcc>
  <rcc rId="27558" sId="1" numFmtId="4">
    <oc r="D807">
      <v>0</v>
    </oc>
    <nc r="D807"/>
  </rcc>
  <rcc rId="27559" sId="1" numFmtId="4">
    <oc r="E807">
      <v>0</v>
    </oc>
    <nc r="E807"/>
  </rcc>
  <rcc rId="27560" sId="1" numFmtId="4">
    <oc r="F807">
      <v>0</v>
    </oc>
    <nc r="F807"/>
  </rcc>
  <rcc rId="27561" sId="1" numFmtId="4">
    <oc r="D808">
      <v>0</v>
    </oc>
    <nc r="D808"/>
  </rcc>
  <rcc rId="27562" sId="1" numFmtId="4">
    <oc r="E808">
      <v>0</v>
    </oc>
    <nc r="E808"/>
  </rcc>
  <rcc rId="27563" sId="1" numFmtId="4">
    <oc r="F808">
      <v>0</v>
    </oc>
    <nc r="F808"/>
  </rcc>
  <rcc rId="27564" sId="1" numFmtId="4">
    <oc r="D809">
      <v>0</v>
    </oc>
    <nc r="D809"/>
  </rcc>
  <rcc rId="27565" sId="1" numFmtId="4">
    <oc r="E809">
      <v>0</v>
    </oc>
    <nc r="E809"/>
  </rcc>
  <rcc rId="27566" sId="1" numFmtId="4">
    <oc r="F809">
      <v>0</v>
    </oc>
    <nc r="F809"/>
  </rcc>
  <rcc rId="27567" sId="1" numFmtId="4">
    <oc r="D810">
      <v>0</v>
    </oc>
    <nc r="D810"/>
  </rcc>
  <rcc rId="27568" sId="1" numFmtId="4">
    <oc r="E810">
      <v>0</v>
    </oc>
    <nc r="E810"/>
  </rcc>
  <rcc rId="27569" sId="1" numFmtId="4">
    <oc r="F810">
      <v>0</v>
    </oc>
    <nc r="F810"/>
  </rcc>
  <rcc rId="27570" sId="1" numFmtId="4">
    <oc r="D811">
      <v>0</v>
    </oc>
    <nc r="D811"/>
  </rcc>
  <rcc rId="27571" sId="1" numFmtId="4">
    <oc r="E811">
      <v>0</v>
    </oc>
    <nc r="E811"/>
  </rcc>
  <rcc rId="27572" sId="1" numFmtId="4">
    <oc r="F811">
      <v>0</v>
    </oc>
    <nc r="F811"/>
  </rcc>
  <rcc rId="27573" sId="1" numFmtId="4">
    <oc r="D812">
      <v>0</v>
    </oc>
    <nc r="D812"/>
  </rcc>
  <rcc rId="27574" sId="1" numFmtId="4">
    <oc r="E812">
      <v>0</v>
    </oc>
    <nc r="E812"/>
  </rcc>
  <rcc rId="27575" sId="1" numFmtId="4">
    <oc r="F812">
      <v>0</v>
    </oc>
    <nc r="F812"/>
  </rcc>
  <rcc rId="27576" sId="1" numFmtId="4">
    <oc r="D813">
      <v>0</v>
    </oc>
    <nc r="D813"/>
  </rcc>
  <rcc rId="27577" sId="1" numFmtId="4">
    <oc r="E813">
      <v>0</v>
    </oc>
    <nc r="E813"/>
  </rcc>
  <rcc rId="27578" sId="1" numFmtId="4">
    <oc r="F813">
      <v>0</v>
    </oc>
    <nc r="F813"/>
  </rcc>
  <rcc rId="27579" sId="1" numFmtId="4">
    <oc r="D814">
      <v>0</v>
    </oc>
    <nc r="D814"/>
  </rcc>
  <rcc rId="27580" sId="1" numFmtId="4">
    <oc r="E814">
      <v>0</v>
    </oc>
    <nc r="E814"/>
  </rcc>
  <rcc rId="27581" sId="1" numFmtId="4">
    <oc r="F814">
      <v>0</v>
    </oc>
    <nc r="F814"/>
  </rcc>
  <rcc rId="27582" sId="1" numFmtId="4">
    <oc r="D815">
      <v>0</v>
    </oc>
    <nc r="D815"/>
  </rcc>
  <rcc rId="27583" sId="1" numFmtId="4">
    <oc r="E815">
      <v>0</v>
    </oc>
    <nc r="E815"/>
  </rcc>
  <rcc rId="27584" sId="1" numFmtId="4">
    <oc r="F815">
      <v>0</v>
    </oc>
    <nc r="F815"/>
  </rcc>
  <rcc rId="27585" sId="1" numFmtId="4">
    <oc r="D816">
      <v>0</v>
    </oc>
    <nc r="D816"/>
  </rcc>
  <rcc rId="27586" sId="1" numFmtId="4">
    <oc r="E816">
      <v>0</v>
    </oc>
    <nc r="E816"/>
  </rcc>
  <rcc rId="27587" sId="1" numFmtId="4">
    <oc r="F816">
      <v>0</v>
    </oc>
    <nc r="F816"/>
  </rcc>
  <rcc rId="27588" sId="1" numFmtId="4">
    <oc r="D817">
      <v>0</v>
    </oc>
    <nc r="D817"/>
  </rcc>
  <rcc rId="27589" sId="1" numFmtId="4">
    <oc r="E817">
      <v>0</v>
    </oc>
    <nc r="E817"/>
  </rcc>
  <rcc rId="27590" sId="1" numFmtId="4">
    <oc r="F817">
      <v>0</v>
    </oc>
    <nc r="F817"/>
  </rcc>
  <rcc rId="27591" sId="1" numFmtId="4">
    <oc r="D818">
      <v>0</v>
    </oc>
    <nc r="D818"/>
  </rcc>
  <rcc rId="27592" sId="1" numFmtId="4">
    <oc r="E818">
      <v>0</v>
    </oc>
    <nc r="E818"/>
  </rcc>
  <rcc rId="27593" sId="1" numFmtId="4">
    <oc r="F818">
      <v>0</v>
    </oc>
    <nc r="F818"/>
  </rcc>
  <rcc rId="27594" sId="1" numFmtId="4">
    <oc r="D819">
      <v>0</v>
    </oc>
    <nc r="D819"/>
  </rcc>
  <rcc rId="27595" sId="1" numFmtId="4">
    <oc r="E819">
      <v>0</v>
    </oc>
    <nc r="E819"/>
  </rcc>
  <rcc rId="27596" sId="1" numFmtId="4">
    <oc r="F819">
      <v>0</v>
    </oc>
    <nc r="F819"/>
  </rcc>
  <rcc rId="27597" sId="1" numFmtId="4">
    <oc r="D820">
      <v>0</v>
    </oc>
    <nc r="D820"/>
  </rcc>
  <rcc rId="27598" sId="1" numFmtId="4">
    <oc r="E820">
      <v>0</v>
    </oc>
    <nc r="E820"/>
  </rcc>
  <rcc rId="27599" sId="1" numFmtId="4">
    <oc r="F820">
      <v>0</v>
    </oc>
    <nc r="F820"/>
  </rcc>
  <rcc rId="27600" sId="1" numFmtId="4">
    <oc r="D821">
      <v>0</v>
    </oc>
    <nc r="D821"/>
  </rcc>
  <rcc rId="27601" sId="1" numFmtId="4">
    <oc r="E821">
      <v>0</v>
    </oc>
    <nc r="E821"/>
  </rcc>
  <rcc rId="27602" sId="1" numFmtId="4">
    <oc r="F821">
      <v>0</v>
    </oc>
    <nc r="F821"/>
  </rcc>
  <rcc rId="27603" sId="1" numFmtId="4">
    <oc r="D822">
      <v>0</v>
    </oc>
    <nc r="D822"/>
  </rcc>
  <rcc rId="27604" sId="1" numFmtId="4">
    <oc r="E822">
      <v>0</v>
    </oc>
    <nc r="E822"/>
  </rcc>
  <rcc rId="27605" sId="1" numFmtId="4">
    <oc r="F822">
      <v>0</v>
    </oc>
    <nc r="F822"/>
  </rcc>
  <rcc rId="27606" sId="1" numFmtId="4">
    <oc r="D823">
      <v>0</v>
    </oc>
    <nc r="D823"/>
  </rcc>
  <rcc rId="27607" sId="1" numFmtId="4">
    <oc r="E823">
      <v>0</v>
    </oc>
    <nc r="E823"/>
  </rcc>
  <rcc rId="27608" sId="1" numFmtId="4">
    <oc r="F823">
      <v>0</v>
    </oc>
    <nc r="F823"/>
  </rcc>
  <rcc rId="27609" sId="1" numFmtId="4">
    <oc r="D824">
      <v>0</v>
    </oc>
    <nc r="D824"/>
  </rcc>
  <rcc rId="27610" sId="1" numFmtId="4">
    <oc r="E824">
      <v>0</v>
    </oc>
    <nc r="E824"/>
  </rcc>
  <rcc rId="27611" sId="1" numFmtId="4">
    <oc r="F824">
      <v>0</v>
    </oc>
    <nc r="F824"/>
  </rcc>
  <rcc rId="27612" sId="1" numFmtId="4">
    <oc r="D825">
      <v>0</v>
    </oc>
    <nc r="D825"/>
  </rcc>
  <rcc rId="27613" sId="1" numFmtId="4">
    <oc r="E825">
      <v>0</v>
    </oc>
    <nc r="E825"/>
  </rcc>
  <rcc rId="27614" sId="1" numFmtId="4">
    <oc r="F825">
      <v>0</v>
    </oc>
    <nc r="F825"/>
  </rcc>
  <rcc rId="27615" sId="1" numFmtId="4">
    <oc r="D826">
      <v>0</v>
    </oc>
    <nc r="D826"/>
  </rcc>
  <rcc rId="27616" sId="1" numFmtId="4">
    <oc r="E826">
      <v>0</v>
    </oc>
    <nc r="E826"/>
  </rcc>
  <rcc rId="27617" sId="1" numFmtId="4">
    <oc r="F826">
      <v>0</v>
    </oc>
    <nc r="F826"/>
  </rcc>
  <rcc rId="27618" sId="1" numFmtId="4">
    <oc r="D827">
      <v>0</v>
    </oc>
    <nc r="D827"/>
  </rcc>
  <rcc rId="27619" sId="1" numFmtId="4">
    <oc r="E827">
      <v>0</v>
    </oc>
    <nc r="E827"/>
  </rcc>
  <rcc rId="27620" sId="1" numFmtId="4">
    <oc r="F827">
      <v>0</v>
    </oc>
    <nc r="F827"/>
  </rcc>
  <rcc rId="27621" sId="1" numFmtId="4">
    <oc r="D828">
      <v>0</v>
    </oc>
    <nc r="D828"/>
  </rcc>
  <rcc rId="27622" sId="1" numFmtId="4">
    <oc r="E828">
      <v>0</v>
    </oc>
    <nc r="E828"/>
  </rcc>
  <rcc rId="27623" sId="1" numFmtId="4">
    <oc r="F828">
      <v>0</v>
    </oc>
    <nc r="F828"/>
  </rcc>
  <rcc rId="27624" sId="1" numFmtId="4">
    <oc r="D829">
      <v>0</v>
    </oc>
    <nc r="D829"/>
  </rcc>
  <rcc rId="27625" sId="1" numFmtId="4">
    <oc r="E829">
      <v>0</v>
    </oc>
    <nc r="E829"/>
  </rcc>
  <rcc rId="27626" sId="1" numFmtId="4">
    <oc r="F829">
      <v>0</v>
    </oc>
    <nc r="F829"/>
  </rcc>
  <rcc rId="27627" sId="1" numFmtId="4">
    <oc r="D830">
      <v>0</v>
    </oc>
    <nc r="D830"/>
  </rcc>
  <rcc rId="27628" sId="1" numFmtId="4">
    <oc r="E830">
      <v>0</v>
    </oc>
    <nc r="E830"/>
  </rcc>
  <rcc rId="27629" sId="1" numFmtId="4">
    <oc r="F830">
      <v>0</v>
    </oc>
    <nc r="F830"/>
  </rcc>
  <rcc rId="27630" sId="1" numFmtId="4">
    <oc r="D831">
      <v>0</v>
    </oc>
    <nc r="D831"/>
  </rcc>
  <rcc rId="27631" sId="1" numFmtId="4">
    <oc r="E831">
      <v>0</v>
    </oc>
    <nc r="E831"/>
  </rcc>
  <rcc rId="27632" sId="1" numFmtId="4">
    <oc r="F831">
      <v>0</v>
    </oc>
    <nc r="F831"/>
  </rcc>
  <rcc rId="27633" sId="1" numFmtId="4">
    <oc r="D832">
      <v>0</v>
    </oc>
    <nc r="D832"/>
  </rcc>
  <rcc rId="27634" sId="1" numFmtId="4">
    <oc r="E832">
      <v>0</v>
    </oc>
    <nc r="E832"/>
  </rcc>
  <rcc rId="27635" sId="1" numFmtId="4">
    <oc r="F832">
      <v>0</v>
    </oc>
    <nc r="F832"/>
  </rcc>
  <rcc rId="27636" sId="1" numFmtId="4">
    <oc r="D833">
      <v>0</v>
    </oc>
    <nc r="D833"/>
  </rcc>
  <rcc rId="27637" sId="1" numFmtId="4">
    <oc r="E833">
      <v>0</v>
    </oc>
    <nc r="E833"/>
  </rcc>
  <rcc rId="27638" sId="1" numFmtId="4">
    <oc r="F833">
      <v>0</v>
    </oc>
    <nc r="F833"/>
  </rcc>
  <rcc rId="27639" sId="1" numFmtId="4">
    <oc r="D834">
      <v>0</v>
    </oc>
    <nc r="D834"/>
  </rcc>
  <rcc rId="27640" sId="1" numFmtId="4">
    <oc r="E834">
      <v>0</v>
    </oc>
    <nc r="E834"/>
  </rcc>
  <rcc rId="27641" sId="1" numFmtId="4">
    <oc r="F834">
      <v>0</v>
    </oc>
    <nc r="F834"/>
  </rcc>
  <rcc rId="27642" sId="1" numFmtId="4">
    <oc r="D835">
      <v>0</v>
    </oc>
    <nc r="D835"/>
  </rcc>
  <rcc rId="27643" sId="1" numFmtId="4">
    <oc r="E835">
      <v>0</v>
    </oc>
    <nc r="E835"/>
  </rcc>
  <rcc rId="27644" sId="1" numFmtId="4">
    <oc r="F835">
      <v>0</v>
    </oc>
    <nc r="F835"/>
  </rcc>
  <rcc rId="27645" sId="1" numFmtId="4">
    <oc r="D836">
      <v>0</v>
    </oc>
    <nc r="D836"/>
  </rcc>
  <rcc rId="27646" sId="1" numFmtId="4">
    <oc r="E836">
      <v>0</v>
    </oc>
    <nc r="E836"/>
  </rcc>
  <rcc rId="27647" sId="1" numFmtId="4">
    <oc r="F836">
      <v>0</v>
    </oc>
    <nc r="F836"/>
  </rcc>
  <rcc rId="27648" sId="1" numFmtId="4">
    <oc r="D837">
      <v>0</v>
    </oc>
    <nc r="D837"/>
  </rcc>
  <rcc rId="27649" sId="1" numFmtId="4">
    <oc r="E837">
      <v>0</v>
    </oc>
    <nc r="E837"/>
  </rcc>
  <rcc rId="27650" sId="1" numFmtId="4">
    <oc r="F837">
      <v>0</v>
    </oc>
    <nc r="F837"/>
  </rcc>
  <rcc rId="27651" sId="1" numFmtId="4">
    <oc r="D838">
      <v>0</v>
    </oc>
    <nc r="D838"/>
  </rcc>
  <rcc rId="27652" sId="1" numFmtId="4">
    <oc r="E838">
      <v>0</v>
    </oc>
    <nc r="E838"/>
  </rcc>
  <rcc rId="27653" sId="1" numFmtId="4">
    <oc r="F838">
      <v>0</v>
    </oc>
    <nc r="F838"/>
  </rcc>
  <rcc rId="27654" sId="1" numFmtId="4">
    <oc r="D839">
      <v>0</v>
    </oc>
    <nc r="D839"/>
  </rcc>
  <rcc rId="27655" sId="1" numFmtId="4">
    <oc r="E839">
      <v>0</v>
    </oc>
    <nc r="E839"/>
  </rcc>
  <rcc rId="27656" sId="1" numFmtId="4">
    <oc r="F839">
      <v>0</v>
    </oc>
    <nc r="F839"/>
  </rcc>
  <rcc rId="27657" sId="1" numFmtId="4">
    <oc r="D840">
      <v>0</v>
    </oc>
    <nc r="D840"/>
  </rcc>
  <rcc rId="27658" sId="1" numFmtId="4">
    <oc r="E840">
      <v>0</v>
    </oc>
    <nc r="E840"/>
  </rcc>
  <rcc rId="27659" sId="1" numFmtId="4">
    <oc r="F840">
      <v>0</v>
    </oc>
    <nc r="F840"/>
  </rcc>
  <rcc rId="27660" sId="1" numFmtId="4">
    <oc r="D841">
      <v>0</v>
    </oc>
    <nc r="D841"/>
  </rcc>
  <rcc rId="27661" sId="1" numFmtId="4">
    <oc r="E841">
      <v>0</v>
    </oc>
    <nc r="E841"/>
  </rcc>
  <rcc rId="27662" sId="1" numFmtId="4">
    <oc r="F841">
      <v>0</v>
    </oc>
    <nc r="F841"/>
  </rcc>
  <rcc rId="27663" sId="1" numFmtId="4">
    <oc r="D842">
      <v>0</v>
    </oc>
    <nc r="D842"/>
  </rcc>
  <rcc rId="27664" sId="1" numFmtId="4">
    <oc r="E842">
      <v>0</v>
    </oc>
    <nc r="E842"/>
  </rcc>
  <rcc rId="27665" sId="1" numFmtId="4">
    <oc r="F842">
      <v>0</v>
    </oc>
    <nc r="F842"/>
  </rcc>
  <rcc rId="27666" sId="1" numFmtId="4">
    <oc r="D843">
      <v>0</v>
    </oc>
    <nc r="D843"/>
  </rcc>
  <rcc rId="27667" sId="1" numFmtId="4">
    <oc r="E843">
      <v>0</v>
    </oc>
    <nc r="E843"/>
  </rcc>
  <rcc rId="27668" sId="1" numFmtId="4">
    <oc r="F843">
      <v>0</v>
    </oc>
    <nc r="F843"/>
  </rcc>
  <rcc rId="27669" sId="1" numFmtId="4">
    <oc r="D844">
      <v>0</v>
    </oc>
    <nc r="D844"/>
  </rcc>
  <rcc rId="27670" sId="1" numFmtId="4">
    <oc r="E844">
      <v>0</v>
    </oc>
    <nc r="E844"/>
  </rcc>
  <rcc rId="27671" sId="1" numFmtId="4">
    <oc r="F844">
      <v>0</v>
    </oc>
    <nc r="F844"/>
  </rcc>
  <rcc rId="27672" sId="1" numFmtId="4">
    <oc r="D845">
      <v>0</v>
    </oc>
    <nc r="D845"/>
  </rcc>
  <rcc rId="27673" sId="1" numFmtId="4">
    <oc r="E845">
      <v>0</v>
    </oc>
    <nc r="E845"/>
  </rcc>
  <rcc rId="27674" sId="1" numFmtId="4">
    <oc r="F845">
      <v>0</v>
    </oc>
    <nc r="F845"/>
  </rcc>
  <rcc rId="27675" sId="1" numFmtId="4">
    <oc r="D846">
      <v>0</v>
    </oc>
    <nc r="D846"/>
  </rcc>
  <rcc rId="27676" sId="1" numFmtId="4">
    <oc r="E846">
      <v>0</v>
    </oc>
    <nc r="E846"/>
  </rcc>
  <rcc rId="27677" sId="1" numFmtId="4">
    <oc r="F846">
      <v>0</v>
    </oc>
    <nc r="F846"/>
  </rcc>
  <rcc rId="27678" sId="1" numFmtId="4">
    <oc r="D847">
      <v>0</v>
    </oc>
    <nc r="D847"/>
  </rcc>
  <rcc rId="27679" sId="1" numFmtId="4">
    <oc r="E847">
      <v>0</v>
    </oc>
    <nc r="E847"/>
  </rcc>
  <rcc rId="27680" sId="1" numFmtId="4">
    <oc r="F847">
      <v>0</v>
    </oc>
    <nc r="F847"/>
  </rcc>
  <rcc rId="27681" sId="1" numFmtId="4">
    <oc r="D848">
      <v>0</v>
    </oc>
    <nc r="D848"/>
  </rcc>
  <rcc rId="27682" sId="1" numFmtId="4">
    <oc r="E848">
      <v>0</v>
    </oc>
    <nc r="E848"/>
  </rcc>
  <rcc rId="27683" sId="1" numFmtId="4">
    <oc r="F848">
      <v>0</v>
    </oc>
    <nc r="F848"/>
  </rcc>
  <rcc rId="27684" sId="1" numFmtId="4">
    <oc r="D849">
      <v>0</v>
    </oc>
    <nc r="D849"/>
  </rcc>
  <rcc rId="27685" sId="1" numFmtId="4">
    <oc r="E849">
      <v>0</v>
    </oc>
    <nc r="E849"/>
  </rcc>
  <rcc rId="27686" sId="1" numFmtId="4">
    <oc r="F849">
      <v>0</v>
    </oc>
    <nc r="F849"/>
  </rcc>
  <rcc rId="27687" sId="1" numFmtId="4">
    <oc r="D850">
      <v>0</v>
    </oc>
    <nc r="D850"/>
  </rcc>
  <rcc rId="27688" sId="1" numFmtId="4">
    <oc r="E850">
      <v>0</v>
    </oc>
    <nc r="E850"/>
  </rcc>
  <rcc rId="27689" sId="1" numFmtId="4">
    <oc r="F850">
      <v>0</v>
    </oc>
    <nc r="F850"/>
  </rcc>
  <rcc rId="27690" sId="1" numFmtId="4">
    <oc r="D851">
      <v>0</v>
    </oc>
    <nc r="D851"/>
  </rcc>
  <rcc rId="27691" sId="1" numFmtId="4">
    <oc r="E851">
      <v>0</v>
    </oc>
    <nc r="E851"/>
  </rcc>
  <rcc rId="27692" sId="1" numFmtId="4">
    <oc r="F851">
      <v>0</v>
    </oc>
    <nc r="F851"/>
  </rcc>
  <rcc rId="27693" sId="1" numFmtId="4">
    <oc r="D852">
      <v>0</v>
    </oc>
    <nc r="D852"/>
  </rcc>
  <rcc rId="27694" sId="1" numFmtId="4">
    <oc r="E852">
      <v>0</v>
    </oc>
    <nc r="E852"/>
  </rcc>
  <rcc rId="27695" sId="1" numFmtId="4">
    <oc r="F852">
      <v>0</v>
    </oc>
    <nc r="F852"/>
  </rcc>
  <rcc rId="27696" sId="1" numFmtId="4">
    <oc r="D853">
      <v>0</v>
    </oc>
    <nc r="D853"/>
  </rcc>
  <rcc rId="27697" sId="1" numFmtId="4">
    <oc r="E853">
      <v>0</v>
    </oc>
    <nc r="E853"/>
  </rcc>
  <rcc rId="27698" sId="1" numFmtId="4">
    <oc r="F853">
      <v>0</v>
    </oc>
    <nc r="F853"/>
  </rcc>
  <rcc rId="27699" sId="1" numFmtId="4">
    <oc r="D854">
      <v>0</v>
    </oc>
    <nc r="D854"/>
  </rcc>
  <rcc rId="27700" sId="1" numFmtId="4">
    <oc r="E854">
      <v>0</v>
    </oc>
    <nc r="E854"/>
  </rcc>
  <rcc rId="27701" sId="1" numFmtId="4">
    <oc r="F854">
      <v>0</v>
    </oc>
    <nc r="F854"/>
  </rcc>
  <rcc rId="27702" sId="1" numFmtId="4">
    <oc r="D855">
      <v>0</v>
    </oc>
    <nc r="D855"/>
  </rcc>
  <rcc rId="27703" sId="1" numFmtId="4">
    <oc r="E855">
      <v>0</v>
    </oc>
    <nc r="E855"/>
  </rcc>
  <rcc rId="27704" sId="1" numFmtId="4">
    <oc r="F855">
      <v>0</v>
    </oc>
    <nc r="F855"/>
  </rcc>
  <rcc rId="27705" sId="1" numFmtId="4">
    <oc r="D856">
      <v>0</v>
    </oc>
    <nc r="D856"/>
  </rcc>
  <rcc rId="27706" sId="1" numFmtId="4">
    <oc r="E856">
      <v>0</v>
    </oc>
    <nc r="E856"/>
  </rcc>
  <rcc rId="27707" sId="1" numFmtId="4">
    <oc r="F856">
      <v>0</v>
    </oc>
    <nc r="F856"/>
  </rcc>
  <rcc rId="27708" sId="1" numFmtId="4">
    <oc r="D857">
      <v>0</v>
    </oc>
    <nc r="D857"/>
  </rcc>
  <rcc rId="27709" sId="1" numFmtId="4">
    <oc r="E857">
      <v>0</v>
    </oc>
    <nc r="E857"/>
  </rcc>
  <rcc rId="27710" sId="1" numFmtId="4">
    <oc r="F857">
      <v>0</v>
    </oc>
    <nc r="F857"/>
  </rcc>
  <rcc rId="27711" sId="1" numFmtId="4">
    <oc r="D858">
      <v>0</v>
    </oc>
    <nc r="D858"/>
  </rcc>
  <rcc rId="27712" sId="1" numFmtId="4">
    <oc r="E858">
      <v>0</v>
    </oc>
    <nc r="E858"/>
  </rcc>
  <rcc rId="27713" sId="1" numFmtId="4">
    <oc r="F858">
      <v>0</v>
    </oc>
    <nc r="F858"/>
  </rcc>
  <rcc rId="27714" sId="1" numFmtId="4">
    <oc r="D859">
      <v>0</v>
    </oc>
    <nc r="D859"/>
  </rcc>
  <rcc rId="27715" sId="1" numFmtId="4">
    <oc r="E859">
      <v>0</v>
    </oc>
    <nc r="E859"/>
  </rcc>
  <rcc rId="27716" sId="1" numFmtId="4">
    <oc r="F859">
      <v>0</v>
    </oc>
    <nc r="F859"/>
  </rcc>
  <rcc rId="27717" sId="1" numFmtId="4">
    <oc r="D860">
      <v>0</v>
    </oc>
    <nc r="D860"/>
  </rcc>
  <rcc rId="27718" sId="1" numFmtId="4">
    <oc r="E860">
      <v>0</v>
    </oc>
    <nc r="E860"/>
  </rcc>
  <rcc rId="27719" sId="1" numFmtId="4">
    <oc r="F860">
      <v>0</v>
    </oc>
    <nc r="F860"/>
  </rcc>
  <rcc rId="27720" sId="1" numFmtId="4">
    <oc r="D861">
      <v>0</v>
    </oc>
    <nc r="D861"/>
  </rcc>
  <rcc rId="27721" sId="1" numFmtId="4">
    <oc r="E861">
      <v>0</v>
    </oc>
    <nc r="E861"/>
  </rcc>
  <rcc rId="27722" sId="1" numFmtId="4">
    <oc r="F861">
      <v>0</v>
    </oc>
    <nc r="F861"/>
  </rcc>
  <rcc rId="27723" sId="1" numFmtId="4">
    <oc r="D862">
      <v>0</v>
    </oc>
    <nc r="D862"/>
  </rcc>
  <rcc rId="27724" sId="1" numFmtId="4">
    <oc r="E862">
      <v>0</v>
    </oc>
    <nc r="E862"/>
  </rcc>
  <rcc rId="27725" sId="1" numFmtId="4">
    <oc r="F862">
      <v>0</v>
    </oc>
    <nc r="F862"/>
  </rcc>
  <rcc rId="27726" sId="1" numFmtId="4">
    <oc r="D863">
      <v>0</v>
    </oc>
    <nc r="D863"/>
  </rcc>
  <rcc rId="27727" sId="1" numFmtId="4">
    <oc r="E863">
      <v>0</v>
    </oc>
    <nc r="E863"/>
  </rcc>
  <rcc rId="27728" sId="1" numFmtId="4">
    <oc r="F863">
      <v>0</v>
    </oc>
    <nc r="F863"/>
  </rcc>
  <rcc rId="27729" sId="1" numFmtId="4">
    <oc r="D864">
      <v>0</v>
    </oc>
    <nc r="D864"/>
  </rcc>
  <rcc rId="27730" sId="1" numFmtId="4">
    <oc r="E864">
      <v>0</v>
    </oc>
    <nc r="E864"/>
  </rcc>
  <rcc rId="27731" sId="1" numFmtId="4">
    <oc r="F864">
      <v>0</v>
    </oc>
    <nc r="F864"/>
  </rcc>
  <rcc rId="27732" sId="1" numFmtId="4">
    <oc r="D865">
      <v>0</v>
    </oc>
    <nc r="D865"/>
  </rcc>
  <rcc rId="27733" sId="1" numFmtId="4">
    <oc r="E865">
      <v>0</v>
    </oc>
    <nc r="E865"/>
  </rcc>
  <rcc rId="27734" sId="1" numFmtId="4">
    <oc r="F865">
      <v>0</v>
    </oc>
    <nc r="F865"/>
  </rcc>
  <rcc rId="27735" sId="1" numFmtId="4">
    <oc r="D866">
      <v>0</v>
    </oc>
    <nc r="D866"/>
  </rcc>
  <rcc rId="27736" sId="1" numFmtId="4">
    <oc r="E866">
      <v>0</v>
    </oc>
    <nc r="E866"/>
  </rcc>
  <rcc rId="27737" sId="1" numFmtId="4">
    <oc r="F866">
      <v>0</v>
    </oc>
    <nc r="F866"/>
  </rcc>
  <rcc rId="27738" sId="1" numFmtId="4">
    <oc r="D867">
      <v>0</v>
    </oc>
    <nc r="D867"/>
  </rcc>
  <rcc rId="27739" sId="1" numFmtId="4">
    <oc r="E867">
      <v>0</v>
    </oc>
    <nc r="E867"/>
  </rcc>
  <rcc rId="27740" sId="1" numFmtId="4">
    <oc r="F867">
      <v>0</v>
    </oc>
    <nc r="F867"/>
  </rcc>
  <rcc rId="27741" sId="1" numFmtId="4">
    <oc r="D868">
      <v>0</v>
    </oc>
    <nc r="D868"/>
  </rcc>
  <rcc rId="27742" sId="1" numFmtId="4">
    <oc r="E868">
      <v>0</v>
    </oc>
    <nc r="E868"/>
  </rcc>
  <rcc rId="27743" sId="1" numFmtId="4">
    <oc r="F868">
      <v>0</v>
    </oc>
    <nc r="F868"/>
  </rcc>
  <rcc rId="27744" sId="1" numFmtId="4">
    <oc r="D869">
      <v>0</v>
    </oc>
    <nc r="D869"/>
  </rcc>
  <rcc rId="27745" sId="1" numFmtId="4">
    <oc r="E869">
      <v>0</v>
    </oc>
    <nc r="E869"/>
  </rcc>
  <rcc rId="27746" sId="1" numFmtId="4">
    <oc r="F869">
      <v>0</v>
    </oc>
    <nc r="F869"/>
  </rcc>
  <rcc rId="27747" sId="1" numFmtId="4">
    <oc r="D870">
      <v>0</v>
    </oc>
    <nc r="D870"/>
  </rcc>
  <rcc rId="27748" sId="1" numFmtId="4">
    <oc r="E870">
      <v>0</v>
    </oc>
    <nc r="E870"/>
  </rcc>
  <rcc rId="27749" sId="1" numFmtId="4">
    <oc r="F870">
      <v>0</v>
    </oc>
    <nc r="F870"/>
  </rcc>
  <rcc rId="27750" sId="1" numFmtId="4">
    <oc r="D871">
      <v>0</v>
    </oc>
    <nc r="D871"/>
  </rcc>
  <rcc rId="27751" sId="1" numFmtId="4">
    <oc r="E871">
      <v>0</v>
    </oc>
    <nc r="E871"/>
  </rcc>
  <rcc rId="27752" sId="1" numFmtId="4">
    <oc r="F871">
      <v>0</v>
    </oc>
    <nc r="F871"/>
  </rcc>
  <rcc rId="27753" sId="1" numFmtId="4">
    <oc r="D872">
      <v>0</v>
    </oc>
    <nc r="D872"/>
  </rcc>
  <rcc rId="27754" sId="1" numFmtId="4">
    <oc r="E872">
      <v>0</v>
    </oc>
    <nc r="E872"/>
  </rcc>
  <rcc rId="27755" sId="1" numFmtId="4">
    <oc r="F872">
      <v>0</v>
    </oc>
    <nc r="F872"/>
  </rcc>
  <rcc rId="27756" sId="1" numFmtId="4">
    <oc r="D873">
      <v>0</v>
    </oc>
    <nc r="D873"/>
  </rcc>
  <rcc rId="27757" sId="1" numFmtId="4">
    <oc r="E873">
      <v>0</v>
    </oc>
    <nc r="E873"/>
  </rcc>
  <rcc rId="27758" sId="1" numFmtId="4">
    <oc r="F873">
      <v>0</v>
    </oc>
    <nc r="F873"/>
  </rcc>
  <rcc rId="27759" sId="1" numFmtId="4">
    <oc r="D874">
      <v>0</v>
    </oc>
    <nc r="D874"/>
  </rcc>
  <rcc rId="27760" sId="1" numFmtId="4">
    <oc r="E874">
      <v>0</v>
    </oc>
    <nc r="E874"/>
  </rcc>
  <rcc rId="27761" sId="1" numFmtId="4">
    <oc r="F874">
      <v>0</v>
    </oc>
    <nc r="F874"/>
  </rcc>
  <rcc rId="27762" sId="1" numFmtId="4">
    <oc r="D875">
      <v>0</v>
    </oc>
    <nc r="D875"/>
  </rcc>
  <rcc rId="27763" sId="1" numFmtId="4">
    <oc r="E875">
      <v>0</v>
    </oc>
    <nc r="E875"/>
  </rcc>
  <rcc rId="27764" sId="1" numFmtId="4">
    <oc r="F875">
      <v>0</v>
    </oc>
    <nc r="F875"/>
  </rcc>
  <rcc rId="27765" sId="1" numFmtId="4">
    <oc r="D876">
      <v>0</v>
    </oc>
    <nc r="D876"/>
  </rcc>
  <rcc rId="27766" sId="1" numFmtId="4">
    <oc r="E876">
      <v>0</v>
    </oc>
    <nc r="E876"/>
  </rcc>
  <rcc rId="27767" sId="1" numFmtId="4">
    <oc r="F876">
      <v>0</v>
    </oc>
    <nc r="F876"/>
  </rcc>
  <rcc rId="27768" sId="1" numFmtId="4">
    <oc r="D877">
      <v>0</v>
    </oc>
    <nc r="D877"/>
  </rcc>
  <rcc rId="27769" sId="1" numFmtId="4">
    <oc r="E877">
      <v>0</v>
    </oc>
    <nc r="E877"/>
  </rcc>
  <rcc rId="27770" sId="1" numFmtId="4">
    <oc r="F877">
      <v>0</v>
    </oc>
    <nc r="F877"/>
  </rcc>
  <rcc rId="27771" sId="1" numFmtId="4">
    <oc r="D878">
      <v>0</v>
    </oc>
    <nc r="D878"/>
  </rcc>
  <rcc rId="27772" sId="1" numFmtId="4">
    <oc r="E878">
      <v>0</v>
    </oc>
    <nc r="E878"/>
  </rcc>
  <rcc rId="27773" sId="1" numFmtId="4">
    <oc r="F878">
      <v>0</v>
    </oc>
    <nc r="F878"/>
  </rcc>
  <rcc rId="27774" sId="1" numFmtId="4">
    <oc r="D879">
      <v>0</v>
    </oc>
    <nc r="D879"/>
  </rcc>
  <rcc rId="27775" sId="1" numFmtId="4">
    <oc r="E879">
      <v>0</v>
    </oc>
    <nc r="E879"/>
  </rcc>
  <rcc rId="27776" sId="1" numFmtId="4">
    <oc r="F879">
      <v>0</v>
    </oc>
    <nc r="F879"/>
  </rcc>
  <rcc rId="27777" sId="1" numFmtId="4">
    <oc r="D880">
      <v>0</v>
    </oc>
    <nc r="D880"/>
  </rcc>
  <rcc rId="27778" sId="1" numFmtId="4">
    <oc r="E880">
      <v>0</v>
    </oc>
    <nc r="E880"/>
  </rcc>
  <rcc rId="27779" sId="1" numFmtId="4">
    <oc r="F880">
      <v>0</v>
    </oc>
    <nc r="F880"/>
  </rcc>
  <rcc rId="27780" sId="1" numFmtId="4">
    <oc r="D881">
      <v>0</v>
    </oc>
    <nc r="D881"/>
  </rcc>
  <rcc rId="27781" sId="1" numFmtId="4">
    <oc r="E881">
      <v>0</v>
    </oc>
    <nc r="E881"/>
  </rcc>
  <rcc rId="27782" sId="1" numFmtId="4">
    <oc r="F881">
      <v>0</v>
    </oc>
    <nc r="F881"/>
  </rcc>
  <rcc rId="27783" sId="1" numFmtId="4">
    <oc r="D882">
      <v>0</v>
    </oc>
    <nc r="D882"/>
  </rcc>
  <rcc rId="27784" sId="1" numFmtId="4">
    <oc r="E882">
      <v>0</v>
    </oc>
    <nc r="E882"/>
  </rcc>
  <rcc rId="27785" sId="1" numFmtId="4">
    <oc r="F882">
      <v>0</v>
    </oc>
    <nc r="F882"/>
  </rcc>
  <rcc rId="27786" sId="1" numFmtId="4">
    <oc r="D883">
      <v>0</v>
    </oc>
    <nc r="D883"/>
  </rcc>
  <rcc rId="27787" sId="1" numFmtId="4">
    <oc r="E883">
      <v>0</v>
    </oc>
    <nc r="E883"/>
  </rcc>
  <rcc rId="27788" sId="1" numFmtId="4">
    <oc r="F883">
      <v>0</v>
    </oc>
    <nc r="F883"/>
  </rcc>
  <rcc rId="27789" sId="1" numFmtId="4">
    <oc r="D884">
      <v>0</v>
    </oc>
    <nc r="D884"/>
  </rcc>
  <rcc rId="27790" sId="1" numFmtId="4">
    <oc r="E884">
      <v>0</v>
    </oc>
    <nc r="E884"/>
  </rcc>
  <rcc rId="27791" sId="1" numFmtId="4">
    <oc r="F884">
      <v>0</v>
    </oc>
    <nc r="F884"/>
  </rcc>
  <rcc rId="27792" sId="1" numFmtId="4">
    <oc r="D885">
      <v>0</v>
    </oc>
    <nc r="D885"/>
  </rcc>
  <rcc rId="27793" sId="1" numFmtId="4">
    <oc r="E885">
      <v>0</v>
    </oc>
    <nc r="E885"/>
  </rcc>
  <rcc rId="27794" sId="1" numFmtId="4">
    <oc r="F885">
      <v>0</v>
    </oc>
    <nc r="F885"/>
  </rcc>
  <rcc rId="27795" sId="1" numFmtId="4">
    <oc r="D886">
      <v>0</v>
    </oc>
    <nc r="D886"/>
  </rcc>
  <rcc rId="27796" sId="1" numFmtId="4">
    <oc r="E886">
      <v>0</v>
    </oc>
    <nc r="E886"/>
  </rcc>
  <rcc rId="27797" sId="1" numFmtId="4">
    <oc r="F886">
      <v>0</v>
    </oc>
    <nc r="F886"/>
  </rcc>
  <rcc rId="27798" sId="1" numFmtId="4">
    <oc r="D887">
      <v>0</v>
    </oc>
    <nc r="D887"/>
  </rcc>
  <rcc rId="27799" sId="1" numFmtId="4">
    <oc r="E887">
      <v>0</v>
    </oc>
    <nc r="E887"/>
  </rcc>
  <rcc rId="27800" sId="1" numFmtId="4">
    <oc r="F887">
      <v>0</v>
    </oc>
    <nc r="F887"/>
  </rcc>
  <rcc rId="27801" sId="1" numFmtId="4">
    <oc r="D888">
      <v>0</v>
    </oc>
    <nc r="D888"/>
  </rcc>
  <rcc rId="27802" sId="1" numFmtId="4">
    <oc r="E888">
      <v>0</v>
    </oc>
    <nc r="E888"/>
  </rcc>
  <rcc rId="27803" sId="1" numFmtId="4">
    <oc r="F888">
      <v>0</v>
    </oc>
    <nc r="F888"/>
  </rcc>
  <rcc rId="27804" sId="1" numFmtId="4">
    <oc r="D889">
      <v>0</v>
    </oc>
    <nc r="D889"/>
  </rcc>
  <rcc rId="27805" sId="1" numFmtId="4">
    <oc r="E889">
      <v>0</v>
    </oc>
    <nc r="E889"/>
  </rcc>
  <rcc rId="27806" sId="1" numFmtId="4">
    <oc r="F889">
      <v>0</v>
    </oc>
    <nc r="F889"/>
  </rcc>
  <rcc rId="27807" sId="1" numFmtId="4">
    <oc r="D890">
      <v>0</v>
    </oc>
    <nc r="D890"/>
  </rcc>
  <rcc rId="27808" sId="1" numFmtId="4">
    <oc r="E890">
      <v>0</v>
    </oc>
    <nc r="E890"/>
  </rcc>
  <rcc rId="27809" sId="1" numFmtId="4">
    <oc r="F890">
      <v>0</v>
    </oc>
    <nc r="F890"/>
  </rcc>
  <rcc rId="27810" sId="1" numFmtId="4">
    <oc r="D891">
      <v>0</v>
    </oc>
    <nc r="D891"/>
  </rcc>
  <rcc rId="27811" sId="1" numFmtId="4">
    <oc r="E891">
      <v>0</v>
    </oc>
    <nc r="E891"/>
  </rcc>
  <rcc rId="27812" sId="1" numFmtId="4">
    <oc r="F891">
      <v>0</v>
    </oc>
    <nc r="F891"/>
  </rcc>
  <rcc rId="27813" sId="1" numFmtId="4">
    <oc r="D892">
      <v>0</v>
    </oc>
    <nc r="D892"/>
  </rcc>
  <rcc rId="27814" sId="1" numFmtId="4">
    <oc r="E892">
      <v>0</v>
    </oc>
    <nc r="E892"/>
  </rcc>
  <rcc rId="27815" sId="1" numFmtId="4">
    <oc r="F892">
      <v>0</v>
    </oc>
    <nc r="F892"/>
  </rcc>
  <rcc rId="27816" sId="1" numFmtId="4">
    <oc r="D762">
      <v>0</v>
    </oc>
    <nc r="D762"/>
  </rcc>
  <rcc rId="27817" sId="1" numFmtId="4">
    <oc r="D761">
      <v>0</v>
    </oc>
    <nc r="D761"/>
  </rcc>
  <rcc rId="27818" sId="1" numFmtId="4">
    <oc r="D743">
      <v>0</v>
    </oc>
    <nc r="D743"/>
  </rcc>
  <rcc rId="27819" sId="1" numFmtId="4">
    <oc r="E743">
      <v>0</v>
    </oc>
    <nc r="E743"/>
  </rcc>
  <rcc rId="27820" sId="1" numFmtId="4">
    <oc r="F743">
      <v>0</v>
    </oc>
    <nc r="F743"/>
  </rcc>
  <rcc rId="27821" sId="1" numFmtId="4">
    <oc r="D744">
      <v>0</v>
    </oc>
    <nc r="D744"/>
  </rcc>
  <rcc rId="27822" sId="1" numFmtId="4">
    <oc r="E744">
      <v>0</v>
    </oc>
    <nc r="E744"/>
  </rcc>
  <rcc rId="27823" sId="1" numFmtId="4">
    <oc r="F744">
      <v>0</v>
    </oc>
    <nc r="F744"/>
  </rcc>
  <rcc rId="27824" sId="1" numFmtId="4">
    <oc r="D745">
      <v>0</v>
    </oc>
    <nc r="D745"/>
  </rcc>
  <rcc rId="27825" sId="1" numFmtId="4">
    <oc r="E745">
      <v>0</v>
    </oc>
    <nc r="E745"/>
  </rcc>
  <rcc rId="27826" sId="1" numFmtId="4">
    <oc r="F745">
      <v>0</v>
    </oc>
    <nc r="F745"/>
  </rcc>
  <rcc rId="27827" sId="1" numFmtId="4">
    <oc r="D746">
      <v>0</v>
    </oc>
    <nc r="D746"/>
  </rcc>
  <rcc rId="27828" sId="1" numFmtId="4">
    <oc r="E746">
      <v>0</v>
    </oc>
    <nc r="E746"/>
  </rcc>
  <rcc rId="27829" sId="1" numFmtId="4">
    <oc r="F746">
      <v>0</v>
    </oc>
    <nc r="F746"/>
  </rcc>
  <rcc rId="27830" sId="1" numFmtId="4">
    <oc r="D747">
      <v>0</v>
    </oc>
    <nc r="D747"/>
  </rcc>
  <rcc rId="27831" sId="1" numFmtId="4">
    <oc r="E747">
      <v>0</v>
    </oc>
    <nc r="E747"/>
  </rcc>
  <rcc rId="27832" sId="1" numFmtId="4">
    <oc r="F747">
      <v>0</v>
    </oc>
    <nc r="F747"/>
  </rcc>
  <rcc rId="27833" sId="1" numFmtId="4">
    <oc r="D748">
      <v>0</v>
    </oc>
    <nc r="D748"/>
  </rcc>
  <rcc rId="27834" sId="1" numFmtId="4">
    <oc r="E748">
      <v>0</v>
    </oc>
    <nc r="E748"/>
  </rcc>
  <rcc rId="27835" sId="1" numFmtId="4">
    <oc r="F748">
      <v>0</v>
    </oc>
    <nc r="F748"/>
  </rcc>
  <rcc rId="27836" sId="1" numFmtId="4">
    <oc r="D749">
      <v>0</v>
    </oc>
    <nc r="D749"/>
  </rcc>
  <rcc rId="27837" sId="1" numFmtId="4">
    <oc r="E749">
      <v>0</v>
    </oc>
    <nc r="E749"/>
  </rcc>
  <rcc rId="27838" sId="1" numFmtId="4">
    <oc r="F749">
      <v>0</v>
    </oc>
    <nc r="F749"/>
  </rcc>
  <rcc rId="27839" sId="1" numFmtId="4">
    <oc r="D750">
      <v>0</v>
    </oc>
    <nc r="D750"/>
  </rcc>
  <rcc rId="27840" sId="1" numFmtId="4">
    <oc r="E750">
      <v>0</v>
    </oc>
    <nc r="E750"/>
  </rcc>
  <rcc rId="27841" sId="1" numFmtId="4">
    <oc r="F750">
      <v>0</v>
    </oc>
    <nc r="F750"/>
  </rcc>
  <rcc rId="27842" sId="1" numFmtId="4">
    <oc r="D751">
      <v>0</v>
    </oc>
    <nc r="D751"/>
  </rcc>
  <rcc rId="27843" sId="1" numFmtId="4">
    <oc r="E751">
      <v>0</v>
    </oc>
    <nc r="E751"/>
  </rcc>
  <rcc rId="27844" sId="1" numFmtId="4">
    <oc r="F751">
      <v>0</v>
    </oc>
    <nc r="F751"/>
  </rcc>
  <rcc rId="27845" sId="1" numFmtId="4">
    <oc r="D752">
      <v>0</v>
    </oc>
    <nc r="D752"/>
  </rcc>
  <rcc rId="27846" sId="1" numFmtId="4">
    <oc r="E752">
      <v>0</v>
    </oc>
    <nc r="E752"/>
  </rcc>
  <rcc rId="27847" sId="1" numFmtId="4">
    <oc r="F752">
      <v>0</v>
    </oc>
    <nc r="F752"/>
  </rcc>
  <rcc rId="27848" sId="1" numFmtId="4">
    <oc r="D753">
      <v>0</v>
    </oc>
    <nc r="D753"/>
  </rcc>
  <rcc rId="27849" sId="1" numFmtId="4">
    <oc r="E753">
      <v>0</v>
    </oc>
    <nc r="E753"/>
  </rcc>
  <rcc rId="27850" sId="1" numFmtId="4">
    <oc r="F753">
      <v>0</v>
    </oc>
    <nc r="F753"/>
  </rcc>
  <rcc rId="27851" sId="1" numFmtId="4">
    <oc r="D754">
      <v>0</v>
    </oc>
    <nc r="D754"/>
  </rcc>
  <rcc rId="27852" sId="1" numFmtId="4">
    <oc r="E754">
      <v>0</v>
    </oc>
    <nc r="E754"/>
  </rcc>
  <rcc rId="27853" sId="1" numFmtId="4">
    <oc r="F754">
      <v>0</v>
    </oc>
    <nc r="F754"/>
  </rcc>
  <rcc rId="27854" sId="1" numFmtId="4">
    <oc r="D755">
      <v>0</v>
    </oc>
    <nc r="D755"/>
  </rcc>
  <rcc rId="27855" sId="1" numFmtId="4">
    <oc r="E755">
      <v>0</v>
    </oc>
    <nc r="E755"/>
  </rcc>
  <rcc rId="27856" sId="1" numFmtId="4">
    <oc r="F755">
      <v>0</v>
    </oc>
    <nc r="F755"/>
  </rcc>
  <rcc rId="27857" sId="1" numFmtId="4">
    <oc r="D756">
      <v>0</v>
    </oc>
    <nc r="D756"/>
  </rcc>
  <rcc rId="27858" sId="1" numFmtId="4">
    <oc r="E756">
      <v>0</v>
    </oc>
    <nc r="E756"/>
  </rcc>
  <rcc rId="27859" sId="1" numFmtId="4">
    <oc r="F756">
      <v>0</v>
    </oc>
    <nc r="F756"/>
  </rcc>
  <rcc rId="27860" sId="1" numFmtId="4">
    <oc r="D757">
      <v>0</v>
    </oc>
    <nc r="D757"/>
  </rcc>
  <rcc rId="27861" sId="1" numFmtId="4">
    <oc r="E757">
      <v>0</v>
    </oc>
    <nc r="E757"/>
  </rcc>
  <rcc rId="27862" sId="1" numFmtId="4">
    <oc r="F757">
      <v>0</v>
    </oc>
    <nc r="F757"/>
  </rcc>
  <rcc rId="27863" sId="1" numFmtId="4">
    <oc r="D758">
      <v>0</v>
    </oc>
    <nc r="D758"/>
  </rcc>
  <rcc rId="27864" sId="1" numFmtId="4">
    <oc r="E758">
      <v>0</v>
    </oc>
    <nc r="E758"/>
  </rcc>
  <rcc rId="27865" sId="1" numFmtId="4">
    <oc r="F758">
      <v>0</v>
    </oc>
    <nc r="F758"/>
  </rcc>
  <rcc rId="27866" sId="1" numFmtId="4">
    <oc r="D759">
      <v>0</v>
    </oc>
    <nc r="D759"/>
  </rcc>
  <rcc rId="27867" sId="1" numFmtId="4">
    <oc r="E759">
      <v>0</v>
    </oc>
    <nc r="E759"/>
  </rcc>
  <rcc rId="27868" sId="1" numFmtId="4">
    <oc r="F759">
      <v>0</v>
    </oc>
    <nc r="F759"/>
  </rcc>
  <rcc rId="27869" sId="1" numFmtId="4">
    <oc r="D760">
      <v>0</v>
    </oc>
    <nc r="D760"/>
  </rcc>
  <rcc rId="27870" sId="1" numFmtId="4">
    <oc r="E760">
      <v>0</v>
    </oc>
    <nc r="E760"/>
  </rcc>
  <rcc rId="27871" sId="1" numFmtId="4">
    <oc r="F760">
      <v>0</v>
    </oc>
    <nc r="F760"/>
  </rcc>
  <rcc rId="27872" sId="1" numFmtId="4">
    <oc r="E677">
      <v>0</v>
    </oc>
    <nc r="E677"/>
  </rcc>
  <rcc rId="27873" sId="1" numFmtId="4">
    <oc r="F677">
      <v>0</v>
    </oc>
    <nc r="F677"/>
  </rcc>
  <rcc rId="27874" sId="1" numFmtId="4">
    <oc r="E678">
      <v>0</v>
    </oc>
    <nc r="E678"/>
  </rcc>
  <rcc rId="27875" sId="1" numFmtId="4">
    <oc r="F678">
      <v>0</v>
    </oc>
    <nc r="F678"/>
  </rcc>
  <rcc rId="27876" sId="1" numFmtId="4">
    <oc r="E679">
      <v>0</v>
    </oc>
    <nc r="E679"/>
  </rcc>
  <rcc rId="27877" sId="1" numFmtId="4">
    <oc r="F679">
      <v>0</v>
    </oc>
    <nc r="F679"/>
  </rcc>
  <rcc rId="27878" sId="1" numFmtId="4">
    <oc r="E680">
      <v>0</v>
    </oc>
    <nc r="E680"/>
  </rcc>
  <rcc rId="27879" sId="1" numFmtId="4">
    <oc r="F680">
      <v>0</v>
    </oc>
    <nc r="F680"/>
  </rcc>
  <rcc rId="27880" sId="1" numFmtId="4">
    <oc r="E681">
      <v>0</v>
    </oc>
    <nc r="E681"/>
  </rcc>
  <rcc rId="27881" sId="1" numFmtId="4">
    <oc r="F681">
      <v>0</v>
    </oc>
    <nc r="F681"/>
  </rcc>
  <rcc rId="27882" sId="1" numFmtId="4">
    <oc r="E682">
      <v>0</v>
    </oc>
    <nc r="E682"/>
  </rcc>
  <rcc rId="27883" sId="1" numFmtId="4">
    <oc r="F682">
      <v>0</v>
    </oc>
    <nc r="F682"/>
  </rcc>
  <rcc rId="27884" sId="1" numFmtId="4">
    <oc r="E683">
      <v>0</v>
    </oc>
    <nc r="E683"/>
  </rcc>
  <rcc rId="27885" sId="1" numFmtId="4">
    <oc r="F683">
      <v>0</v>
    </oc>
    <nc r="F683"/>
  </rcc>
  <rcc rId="27886" sId="1" numFmtId="4">
    <oc r="E684">
      <v>0</v>
    </oc>
    <nc r="E684"/>
  </rcc>
  <rcc rId="27887" sId="1" numFmtId="4">
    <oc r="F684">
      <v>0</v>
    </oc>
    <nc r="F684"/>
  </rcc>
  <rcc rId="27888" sId="1" numFmtId="4">
    <oc r="E685">
      <v>0</v>
    </oc>
    <nc r="E685"/>
  </rcc>
  <rcc rId="27889" sId="1" numFmtId="4">
    <oc r="F685">
      <v>0</v>
    </oc>
    <nc r="F685"/>
  </rcc>
  <rcc rId="27890" sId="1" numFmtId="4">
    <oc r="E686">
      <v>0</v>
    </oc>
    <nc r="E686"/>
  </rcc>
  <rcc rId="27891" sId="1" numFmtId="4">
    <oc r="F686">
      <v>0</v>
    </oc>
    <nc r="F686"/>
  </rcc>
  <rcc rId="27892" sId="1" numFmtId="4">
    <oc r="E687">
      <v>0</v>
    </oc>
    <nc r="E687"/>
  </rcc>
  <rcc rId="27893" sId="1" numFmtId="4">
    <oc r="F687">
      <v>0</v>
    </oc>
    <nc r="F687"/>
  </rcc>
  <rcc rId="27894" sId="1" numFmtId="4">
    <oc r="E688">
      <v>0</v>
    </oc>
    <nc r="E688"/>
  </rcc>
  <rcc rId="27895" sId="1" numFmtId="4">
    <oc r="F688">
      <v>0</v>
    </oc>
    <nc r="F688"/>
  </rcc>
  <rcc rId="27896" sId="1" numFmtId="4">
    <oc r="E689">
      <v>0</v>
    </oc>
    <nc r="E689"/>
  </rcc>
  <rcc rId="27897" sId="1" numFmtId="4">
    <oc r="F689">
      <v>0</v>
    </oc>
    <nc r="F689"/>
  </rcc>
  <rcc rId="27898" sId="1" numFmtId="4">
    <oc r="E690">
      <v>0</v>
    </oc>
    <nc r="E690"/>
  </rcc>
  <rcc rId="27899" sId="1" numFmtId="4">
    <oc r="F690">
      <v>0</v>
    </oc>
    <nc r="F690"/>
  </rcc>
  <rcc rId="27900" sId="1" numFmtId="4">
    <oc r="E691">
      <v>0</v>
    </oc>
    <nc r="E691"/>
  </rcc>
  <rcc rId="27901" sId="1" numFmtId="4">
    <oc r="F691">
      <v>0</v>
    </oc>
    <nc r="F691"/>
  </rcc>
  <rcc rId="27902" sId="1" numFmtId="4">
    <oc r="E692">
      <v>0</v>
    </oc>
    <nc r="E692"/>
  </rcc>
  <rcc rId="27903" sId="1" numFmtId="4">
    <oc r="F692">
      <v>0</v>
    </oc>
    <nc r="F692"/>
  </rcc>
  <rcc rId="27904" sId="1" numFmtId="4">
    <oc r="E693">
      <v>0</v>
    </oc>
    <nc r="E693"/>
  </rcc>
  <rcc rId="27905" sId="1" numFmtId="4">
    <oc r="F693">
      <v>0</v>
    </oc>
    <nc r="F693"/>
  </rcc>
  <rcc rId="27906" sId="1" numFmtId="4">
    <oc r="E694">
      <v>0</v>
    </oc>
    <nc r="E694"/>
  </rcc>
  <rcc rId="27907" sId="1" numFmtId="4">
    <oc r="F694">
      <v>0</v>
    </oc>
    <nc r="F694"/>
  </rcc>
  <rcc rId="27908" sId="1" numFmtId="4">
    <oc r="E695">
      <v>0</v>
    </oc>
    <nc r="E695"/>
  </rcc>
  <rcc rId="27909" sId="1" numFmtId="4">
    <oc r="F695">
      <v>0</v>
    </oc>
    <nc r="F695"/>
  </rcc>
  <rcc rId="27910" sId="1" numFmtId="4">
    <oc r="E696">
      <v>0</v>
    </oc>
    <nc r="E696"/>
  </rcc>
  <rcc rId="27911" sId="1" numFmtId="4">
    <oc r="F696">
      <v>0</v>
    </oc>
    <nc r="F696"/>
  </rcc>
  <rcc rId="27912" sId="1" numFmtId="4">
    <oc r="E697">
      <v>0</v>
    </oc>
    <nc r="E697"/>
  </rcc>
  <rcc rId="27913" sId="1" numFmtId="4">
    <oc r="F697">
      <v>0</v>
    </oc>
    <nc r="F697"/>
  </rcc>
  <rcc rId="27914" sId="1" numFmtId="4">
    <oc r="E698">
      <v>0</v>
    </oc>
    <nc r="E698"/>
  </rcc>
  <rcc rId="27915" sId="1" numFmtId="4">
    <oc r="F698">
      <v>0</v>
    </oc>
    <nc r="F698"/>
  </rcc>
  <rcc rId="27916" sId="1" numFmtId="4">
    <oc r="E699">
      <v>0</v>
    </oc>
    <nc r="E699"/>
  </rcc>
  <rcc rId="27917" sId="1" numFmtId="4">
    <oc r="F699">
      <v>0</v>
    </oc>
    <nc r="F699"/>
  </rcc>
  <rcc rId="27918" sId="1" numFmtId="4">
    <oc r="E700">
      <v>0</v>
    </oc>
    <nc r="E700"/>
  </rcc>
  <rcc rId="27919" sId="1" numFmtId="4">
    <oc r="F700">
      <v>0</v>
    </oc>
    <nc r="F700"/>
  </rcc>
  <rcc rId="27920" sId="1" numFmtId="4">
    <oc r="E701">
      <v>0</v>
    </oc>
    <nc r="E701"/>
  </rcc>
  <rcc rId="27921" sId="1" numFmtId="4">
    <oc r="F701">
      <v>0</v>
    </oc>
    <nc r="F701"/>
  </rcc>
  <rcc rId="27922" sId="1" numFmtId="4">
    <oc r="E702">
      <v>0</v>
    </oc>
    <nc r="E702"/>
  </rcc>
  <rcc rId="27923" sId="1" numFmtId="4">
    <oc r="F702">
      <v>0</v>
    </oc>
    <nc r="F702"/>
  </rcc>
  <rcc rId="27924" sId="1" numFmtId="4">
    <oc r="E703">
      <v>0</v>
    </oc>
    <nc r="E703"/>
  </rcc>
  <rcc rId="27925" sId="1" numFmtId="4">
    <oc r="F703">
      <v>0</v>
    </oc>
    <nc r="F703"/>
  </rcc>
  <rcc rId="27926" sId="1" numFmtId="4">
    <oc r="E704">
      <v>0</v>
    </oc>
    <nc r="E704"/>
  </rcc>
  <rcc rId="27927" sId="1" numFmtId="4">
    <oc r="F704">
      <v>0</v>
    </oc>
    <nc r="F704"/>
  </rcc>
  <rcc rId="27928" sId="1" numFmtId="4">
    <oc r="E705">
      <v>0</v>
    </oc>
    <nc r="E705"/>
  </rcc>
  <rcc rId="27929" sId="1" numFmtId="4">
    <oc r="F705">
      <v>0</v>
    </oc>
    <nc r="F705"/>
  </rcc>
  <rcc rId="27930" sId="1" numFmtId="4">
    <oc r="E706">
      <v>0</v>
    </oc>
    <nc r="E706"/>
  </rcc>
  <rcc rId="27931" sId="1" numFmtId="4">
    <oc r="F706">
      <v>0</v>
    </oc>
    <nc r="F706"/>
  </rcc>
  <rcc rId="27932" sId="1" numFmtId="4">
    <oc r="E707">
      <v>0</v>
    </oc>
    <nc r="E707"/>
  </rcc>
  <rcc rId="27933" sId="1" numFmtId="4">
    <oc r="F707">
      <v>0</v>
    </oc>
    <nc r="F707"/>
  </rcc>
  <rcc rId="27934" sId="1" numFmtId="4">
    <oc r="E708">
      <v>0</v>
    </oc>
    <nc r="E708"/>
  </rcc>
  <rcc rId="27935" sId="1" numFmtId="4">
    <oc r="F708">
      <v>0</v>
    </oc>
    <nc r="F708"/>
  </rcc>
  <rcc rId="27936" sId="1" numFmtId="4">
    <oc r="E709">
      <v>0</v>
    </oc>
    <nc r="E709"/>
  </rcc>
  <rcc rId="27937" sId="1" numFmtId="4">
    <oc r="F709">
      <v>0</v>
    </oc>
    <nc r="F709"/>
  </rcc>
  <rcc rId="27938" sId="1" numFmtId="4">
    <oc r="E710">
      <v>0</v>
    </oc>
    <nc r="E710"/>
  </rcc>
  <rcc rId="27939" sId="1" numFmtId="4">
    <oc r="F710">
      <v>0</v>
    </oc>
    <nc r="F710"/>
  </rcc>
  <rcc rId="27940" sId="1" numFmtId="4">
    <oc r="E711">
      <v>0</v>
    </oc>
    <nc r="E711"/>
  </rcc>
  <rcc rId="27941" sId="1" numFmtId="4">
    <oc r="F711">
      <v>0</v>
    </oc>
    <nc r="F711"/>
  </rcc>
  <rcc rId="27942" sId="1" numFmtId="4">
    <oc r="E712">
      <v>0</v>
    </oc>
    <nc r="E712"/>
  </rcc>
  <rcc rId="27943" sId="1" numFmtId="4">
    <oc r="F712">
      <v>0</v>
    </oc>
    <nc r="F712"/>
  </rcc>
  <rcc rId="27944" sId="1" numFmtId="4">
    <oc r="E713">
      <v>0</v>
    </oc>
    <nc r="E713"/>
  </rcc>
  <rcc rId="27945" sId="1" numFmtId="4">
    <oc r="F713">
      <v>0</v>
    </oc>
    <nc r="F713"/>
  </rcc>
  <rcc rId="27946" sId="1" numFmtId="4">
    <oc r="E714">
      <v>0</v>
    </oc>
    <nc r="E714"/>
  </rcc>
  <rcc rId="27947" sId="1" numFmtId="4">
    <oc r="F714">
      <v>0</v>
    </oc>
    <nc r="F714"/>
  </rcc>
  <rcc rId="27948" sId="1" numFmtId="4">
    <oc r="E715">
      <v>0</v>
    </oc>
    <nc r="E715"/>
  </rcc>
  <rcc rId="27949" sId="1" numFmtId="4">
    <oc r="F715">
      <v>0</v>
    </oc>
    <nc r="F715"/>
  </rcc>
  <rcc rId="27950" sId="1" numFmtId="4">
    <oc r="E716">
      <v>0</v>
    </oc>
    <nc r="E716"/>
  </rcc>
  <rcc rId="27951" sId="1" numFmtId="4">
    <oc r="F716">
      <v>0</v>
    </oc>
    <nc r="F716"/>
  </rcc>
  <rcc rId="27952" sId="1" numFmtId="4">
    <oc r="E717">
      <v>0</v>
    </oc>
    <nc r="E717"/>
  </rcc>
  <rcc rId="27953" sId="1" numFmtId="4">
    <oc r="F717">
      <v>0</v>
    </oc>
    <nc r="F717"/>
  </rcc>
  <rcc rId="27954" sId="1" numFmtId="4">
    <oc r="E718">
      <v>0</v>
    </oc>
    <nc r="E718"/>
  </rcc>
  <rcc rId="27955" sId="1" numFmtId="4">
    <oc r="F718">
      <v>0</v>
    </oc>
    <nc r="F718"/>
  </rcc>
  <rcc rId="27956" sId="1" numFmtId="4">
    <oc r="E719">
      <v>0</v>
    </oc>
    <nc r="E719"/>
  </rcc>
  <rcc rId="27957" sId="1" numFmtId="4">
    <oc r="F719">
      <v>0</v>
    </oc>
    <nc r="F719"/>
  </rcc>
  <rcc rId="27958" sId="1" numFmtId="4">
    <oc r="E720">
      <v>0</v>
    </oc>
    <nc r="E720"/>
  </rcc>
  <rcc rId="27959" sId="1" numFmtId="4">
    <oc r="F720">
      <v>0</v>
    </oc>
    <nc r="F720"/>
  </rcc>
  <rcc rId="27960" sId="1" numFmtId="4">
    <oc r="E721">
      <v>0</v>
    </oc>
    <nc r="E721"/>
  </rcc>
  <rcc rId="27961" sId="1" numFmtId="4">
    <oc r="F721">
      <v>0</v>
    </oc>
    <nc r="F721"/>
  </rcc>
  <rcc rId="27962" sId="1" numFmtId="4">
    <oc r="E722">
      <v>0</v>
    </oc>
    <nc r="E722"/>
  </rcc>
  <rcc rId="27963" sId="1" numFmtId="4">
    <oc r="F722">
      <v>0</v>
    </oc>
    <nc r="F722"/>
  </rcc>
  <rcc rId="27964" sId="1" numFmtId="4">
    <oc r="E723">
      <v>0</v>
    </oc>
    <nc r="E723"/>
  </rcc>
  <rcc rId="27965" sId="1" numFmtId="4">
    <oc r="F723">
      <v>0</v>
    </oc>
    <nc r="F723"/>
  </rcc>
  <rcc rId="27966" sId="1" numFmtId="4">
    <oc r="E724">
      <v>0</v>
    </oc>
    <nc r="E724"/>
  </rcc>
  <rcc rId="27967" sId="1" numFmtId="4">
    <oc r="F724">
      <v>0</v>
    </oc>
    <nc r="F724"/>
  </rcc>
  <rcc rId="27968" sId="1" numFmtId="4">
    <oc r="E725">
      <v>0</v>
    </oc>
    <nc r="E725"/>
  </rcc>
  <rcc rId="27969" sId="1" numFmtId="4">
    <oc r="F725">
      <v>0</v>
    </oc>
    <nc r="F725"/>
  </rcc>
  <rcc rId="27970" sId="1" numFmtId="4">
    <oc r="E726">
      <v>0</v>
    </oc>
    <nc r="E726"/>
  </rcc>
  <rcc rId="27971" sId="1" numFmtId="4">
    <oc r="F726">
      <v>0</v>
    </oc>
    <nc r="F726"/>
  </rcc>
  <rcc rId="27972" sId="1" numFmtId="4">
    <oc r="E727">
      <v>0</v>
    </oc>
    <nc r="E727"/>
  </rcc>
  <rcc rId="27973" sId="1" numFmtId="4">
    <oc r="F727">
      <v>0</v>
    </oc>
    <nc r="F727"/>
  </rcc>
  <rcc rId="27974" sId="1" numFmtId="4">
    <oc r="E728">
      <v>0</v>
    </oc>
    <nc r="E728"/>
  </rcc>
  <rcc rId="27975" sId="1" numFmtId="4">
    <oc r="F728">
      <v>0</v>
    </oc>
    <nc r="F728"/>
  </rcc>
  <rcc rId="27976" sId="1" numFmtId="4">
    <oc r="E729">
      <v>0</v>
    </oc>
    <nc r="E729"/>
  </rcc>
  <rcc rId="27977" sId="1" numFmtId="4">
    <oc r="F729">
      <v>0</v>
    </oc>
    <nc r="F729"/>
  </rcc>
  <rcc rId="27978" sId="1" numFmtId="4">
    <oc r="E730">
      <v>0</v>
    </oc>
    <nc r="E730"/>
  </rcc>
  <rcc rId="27979" sId="1" numFmtId="4">
    <oc r="F730">
      <v>0</v>
    </oc>
    <nc r="F730"/>
  </rcc>
  <rcc rId="27980" sId="1" numFmtId="4">
    <oc r="E731">
      <v>0</v>
    </oc>
    <nc r="E731"/>
  </rcc>
  <rcc rId="27981" sId="1" numFmtId="4">
    <oc r="F731">
      <v>0</v>
    </oc>
    <nc r="F731"/>
  </rcc>
  <rcc rId="27982" sId="1" numFmtId="4">
    <oc r="E732">
      <v>0</v>
    </oc>
    <nc r="E732"/>
  </rcc>
  <rcc rId="27983" sId="1" numFmtId="4">
    <oc r="F732">
      <v>0</v>
    </oc>
    <nc r="F732"/>
  </rcc>
  <rcc rId="27984" sId="1" numFmtId="4">
    <oc r="E733">
      <v>0</v>
    </oc>
    <nc r="E733"/>
  </rcc>
  <rcc rId="27985" sId="1" numFmtId="4">
    <oc r="F733">
      <v>0</v>
    </oc>
    <nc r="F733"/>
  </rcc>
  <rcc rId="27986" sId="1" numFmtId="4">
    <oc r="E734">
      <v>0</v>
    </oc>
    <nc r="E734"/>
  </rcc>
  <rcc rId="27987" sId="1" numFmtId="4">
    <oc r="F734">
      <v>0</v>
    </oc>
    <nc r="F734"/>
  </rcc>
  <rcc rId="27988" sId="1" numFmtId="4">
    <oc r="E735">
      <v>0</v>
    </oc>
    <nc r="E735"/>
  </rcc>
  <rcc rId="27989" sId="1" numFmtId="4">
    <oc r="F735">
      <v>0</v>
    </oc>
    <nc r="F735"/>
  </rcc>
  <rcc rId="27990" sId="1" numFmtId="4">
    <oc r="E736">
      <v>0</v>
    </oc>
    <nc r="E736"/>
  </rcc>
  <rcc rId="27991" sId="1" numFmtId="4">
    <oc r="F736">
      <v>0</v>
    </oc>
    <nc r="F736"/>
  </rcc>
  <rcc rId="27992" sId="1" numFmtId="4">
    <oc r="E737">
      <v>0</v>
    </oc>
    <nc r="E737"/>
  </rcc>
  <rcc rId="27993" sId="1" numFmtId="4">
    <oc r="F737">
      <v>0</v>
    </oc>
    <nc r="F737"/>
  </rcc>
  <rcc rId="27994" sId="1" numFmtId="4">
    <oc r="E738">
      <v>0</v>
    </oc>
    <nc r="E738"/>
  </rcc>
  <rcc rId="27995" sId="1" numFmtId="4">
    <oc r="F738">
      <v>0</v>
    </oc>
    <nc r="F738"/>
  </rcc>
  <rcc rId="27996" sId="1" numFmtId="4">
    <oc r="E739">
      <v>0</v>
    </oc>
    <nc r="E739"/>
  </rcc>
  <rcc rId="27997" sId="1" numFmtId="4">
    <oc r="F739">
      <v>0</v>
    </oc>
    <nc r="F739"/>
  </rcc>
  <rcc rId="27998" sId="1" numFmtId="4">
    <oc r="E740">
      <v>0</v>
    </oc>
    <nc r="E740"/>
  </rcc>
  <rcc rId="27999" sId="1" numFmtId="4">
    <oc r="F740">
      <v>0</v>
    </oc>
    <nc r="F740"/>
  </rcc>
  <rcc rId="28000" sId="1" numFmtId="4">
    <oc r="E741">
      <v>0</v>
    </oc>
    <nc r="E741"/>
  </rcc>
  <rcc rId="28001" sId="1" numFmtId="4">
    <oc r="F741">
      <v>0</v>
    </oc>
    <nc r="F741"/>
  </rcc>
  <rcc rId="28002" sId="1" numFmtId="4">
    <oc r="E656">
      <v>0</v>
    </oc>
    <nc r="E656"/>
  </rcc>
  <rcc rId="28003" sId="1" numFmtId="4">
    <oc r="F656">
      <v>0</v>
    </oc>
    <nc r="F656"/>
  </rcc>
  <rcc rId="28004" sId="1" numFmtId="4">
    <oc r="E657">
      <v>0</v>
    </oc>
    <nc r="E657"/>
  </rcc>
  <rcc rId="28005" sId="1" numFmtId="4">
    <oc r="F657">
      <v>0</v>
    </oc>
    <nc r="F657"/>
  </rcc>
  <rcc rId="28006" sId="1" numFmtId="4">
    <oc r="E658">
      <v>0</v>
    </oc>
    <nc r="E658"/>
  </rcc>
  <rcc rId="28007" sId="1" numFmtId="4">
    <oc r="F658">
      <v>0</v>
    </oc>
    <nc r="F658"/>
  </rcc>
  <rcc rId="28008" sId="1" numFmtId="4">
    <oc r="E659">
      <v>0</v>
    </oc>
    <nc r="E659"/>
  </rcc>
  <rcc rId="28009" sId="1" numFmtId="4">
    <oc r="F659">
      <v>0</v>
    </oc>
    <nc r="F659"/>
  </rcc>
  <rcc rId="28010" sId="1" numFmtId="4">
    <oc r="E660">
      <v>0</v>
    </oc>
    <nc r="E660"/>
  </rcc>
  <rcc rId="28011" sId="1" numFmtId="4">
    <oc r="F660">
      <v>0</v>
    </oc>
    <nc r="F660"/>
  </rcc>
  <rcc rId="28012" sId="1" numFmtId="4">
    <oc r="E661">
      <v>0</v>
    </oc>
    <nc r="E661"/>
  </rcc>
  <rcc rId="28013" sId="1" numFmtId="4">
    <oc r="F661">
      <v>0</v>
    </oc>
    <nc r="F661"/>
  </rcc>
  <rcc rId="28014" sId="1" numFmtId="4">
    <oc r="E662">
      <v>0</v>
    </oc>
    <nc r="E662"/>
  </rcc>
  <rcc rId="28015" sId="1" numFmtId="4">
    <oc r="F662">
      <v>0</v>
    </oc>
    <nc r="F662"/>
  </rcc>
  <rcc rId="28016" sId="1" numFmtId="4">
    <oc r="E663">
      <v>0</v>
    </oc>
    <nc r="E663"/>
  </rcc>
  <rcc rId="28017" sId="1" numFmtId="4">
    <oc r="F663">
      <v>0</v>
    </oc>
    <nc r="F663"/>
  </rcc>
  <rcc rId="28018" sId="1" numFmtId="4">
    <oc r="E664">
      <v>0</v>
    </oc>
    <nc r="E664"/>
  </rcc>
  <rcc rId="28019" sId="1" numFmtId="4">
    <oc r="F664">
      <v>0</v>
    </oc>
    <nc r="F664"/>
  </rcc>
  <rcc rId="28020" sId="1" numFmtId="4">
    <oc r="E665">
      <v>0</v>
    </oc>
    <nc r="E665"/>
  </rcc>
  <rcc rId="28021" sId="1" numFmtId="4">
    <oc r="F665">
      <v>0</v>
    </oc>
    <nc r="F665"/>
  </rcc>
  <rcc rId="28022" sId="1" numFmtId="4">
    <oc r="E666">
      <v>0</v>
    </oc>
    <nc r="E666"/>
  </rcc>
  <rcc rId="28023" sId="1" numFmtId="4">
    <oc r="F666">
      <v>0</v>
    </oc>
    <nc r="F666"/>
  </rcc>
  <rcc rId="28024" sId="1" numFmtId="4">
    <oc r="E667">
      <v>0</v>
    </oc>
    <nc r="E667"/>
  </rcc>
  <rcc rId="28025" sId="1" numFmtId="4">
    <oc r="F667">
      <v>0</v>
    </oc>
    <nc r="F667"/>
  </rcc>
  <rcc rId="28026" sId="1" numFmtId="4">
    <oc r="E668">
      <v>0</v>
    </oc>
    <nc r="E668"/>
  </rcc>
  <rcc rId="28027" sId="1" numFmtId="4">
    <oc r="F668">
      <v>0</v>
    </oc>
    <nc r="F668"/>
  </rcc>
  <rcc rId="28028" sId="1" numFmtId="4">
    <oc r="E669">
      <v>0</v>
    </oc>
    <nc r="E669"/>
  </rcc>
  <rcc rId="28029" sId="1" numFmtId="4">
    <oc r="F669">
      <v>0</v>
    </oc>
    <nc r="F669"/>
  </rcc>
  <rcc rId="28030" sId="1" numFmtId="4">
    <oc r="E670">
      <v>0</v>
    </oc>
    <nc r="E670"/>
  </rcc>
  <rcc rId="28031" sId="1" numFmtId="4">
    <oc r="F670">
      <v>0</v>
    </oc>
    <nc r="F670"/>
  </rcc>
  <rcc rId="28032" sId="1" numFmtId="4">
    <oc r="E671">
      <v>0</v>
    </oc>
    <nc r="E671"/>
  </rcc>
  <rcc rId="28033" sId="1" numFmtId="4">
    <oc r="F671">
      <v>0</v>
    </oc>
    <nc r="F671"/>
  </rcc>
  <rcc rId="28034" sId="1" numFmtId="4">
    <oc r="E672">
      <v>0</v>
    </oc>
    <nc r="E672"/>
  </rcc>
  <rcc rId="28035" sId="1" numFmtId="4">
    <oc r="F672">
      <v>0</v>
    </oc>
    <nc r="F672"/>
  </rcc>
  <rcc rId="28036" sId="1" numFmtId="4">
    <oc r="E673">
      <v>0</v>
    </oc>
    <nc r="E673"/>
  </rcc>
  <rcc rId="28037" sId="1" numFmtId="4">
    <oc r="F673">
      <v>0</v>
    </oc>
    <nc r="F673"/>
  </rcc>
  <rcc rId="28038" sId="1" numFmtId="4">
    <oc r="E674">
      <v>0</v>
    </oc>
    <nc r="E674"/>
  </rcc>
  <rcc rId="28039" sId="1" numFmtId="4">
    <oc r="F674">
      <v>0</v>
    </oc>
    <nc r="F674"/>
  </rcc>
  <rcc rId="28040" sId="1" numFmtId="4">
    <oc r="E675">
      <v>0</v>
    </oc>
    <nc r="E675"/>
  </rcc>
  <rcc rId="28041" sId="1" numFmtId="4">
    <oc r="F675">
      <v>0</v>
    </oc>
    <nc r="F675"/>
  </rcc>
  <rcc rId="28042" sId="1" numFmtId="4">
    <oc r="E655">
      <v>0</v>
    </oc>
    <nc r="E655"/>
  </rcc>
  <rcc rId="28043" sId="1" numFmtId="4">
    <oc r="F655">
      <v>0</v>
    </oc>
    <nc r="F655"/>
  </rcc>
  <rcc rId="28044" sId="1" numFmtId="4">
    <oc r="E612">
      <v>0</v>
    </oc>
    <nc r="E612"/>
  </rcc>
  <rcc rId="28045" sId="1" numFmtId="4">
    <oc r="F612">
      <v>0</v>
    </oc>
    <nc r="F612"/>
  </rcc>
  <rcc rId="28046" sId="1" numFmtId="4">
    <oc r="E613">
      <v>0</v>
    </oc>
    <nc r="E613"/>
  </rcc>
  <rcc rId="28047" sId="1" numFmtId="4">
    <oc r="F613">
      <v>0</v>
    </oc>
    <nc r="F613"/>
  </rcc>
  <rcc rId="28048" sId="1" numFmtId="4">
    <oc r="E614">
      <v>0</v>
    </oc>
    <nc r="E614"/>
  </rcc>
  <rcc rId="28049" sId="1" numFmtId="4">
    <oc r="F614">
      <v>0</v>
    </oc>
    <nc r="F614"/>
  </rcc>
  <rcc rId="28050" sId="1" numFmtId="4">
    <oc r="E615">
      <v>0</v>
    </oc>
    <nc r="E615"/>
  </rcc>
  <rcc rId="28051" sId="1" numFmtId="4">
    <oc r="F615">
      <v>0</v>
    </oc>
    <nc r="F615"/>
  </rcc>
  <rcc rId="28052" sId="1" numFmtId="4">
    <oc r="E616">
      <v>0</v>
    </oc>
    <nc r="E616"/>
  </rcc>
  <rcc rId="28053" sId="1" numFmtId="4">
    <oc r="F616">
      <v>0</v>
    </oc>
    <nc r="F616"/>
  </rcc>
  <rcc rId="28054" sId="1" numFmtId="4">
    <oc r="E617">
      <v>0</v>
    </oc>
    <nc r="E617"/>
  </rcc>
  <rcc rId="28055" sId="1" numFmtId="4">
    <oc r="F617">
      <v>0</v>
    </oc>
    <nc r="F617"/>
  </rcc>
  <rcc rId="28056" sId="1" numFmtId="4">
    <oc r="E618">
      <v>0</v>
    </oc>
    <nc r="E618"/>
  </rcc>
  <rcc rId="28057" sId="1" numFmtId="4">
    <oc r="F618">
      <v>0</v>
    </oc>
    <nc r="F618"/>
  </rcc>
  <rcc rId="28058" sId="1" numFmtId="4">
    <oc r="E619">
      <v>0</v>
    </oc>
    <nc r="E619"/>
  </rcc>
  <rcc rId="28059" sId="1" numFmtId="4">
    <oc r="F619">
      <v>0</v>
    </oc>
    <nc r="F619"/>
  </rcc>
  <rcc rId="28060" sId="1" numFmtId="4">
    <oc r="E620">
      <v>0</v>
    </oc>
    <nc r="E620"/>
  </rcc>
  <rcc rId="28061" sId="1" numFmtId="4">
    <oc r="F620">
      <v>0</v>
    </oc>
    <nc r="F620"/>
  </rcc>
  <rcc rId="28062" sId="1" numFmtId="4">
    <oc r="E621">
      <v>0</v>
    </oc>
    <nc r="E621"/>
  </rcc>
  <rcc rId="28063" sId="1" numFmtId="4">
    <oc r="F621">
      <v>0</v>
    </oc>
    <nc r="F621"/>
  </rcc>
  <rcc rId="28064" sId="1" numFmtId="4">
    <oc r="E622">
      <v>0</v>
    </oc>
    <nc r="E622"/>
  </rcc>
  <rcc rId="28065" sId="1" numFmtId="4">
    <oc r="F622">
      <v>0</v>
    </oc>
    <nc r="F622"/>
  </rcc>
  <rcc rId="28066" sId="1" numFmtId="4">
    <oc r="E623">
      <v>0</v>
    </oc>
    <nc r="E623"/>
  </rcc>
  <rcc rId="28067" sId="1" numFmtId="4">
    <oc r="F623">
      <v>0</v>
    </oc>
    <nc r="F623"/>
  </rcc>
  <rcc rId="28068" sId="1" numFmtId="4">
    <oc r="E624">
      <v>0</v>
    </oc>
    <nc r="E624"/>
  </rcc>
  <rcc rId="28069" sId="1" numFmtId="4">
    <oc r="F624">
      <v>0</v>
    </oc>
    <nc r="F624"/>
  </rcc>
  <rcc rId="28070" sId="1" numFmtId="4">
    <oc r="E625">
      <v>0</v>
    </oc>
    <nc r="E625"/>
  </rcc>
  <rcc rId="28071" sId="1" numFmtId="4">
    <oc r="F625">
      <v>0</v>
    </oc>
    <nc r="F625"/>
  </rcc>
  <rcc rId="28072" sId="1" numFmtId="4">
    <oc r="E626">
      <v>0</v>
    </oc>
    <nc r="E626"/>
  </rcc>
  <rcc rId="28073" sId="1" numFmtId="4">
    <oc r="F626">
      <v>0</v>
    </oc>
    <nc r="F626"/>
  </rcc>
  <rcc rId="28074" sId="1" numFmtId="4">
    <oc r="E627">
      <v>0</v>
    </oc>
    <nc r="E627"/>
  </rcc>
  <rcc rId="28075" sId="1" numFmtId="4">
    <oc r="F627">
      <v>0</v>
    </oc>
    <nc r="F627"/>
  </rcc>
  <rcc rId="28076" sId="1" numFmtId="4">
    <oc r="E628">
      <v>0</v>
    </oc>
    <nc r="E628"/>
  </rcc>
  <rcc rId="28077" sId="1" numFmtId="4">
    <oc r="F628">
      <v>0</v>
    </oc>
    <nc r="F628"/>
  </rcc>
  <rcc rId="28078" sId="1" numFmtId="4">
    <oc r="E629">
      <v>0</v>
    </oc>
    <nc r="E629"/>
  </rcc>
  <rcc rId="28079" sId="1" numFmtId="4">
    <oc r="F629">
      <v>0</v>
    </oc>
    <nc r="F629"/>
  </rcc>
  <rcc rId="28080" sId="1" numFmtId="4">
    <oc r="E630">
      <v>0</v>
    </oc>
    <nc r="E630"/>
  </rcc>
  <rcc rId="28081" sId="1" numFmtId="4">
    <oc r="F630">
      <v>0</v>
    </oc>
    <nc r="F630"/>
  </rcc>
  <rcc rId="28082" sId="1" numFmtId="4">
    <oc r="E631">
      <v>0</v>
    </oc>
    <nc r="E631"/>
  </rcc>
  <rcc rId="28083" sId="1" numFmtId="4">
    <oc r="F631">
      <v>0</v>
    </oc>
    <nc r="F631"/>
  </rcc>
  <rcc rId="28084" sId="1" numFmtId="4">
    <oc r="E632">
      <v>0</v>
    </oc>
    <nc r="E632"/>
  </rcc>
  <rcc rId="28085" sId="1" numFmtId="4">
    <oc r="F632">
      <v>0</v>
    </oc>
    <nc r="F632"/>
  </rcc>
  <rcc rId="28086" sId="1" numFmtId="4">
    <oc r="E633">
      <v>0</v>
    </oc>
    <nc r="E633"/>
  </rcc>
  <rcc rId="28087" sId="1" numFmtId="4">
    <oc r="F633">
      <v>0</v>
    </oc>
    <nc r="F633"/>
  </rcc>
  <rcc rId="28088" sId="1" numFmtId="4">
    <oc r="E634">
      <v>0</v>
    </oc>
    <nc r="E634"/>
  </rcc>
  <rcc rId="28089" sId="1" numFmtId="4">
    <oc r="F634">
      <v>0</v>
    </oc>
    <nc r="F634"/>
  </rcc>
  <rcc rId="28090" sId="1" numFmtId="4">
    <oc r="E635">
      <v>0</v>
    </oc>
    <nc r="E635"/>
  </rcc>
  <rcc rId="28091" sId="1" numFmtId="4">
    <oc r="F635">
      <v>0</v>
    </oc>
    <nc r="F635"/>
  </rcc>
  <rcc rId="28092" sId="1" numFmtId="4">
    <oc r="E636">
      <v>0</v>
    </oc>
    <nc r="E636"/>
  </rcc>
  <rcc rId="28093" sId="1" numFmtId="4">
    <oc r="F636">
      <v>0</v>
    </oc>
    <nc r="F636"/>
  </rcc>
  <rcc rId="28094" sId="1" numFmtId="4">
    <oc r="E637">
      <v>0</v>
    </oc>
    <nc r="E637"/>
  </rcc>
  <rcc rId="28095" sId="1" numFmtId="4">
    <oc r="F637">
      <v>0</v>
    </oc>
    <nc r="F637"/>
  </rcc>
  <rcc rId="28096" sId="1" numFmtId="4">
    <oc r="E638">
      <v>0</v>
    </oc>
    <nc r="E638"/>
  </rcc>
  <rcc rId="28097" sId="1" numFmtId="4">
    <oc r="F638">
      <v>0</v>
    </oc>
    <nc r="F638"/>
  </rcc>
  <rcc rId="28098" sId="1" numFmtId="4">
    <oc r="E639">
      <v>0</v>
    </oc>
    <nc r="E639"/>
  </rcc>
  <rcc rId="28099" sId="1" numFmtId="4">
    <oc r="F639">
      <v>0</v>
    </oc>
    <nc r="F639"/>
  </rcc>
  <rcc rId="28100" sId="1" numFmtId="4">
    <oc r="E640">
      <v>0</v>
    </oc>
    <nc r="E640"/>
  </rcc>
  <rcc rId="28101" sId="1" numFmtId="4">
    <oc r="F640">
      <v>0</v>
    </oc>
    <nc r="F640"/>
  </rcc>
  <rcc rId="28102" sId="1" numFmtId="4">
    <oc r="E641">
      <v>0</v>
    </oc>
    <nc r="E641"/>
  </rcc>
  <rcc rId="28103" sId="1" numFmtId="4">
    <oc r="F641">
      <v>0</v>
    </oc>
    <nc r="F641"/>
  </rcc>
  <rcc rId="28104" sId="1" numFmtId="4">
    <oc r="E642">
      <v>0</v>
    </oc>
    <nc r="E642"/>
  </rcc>
  <rcc rId="28105" sId="1" numFmtId="4">
    <oc r="F642">
      <v>0</v>
    </oc>
    <nc r="F642"/>
  </rcc>
  <rcc rId="28106" sId="1" numFmtId="4">
    <oc r="E643">
      <v>0</v>
    </oc>
    <nc r="E643"/>
  </rcc>
  <rcc rId="28107" sId="1" numFmtId="4">
    <oc r="F643">
      <v>0</v>
    </oc>
    <nc r="F643"/>
  </rcc>
  <rcc rId="28108" sId="1" numFmtId="4">
    <oc r="E644">
      <v>0</v>
    </oc>
    <nc r="E644"/>
  </rcc>
  <rcc rId="28109" sId="1" numFmtId="4">
    <oc r="F644">
      <v>0</v>
    </oc>
    <nc r="F644"/>
  </rcc>
  <rcc rId="28110" sId="1" numFmtId="4">
    <oc r="E645">
      <v>0</v>
    </oc>
    <nc r="E645"/>
  </rcc>
  <rcc rId="28111" sId="1" numFmtId="4">
    <oc r="F645">
      <v>0</v>
    </oc>
    <nc r="F645"/>
  </rcc>
  <rcc rId="28112" sId="1" numFmtId="4">
    <oc r="E646">
      <v>0</v>
    </oc>
    <nc r="E646"/>
  </rcc>
  <rcc rId="28113" sId="1" numFmtId="4">
    <oc r="F646">
      <v>0</v>
    </oc>
    <nc r="F646"/>
  </rcc>
  <rcc rId="28114" sId="1" numFmtId="4">
    <oc r="E647">
      <v>0</v>
    </oc>
    <nc r="E647"/>
  </rcc>
  <rcc rId="28115" sId="1" numFmtId="4">
    <oc r="F647">
      <v>0</v>
    </oc>
    <nc r="F647"/>
  </rcc>
  <rcc rId="28116" sId="1" numFmtId="4">
    <oc r="E648">
      <v>0</v>
    </oc>
    <nc r="E648"/>
  </rcc>
  <rcc rId="28117" sId="1" numFmtId="4">
    <oc r="F648">
      <v>0</v>
    </oc>
    <nc r="F648"/>
  </rcc>
  <rcc rId="28118" sId="1" numFmtId="4">
    <oc r="E649">
      <v>0</v>
    </oc>
    <nc r="E649"/>
  </rcc>
  <rcc rId="28119" sId="1" numFmtId="4">
    <oc r="F649">
      <v>0</v>
    </oc>
    <nc r="F649"/>
  </rcc>
  <rcc rId="28120" sId="1" numFmtId="4">
    <oc r="E650">
      <v>0</v>
    </oc>
    <nc r="E650"/>
  </rcc>
  <rcc rId="28121" sId="1" numFmtId="4">
    <oc r="F650">
      <v>0</v>
    </oc>
    <nc r="F650"/>
  </rcc>
  <rcc rId="28122" sId="1" numFmtId="4">
    <oc r="E651">
      <v>0</v>
    </oc>
    <nc r="E651"/>
  </rcc>
  <rcc rId="28123" sId="1" numFmtId="4">
    <oc r="F651">
      <v>0</v>
    </oc>
    <nc r="F651"/>
  </rcc>
  <rcc rId="28124" sId="1" numFmtId="4">
    <oc r="E652">
      <v>0</v>
    </oc>
    <nc r="E652"/>
  </rcc>
  <rcc rId="28125" sId="1" numFmtId="4">
    <oc r="F652">
      <v>0</v>
    </oc>
    <nc r="F652"/>
  </rcc>
  <rcc rId="28126" sId="1" numFmtId="4">
    <oc r="E653">
      <v>0</v>
    </oc>
    <nc r="E653"/>
  </rcc>
  <rcc rId="28127" sId="1" numFmtId="4">
    <oc r="F653">
      <v>0</v>
    </oc>
    <nc r="F653"/>
  </rcc>
  <rcc rId="28128" sId="1">
    <oc r="D611">
      <f>SUM(D612:D653)</f>
    </oc>
    <nc r="D611">
      <f>SUM(D612:D653)</f>
    </nc>
  </rcc>
  <rcc rId="28129" sId="1">
    <oc r="E611">
      <f>SUM(E612:E653)</f>
    </oc>
    <nc r="E611">
      <f>SUM(E612:E653)</f>
    </nc>
  </rcc>
  <rcc rId="28130" sId="1">
    <oc r="F611">
      <f>SUM(F612:F653)</f>
    </oc>
    <nc r="F611">
      <f>SUM(F612:F653)</f>
    </nc>
  </rcc>
  <rcc rId="28131" sId="1">
    <oc r="G611">
      <f>SUM(G612:G653)</f>
    </oc>
    <nc r="G611">
      <f>SUM(G612:G653)</f>
    </nc>
  </rcc>
  <rcc rId="28132" sId="1">
    <oc r="H611">
      <f>SUM(H612:H653)</f>
    </oc>
    <nc r="H611">
      <f>SUM(H612:H653)</f>
    </nc>
  </rcc>
  <rcc rId="28133" sId="1">
    <oc r="I611">
      <f>SUM(I612:I653)</f>
    </oc>
    <nc r="I611">
      <f>SUM(I612:I653)</f>
    </nc>
  </rcc>
  <rcc rId="28134" sId="1">
    <oc r="J611">
      <f>SUM(J612:J653)</f>
    </oc>
    <nc r="J611">
      <f>SUM(J612:J653)</f>
    </nc>
  </rcc>
  <rcc rId="28135" sId="1">
    <oc r="K611">
      <f>SUM(K612:K653)</f>
    </oc>
    <nc r="K611">
      <f>SUM(K612:K653)</f>
    </nc>
  </rcc>
  <rcc rId="28136" sId="1">
    <oc r="L611">
      <f>SUM(L612:L653)</f>
    </oc>
    <nc r="L611">
      <f>SUM(L612:L653)</f>
    </nc>
  </rcc>
  <rcc rId="28137" sId="1">
    <oc r="M611">
      <f>SUM(M612:M653)</f>
    </oc>
    <nc r="M611">
      <f>SUM(M612:M653)</f>
    </nc>
  </rcc>
  <rcc rId="28138" sId="1">
    <oc r="N611">
      <f>SUM(N612:N653)</f>
    </oc>
    <nc r="N611">
      <f>SUM(N612:N653)</f>
    </nc>
  </rcc>
  <rcc rId="28139" sId="1">
    <oc r="O611">
      <f>SUM(O612:O653)</f>
    </oc>
    <nc r="O611">
      <f>SUM(O612:O653)</f>
    </nc>
  </rcc>
  <rcc rId="28140" sId="1">
    <oc r="P611">
      <f>SUM(P612:P653)</f>
    </oc>
    <nc r="P611">
      <f>SUM(P612:P653)</f>
    </nc>
  </rcc>
  <rcc rId="28141" sId="1">
    <oc r="Q611">
      <f>SUM(Q612:Q653)</f>
    </oc>
    <nc r="Q611">
      <f>SUM(Q612:Q653)</f>
    </nc>
  </rcc>
  <rcc rId="28142" sId="1">
    <oc r="D654">
      <f>SUM(D655:D741)</f>
    </oc>
    <nc r="D654">
      <f>SUM(D655:D741)</f>
    </nc>
  </rcc>
  <rcc rId="28143" sId="1">
    <oc r="E654">
      <f>SUM(E655:E741)</f>
    </oc>
    <nc r="E654">
      <f>SUM(E655:E741)</f>
    </nc>
  </rcc>
  <rcc rId="28144" sId="1">
    <oc r="F654">
      <f>SUM(F655:F741)</f>
    </oc>
    <nc r="F654">
      <f>SUM(F655:F741)</f>
    </nc>
  </rcc>
  <rcc rId="28145" sId="1">
    <oc r="G654">
      <f>SUM(G655:G741)</f>
    </oc>
    <nc r="G654">
      <f>SUM(G655:G741)</f>
    </nc>
  </rcc>
  <rcc rId="28146" sId="1">
    <oc r="H654">
      <f>SUM(H655:H741)</f>
    </oc>
    <nc r="H654">
      <f>SUM(H655:H741)</f>
    </nc>
  </rcc>
  <rcc rId="28147" sId="1">
    <oc r="I654">
      <f>SUM(I655:I741)</f>
    </oc>
    <nc r="I654">
      <f>SUM(I655:I741)</f>
    </nc>
  </rcc>
  <rcc rId="28148" sId="1">
    <oc r="J654">
      <f>SUM(J655:J741)</f>
    </oc>
    <nc r="J654">
      <f>SUM(J655:J741)</f>
    </nc>
  </rcc>
  <rcc rId="28149" sId="1">
    <oc r="K654">
      <f>SUM(K655:K741)</f>
    </oc>
    <nc r="K654">
      <f>SUM(K655:K741)</f>
    </nc>
  </rcc>
  <rcc rId="28150" sId="1">
    <oc r="L654">
      <f>SUM(L655:L741)</f>
    </oc>
    <nc r="L654">
      <f>SUM(L655:L741)</f>
    </nc>
  </rcc>
  <rcc rId="28151" sId="1">
    <oc r="M654">
      <f>SUM(M655:M741)</f>
    </oc>
    <nc r="M654">
      <f>SUM(M655:M741)</f>
    </nc>
  </rcc>
  <rcc rId="28152" sId="1">
    <oc r="N654">
      <f>SUM(N655:N741)</f>
    </oc>
    <nc r="N654">
      <f>SUM(N655:N741)</f>
    </nc>
  </rcc>
  <rcc rId="28153" sId="1">
    <oc r="O654">
      <f>SUM(O655:O741)</f>
    </oc>
    <nc r="O654">
      <f>SUM(O655:O741)</f>
    </nc>
  </rcc>
  <rcc rId="28154" sId="1">
    <oc r="P654">
      <f>SUM(P655:P741)</f>
    </oc>
    <nc r="P654">
      <f>SUM(P655:P741)</f>
    </nc>
  </rcc>
  <rcc rId="28155" sId="1">
    <oc r="Q654">
      <f>SUM(Q655:Q741)</f>
    </oc>
    <nc r="Q654">
      <f>SUM(Q655:Q741)</f>
    </nc>
  </rcc>
  <rcc rId="28156" sId="1">
    <oc r="D742">
      <f>SUM(D743:D892)</f>
    </oc>
    <nc r="D742">
      <f>SUM(D743:D892)</f>
    </nc>
  </rcc>
  <rcc rId="28157" sId="1">
    <oc r="E742">
      <f>SUM(E743:E892)</f>
    </oc>
    <nc r="E742">
      <f>SUM(E743:E892)</f>
    </nc>
  </rcc>
  <rcc rId="28158" sId="1">
    <oc r="F742">
      <f>SUM(F743:F892)</f>
    </oc>
    <nc r="F742">
      <f>SUM(F743:F892)</f>
    </nc>
  </rcc>
  <rcc rId="28159" sId="1">
    <oc r="G742">
      <f>SUM(G743:G892)</f>
    </oc>
    <nc r="G742">
      <f>SUM(G743:G892)</f>
    </nc>
  </rcc>
  <rcc rId="28160" sId="1">
    <oc r="H742">
      <f>SUM(H743:H892)</f>
    </oc>
    <nc r="H742">
      <f>SUM(H743:H892)</f>
    </nc>
  </rcc>
  <rcc rId="28161" sId="1">
    <oc r="I742">
      <f>SUM(I743:I892)</f>
    </oc>
    <nc r="I742">
      <f>SUM(I743:I892)</f>
    </nc>
  </rcc>
  <rcc rId="28162" sId="1">
    <oc r="J742">
      <f>SUM(J743:J892)</f>
    </oc>
    <nc r="J742">
      <f>SUM(J743:J892)</f>
    </nc>
  </rcc>
  <rcc rId="28163" sId="1">
    <oc r="K742">
      <f>SUM(K743:K892)</f>
    </oc>
    <nc r="K742">
      <f>SUM(K743:K892)</f>
    </nc>
  </rcc>
  <rcc rId="28164" sId="1">
    <oc r="L742">
      <f>SUM(L743:L892)</f>
    </oc>
    <nc r="L742">
      <f>SUM(L743:L892)</f>
    </nc>
  </rcc>
  <rcc rId="28165" sId="1">
    <oc r="M742">
      <f>SUM(M743:M892)</f>
    </oc>
    <nc r="M742">
      <f>SUM(M743:M892)</f>
    </nc>
  </rcc>
  <rcc rId="28166" sId="1">
    <oc r="N742">
      <f>SUM(N743:N892)</f>
    </oc>
    <nc r="N742">
      <f>SUM(N743:N892)</f>
    </nc>
  </rcc>
  <rcc rId="28167" sId="1">
    <oc r="O742">
      <f>SUM(O743:O892)</f>
    </oc>
    <nc r="O742">
      <f>SUM(O743:O892)</f>
    </nc>
  </rcc>
  <rcc rId="28168" sId="1">
    <oc r="P742">
      <f>SUM(P743:P892)</f>
    </oc>
    <nc r="P742">
      <f>SUM(P743:P892)</f>
    </nc>
  </rcc>
  <rcc rId="28169" sId="1">
    <oc r="Q742">
      <f>SUM(Q743:Q892)</f>
    </oc>
    <nc r="Q742">
      <f>SUM(Q743:Q892)</f>
    </nc>
  </rcc>
  <rcc rId="28170" sId="1" numFmtId="4">
    <oc r="D895">
      <v>0</v>
    </oc>
    <nc r="D895"/>
  </rcc>
  <rcc rId="28171" sId="1" numFmtId="4">
    <oc r="E895">
      <v>0</v>
    </oc>
    <nc r="E895"/>
  </rcc>
  <rcc rId="28172" sId="1" numFmtId="4">
    <oc r="F895">
      <v>0</v>
    </oc>
    <nc r="F895"/>
  </rcc>
  <rcc rId="28173" sId="1" numFmtId="4">
    <oc r="D896">
      <v>0</v>
    </oc>
    <nc r="D896"/>
  </rcc>
  <rcc rId="28174" sId="1" numFmtId="4">
    <oc r="E896">
      <v>0</v>
    </oc>
    <nc r="E896"/>
  </rcc>
  <rcc rId="28175" sId="1" numFmtId="4">
    <oc r="F896">
      <v>0</v>
    </oc>
    <nc r="F896"/>
  </rcc>
  <rcc rId="28176" sId="1" numFmtId="4">
    <oc r="D897">
      <v>0</v>
    </oc>
    <nc r="D897"/>
  </rcc>
  <rcc rId="28177" sId="1" numFmtId="4">
    <oc r="E897">
      <v>0</v>
    </oc>
    <nc r="E897"/>
  </rcc>
  <rcc rId="28178" sId="1" numFmtId="4">
    <oc r="F897">
      <v>0</v>
    </oc>
    <nc r="F897"/>
  </rcc>
  <rcc rId="28179" sId="1" numFmtId="4">
    <oc r="D898">
      <v>0</v>
    </oc>
    <nc r="D898"/>
  </rcc>
  <rcc rId="28180" sId="1" numFmtId="4">
    <oc r="E898">
      <v>0</v>
    </oc>
    <nc r="E898"/>
  </rcc>
  <rcc rId="28181" sId="1" numFmtId="4">
    <oc r="F898">
      <v>0</v>
    </oc>
    <nc r="F898"/>
  </rcc>
  <rcc rId="28182" sId="1" numFmtId="4">
    <oc r="D899">
      <v>0</v>
    </oc>
    <nc r="D899"/>
  </rcc>
  <rcc rId="28183" sId="1" numFmtId="4">
    <oc r="E899">
      <v>0</v>
    </oc>
    <nc r="E899"/>
  </rcc>
  <rcc rId="28184" sId="1" numFmtId="4">
    <oc r="F899">
      <v>0</v>
    </oc>
    <nc r="F899"/>
  </rcc>
  <rcc rId="28185" sId="1" numFmtId="4">
    <oc r="I895">
      <v>0</v>
    </oc>
    <nc r="I895"/>
  </rcc>
  <rcc rId="28186" sId="1" numFmtId="4">
    <oc r="J895">
      <v>0</v>
    </oc>
    <nc r="J895"/>
  </rcc>
  <rcc rId="28187" sId="1" numFmtId="4">
    <oc r="K895">
      <v>0</v>
    </oc>
    <nc r="K895"/>
  </rcc>
  <rcc rId="28188" sId="1" numFmtId="4">
    <oc r="L895">
      <v>0</v>
    </oc>
    <nc r="L895"/>
  </rcc>
  <rcc rId="28189" sId="1" numFmtId="4">
    <oc r="M895">
      <v>0</v>
    </oc>
    <nc r="M895"/>
  </rcc>
  <rcc rId="28190" sId="1" numFmtId="4">
    <oc r="N895">
      <v>0</v>
    </oc>
    <nc r="N895"/>
  </rcc>
  <rcc rId="28191" sId="1" numFmtId="4">
    <oc r="O895">
      <v>0</v>
    </oc>
    <nc r="O895"/>
  </rcc>
  <rcc rId="28192" sId="1" numFmtId="4">
    <oc r="P895">
      <v>0</v>
    </oc>
    <nc r="P895"/>
  </rcc>
  <rcc rId="28193" sId="1" numFmtId="4">
    <oc r="I896">
      <v>0</v>
    </oc>
    <nc r="I896"/>
  </rcc>
  <rcc rId="28194" sId="1" numFmtId="4">
    <oc r="J896">
      <v>0</v>
    </oc>
    <nc r="J896"/>
  </rcc>
  <rcc rId="28195" sId="1" numFmtId="4">
    <oc r="K896">
      <v>0</v>
    </oc>
    <nc r="K896"/>
  </rcc>
  <rcc rId="28196" sId="1" numFmtId="4">
    <oc r="L896">
      <v>0</v>
    </oc>
    <nc r="L896"/>
  </rcc>
  <rcc rId="28197" sId="1" numFmtId="4">
    <oc r="M896">
      <v>0</v>
    </oc>
    <nc r="M896"/>
  </rcc>
  <rcc rId="28198" sId="1" numFmtId="4">
    <oc r="N896">
      <v>0</v>
    </oc>
    <nc r="N896"/>
  </rcc>
  <rcc rId="28199" sId="1" numFmtId="4">
    <oc r="O896">
      <v>0</v>
    </oc>
    <nc r="O896"/>
  </rcc>
  <rcc rId="28200" sId="1" numFmtId="4">
    <oc r="P896">
      <v>0</v>
    </oc>
    <nc r="P896"/>
  </rcc>
  <rcc rId="28201" sId="1" numFmtId="4">
    <oc r="I897">
      <v>0</v>
    </oc>
    <nc r="I897"/>
  </rcc>
  <rcc rId="28202" sId="1" numFmtId="4">
    <oc r="J897">
      <v>0</v>
    </oc>
    <nc r="J897"/>
  </rcc>
  <rcc rId="28203" sId="1" numFmtId="4">
    <oc r="K897">
      <v>0</v>
    </oc>
    <nc r="K897"/>
  </rcc>
  <rcc rId="28204" sId="1" numFmtId="4">
    <oc r="L897">
      <v>0</v>
    </oc>
    <nc r="L897"/>
  </rcc>
  <rcc rId="28205" sId="1" numFmtId="4">
    <oc r="M897">
      <v>0</v>
    </oc>
    <nc r="M897"/>
  </rcc>
  <rcc rId="28206" sId="1" numFmtId="4">
    <oc r="N897">
      <v>0</v>
    </oc>
    <nc r="N897"/>
  </rcc>
  <rcc rId="28207" sId="1" numFmtId="4">
    <oc r="O897">
      <v>0</v>
    </oc>
    <nc r="O897"/>
  </rcc>
  <rcc rId="28208" sId="1" numFmtId="4">
    <oc r="P897">
      <v>0</v>
    </oc>
    <nc r="P897"/>
  </rcc>
  <rcc rId="28209" sId="1" numFmtId="4">
    <oc r="I898">
      <v>0</v>
    </oc>
    <nc r="I898"/>
  </rcc>
  <rcc rId="28210" sId="1" numFmtId="4">
    <oc r="J898">
      <v>0</v>
    </oc>
    <nc r="J898"/>
  </rcc>
  <rcc rId="28211" sId="1" numFmtId="4">
    <oc r="K898">
      <v>0</v>
    </oc>
    <nc r="K898"/>
  </rcc>
  <rcc rId="28212" sId="1" numFmtId="4">
    <oc r="L898">
      <v>0</v>
    </oc>
    <nc r="L898"/>
  </rcc>
  <rcc rId="28213" sId="1" numFmtId="4">
    <oc r="M898">
      <v>0</v>
    </oc>
    <nc r="M898"/>
  </rcc>
  <rcc rId="28214" sId="1" numFmtId="4">
    <oc r="N898">
      <v>0</v>
    </oc>
    <nc r="N898"/>
  </rcc>
  <rcc rId="28215" sId="1" numFmtId="4">
    <oc r="O898">
      <v>0</v>
    </oc>
    <nc r="O898"/>
  </rcc>
  <rcc rId="28216" sId="1" numFmtId="4">
    <oc r="P898">
      <v>0</v>
    </oc>
    <nc r="P898"/>
  </rcc>
  <rcc rId="28217" sId="1" numFmtId="4">
    <oc r="I899">
      <v>0</v>
    </oc>
    <nc r="I899"/>
  </rcc>
  <rcc rId="28218" sId="1" numFmtId="4">
    <oc r="J899">
      <v>0</v>
    </oc>
    <nc r="J899"/>
  </rcc>
  <rcc rId="28219" sId="1" numFmtId="4">
    <oc r="K899">
      <v>0</v>
    </oc>
    <nc r="K899"/>
  </rcc>
  <rcc rId="28220" sId="1" numFmtId="4">
    <oc r="L899">
      <v>0</v>
    </oc>
    <nc r="L899"/>
  </rcc>
  <rcc rId="28221" sId="1" numFmtId="4">
    <oc r="M899">
      <v>0</v>
    </oc>
    <nc r="M899"/>
  </rcc>
  <rcc rId="28222" sId="1" numFmtId="4">
    <oc r="N899">
      <v>0</v>
    </oc>
    <nc r="N899"/>
  </rcc>
  <rcc rId="28223" sId="1" numFmtId="4">
    <oc r="O899">
      <v>0</v>
    </oc>
    <nc r="O899"/>
  </rcc>
  <rcc rId="28224" sId="1" numFmtId="4">
    <oc r="P899">
      <v>0</v>
    </oc>
    <nc r="P899"/>
  </rcc>
  <rcc rId="28225" sId="1" numFmtId="4">
    <oc r="D902">
      <v>0</v>
    </oc>
    <nc r="D902"/>
  </rcc>
  <rcc rId="28226" sId="1" numFmtId="4">
    <oc r="E902">
      <v>0</v>
    </oc>
    <nc r="E902"/>
  </rcc>
  <rcc rId="28227" sId="1" numFmtId="4">
    <oc r="F902">
      <v>0</v>
    </oc>
    <nc r="F902"/>
  </rcc>
  <rcc rId="28228" sId="1" numFmtId="4">
    <oc r="D903">
      <v>0</v>
    </oc>
    <nc r="D903"/>
  </rcc>
  <rcc rId="28229" sId="1" numFmtId="4">
    <oc r="E903">
      <v>0</v>
    </oc>
    <nc r="E903"/>
  </rcc>
  <rcc rId="28230" sId="1" numFmtId="4">
    <oc r="F903">
      <v>0</v>
    </oc>
    <nc r="F903"/>
  </rcc>
  <rcc rId="28231" sId="1" numFmtId="4">
    <oc r="D904">
      <v>0</v>
    </oc>
    <nc r="D904"/>
  </rcc>
  <rcc rId="28232" sId="1" numFmtId="4">
    <oc r="E904">
      <v>0</v>
    </oc>
    <nc r="E904"/>
  </rcc>
  <rcc rId="28233" sId="1" numFmtId="4">
    <oc r="F904">
      <v>0</v>
    </oc>
    <nc r="F904"/>
  </rcc>
  <rcc rId="28234" sId="1" numFmtId="4">
    <oc r="D905">
      <v>0</v>
    </oc>
    <nc r="D905"/>
  </rcc>
  <rcc rId="28235" sId="1" numFmtId="4">
    <oc r="E905">
      <v>0</v>
    </oc>
    <nc r="E905"/>
  </rcc>
  <rcc rId="28236" sId="1" numFmtId="4">
    <oc r="F905">
      <v>0</v>
    </oc>
    <nc r="F905"/>
  </rcc>
  <rcc rId="28237" sId="1" numFmtId="4">
    <oc r="D906">
      <v>0</v>
    </oc>
    <nc r="D906"/>
  </rcc>
  <rcc rId="28238" sId="1" numFmtId="4">
    <oc r="E906">
      <v>0</v>
    </oc>
    <nc r="E906"/>
  </rcc>
  <rcc rId="28239" sId="1" numFmtId="4">
    <oc r="F906">
      <v>0</v>
    </oc>
    <nc r="F906"/>
  </rcc>
  <rcc rId="28240" sId="1" numFmtId="4">
    <oc r="G904">
      <v>0</v>
    </oc>
    <nc r="G904"/>
  </rcc>
  <rcc rId="28241" sId="1" numFmtId="4">
    <oc r="H904">
      <v>0</v>
    </oc>
    <nc r="H904"/>
  </rcc>
  <rcc rId="28242" sId="1" numFmtId="4">
    <oc r="I904">
      <v>0</v>
    </oc>
    <nc r="I904"/>
  </rcc>
  <rcc rId="28243" sId="1" numFmtId="4">
    <oc r="J904">
      <v>0</v>
    </oc>
    <nc r="J904"/>
  </rcc>
  <rcc rId="28244" sId="1" numFmtId="4">
    <oc r="I901">
      <v>0</v>
    </oc>
    <nc r="I901"/>
  </rcc>
  <rcc rId="28245" sId="1" numFmtId="4">
    <oc r="J901">
      <v>0</v>
    </oc>
    <nc r="J901"/>
  </rcc>
  <rcc rId="28246" sId="1" numFmtId="4">
    <oc r="I902">
      <v>0</v>
    </oc>
    <nc r="I902"/>
  </rcc>
  <rcc rId="28247" sId="1" numFmtId="4">
    <oc r="J902">
      <v>0</v>
    </oc>
    <nc r="J902"/>
  </rcc>
  <rcc rId="28248" sId="1" numFmtId="4">
    <oc r="I903">
      <v>0</v>
    </oc>
    <nc r="I903"/>
  </rcc>
  <rcc rId="28249" sId="1" numFmtId="4">
    <oc r="J903">
      <v>0</v>
    </oc>
    <nc r="J903"/>
  </rcc>
  <rcc rId="28250" sId="1" numFmtId="4">
    <oc r="I905">
      <v>0</v>
    </oc>
    <nc r="I905"/>
  </rcc>
  <rcc rId="28251" sId="1" numFmtId="4">
    <oc r="J905">
      <v>0</v>
    </oc>
    <nc r="J905"/>
  </rcc>
  <rcc rId="28252" sId="1" numFmtId="4">
    <oc r="I906">
      <v>0</v>
    </oc>
    <nc r="I906"/>
  </rcc>
  <rcc rId="28253" sId="1" numFmtId="4">
    <oc r="J906">
      <v>0</v>
    </oc>
    <nc r="J906"/>
  </rcc>
  <rcc rId="28254" sId="1" numFmtId="4">
    <oc r="I907">
      <v>0</v>
    </oc>
    <nc r="I907"/>
  </rcc>
  <rcc rId="28255" sId="1" numFmtId="4">
    <oc r="J907">
      <v>0</v>
    </oc>
    <nc r="J907"/>
  </rcc>
  <rcc rId="28256" sId="1" numFmtId="4">
    <oc r="I908">
      <v>0</v>
    </oc>
    <nc r="I908"/>
  </rcc>
  <rcc rId="28257" sId="1" numFmtId="4">
    <oc r="J908">
      <v>0</v>
    </oc>
    <nc r="J908"/>
  </rcc>
  <rcc rId="28258" sId="1" numFmtId="4">
    <oc r="I909">
      <v>0</v>
    </oc>
    <nc r="I909"/>
  </rcc>
  <rcc rId="28259" sId="1" numFmtId="4">
    <oc r="J909">
      <v>0</v>
    </oc>
    <nc r="J909"/>
  </rcc>
  <rcc rId="28260" sId="1" numFmtId="4">
    <oc r="I910">
      <v>0</v>
    </oc>
    <nc r="I910"/>
  </rcc>
  <rcc rId="28261" sId="1" numFmtId="4">
    <oc r="J910">
      <v>0</v>
    </oc>
    <nc r="J910"/>
  </rcc>
  <rcc rId="28262" sId="1" numFmtId="4">
    <oc r="I911">
      <v>0</v>
    </oc>
    <nc r="I911"/>
  </rcc>
  <rcc rId="28263" sId="1" numFmtId="4">
    <oc r="J911">
      <v>0</v>
    </oc>
    <nc r="J911"/>
  </rcc>
  <rcc rId="28264" sId="1" numFmtId="4">
    <oc r="I912">
      <v>0</v>
    </oc>
    <nc r="I912"/>
  </rcc>
  <rcc rId="28265" sId="1" numFmtId="4">
    <oc r="J912">
      <v>0</v>
    </oc>
    <nc r="J912"/>
  </rcc>
  <rcc rId="28266" sId="1" numFmtId="4">
    <oc r="I913">
      <v>0</v>
    </oc>
    <nc r="I913"/>
  </rcc>
  <rcc rId="28267" sId="1" numFmtId="4">
    <oc r="J913">
      <v>0</v>
    </oc>
    <nc r="J913"/>
  </rcc>
  <rcc rId="28268" sId="1" numFmtId="4">
    <oc r="I914">
      <v>0</v>
    </oc>
    <nc r="I914"/>
  </rcc>
  <rcc rId="28269" sId="1" numFmtId="4">
    <oc r="J914">
      <v>0</v>
    </oc>
    <nc r="J914"/>
  </rcc>
  <rcc rId="28270" sId="1" numFmtId="4">
    <oc r="I915">
      <v>0</v>
    </oc>
    <nc r="I915"/>
  </rcc>
  <rcc rId="28271" sId="1" numFmtId="4">
    <oc r="J915">
      <v>0</v>
    </oc>
    <nc r="J915"/>
  </rcc>
  <rcc rId="28272" sId="1" numFmtId="4">
    <oc r="I916">
      <v>0</v>
    </oc>
    <nc r="I916"/>
  </rcc>
  <rcc rId="28273" sId="1" numFmtId="4">
    <oc r="J916">
      <v>0</v>
    </oc>
    <nc r="J916"/>
  </rcc>
  <rcc rId="28274" sId="1" numFmtId="4">
    <oc r="I918">
      <v>0</v>
    </oc>
    <nc r="I918"/>
  </rcc>
  <rcc rId="28275" sId="1" numFmtId="4">
    <oc r="J918">
      <v>0</v>
    </oc>
    <nc r="J918"/>
  </rcc>
  <rcc rId="28276" sId="1" numFmtId="4">
    <oc r="I919">
      <v>0</v>
    </oc>
    <nc r="I919"/>
  </rcc>
  <rcc rId="28277" sId="1" numFmtId="4">
    <oc r="J919">
      <v>0</v>
    </oc>
    <nc r="J919"/>
  </rcc>
  <rcc rId="28278" sId="1" numFmtId="4">
    <oc r="I920">
      <v>0</v>
    </oc>
    <nc r="I920"/>
  </rcc>
  <rcc rId="28279" sId="1" numFmtId="4">
    <oc r="J920">
      <v>0</v>
    </oc>
    <nc r="J920"/>
  </rcc>
  <rcc rId="28280" sId="1" numFmtId="4">
    <oc r="I921">
      <v>0</v>
    </oc>
    <nc r="I921"/>
  </rcc>
  <rcc rId="28281" sId="1" numFmtId="4">
    <oc r="J921">
      <v>0</v>
    </oc>
    <nc r="J921"/>
  </rcc>
  <rcc rId="28282" sId="1" numFmtId="4">
    <oc r="I922">
      <v>0</v>
    </oc>
    <nc r="I922"/>
  </rcc>
  <rcc rId="28283" sId="1" numFmtId="4">
    <oc r="J922">
      <v>0</v>
    </oc>
    <nc r="J922"/>
  </rcc>
  <rcc rId="28284" sId="1" numFmtId="4">
    <oc r="I923">
      <v>0</v>
    </oc>
    <nc r="I923"/>
  </rcc>
  <rcc rId="28285" sId="1" numFmtId="4">
    <oc r="J923">
      <v>0</v>
    </oc>
    <nc r="J923"/>
  </rcc>
  <rcc rId="28286" sId="1" numFmtId="4">
    <oc r="I924">
      <v>0</v>
    </oc>
    <nc r="I924"/>
  </rcc>
  <rcc rId="28287" sId="1" numFmtId="4">
    <oc r="J924">
      <v>0</v>
    </oc>
    <nc r="J924"/>
  </rcc>
  <rcc rId="28288" sId="1" numFmtId="4">
    <oc r="I925">
      <v>0</v>
    </oc>
    <nc r="I925"/>
  </rcc>
  <rcc rId="28289" sId="1" numFmtId="4">
    <oc r="J925">
      <v>0</v>
    </oc>
    <nc r="J925"/>
  </rcc>
  <rcc rId="28290" sId="1" numFmtId="4">
    <oc r="I926">
      <v>0</v>
    </oc>
    <nc r="I926"/>
  </rcc>
  <rcc rId="28291" sId="1" numFmtId="4">
    <oc r="J926">
      <v>0</v>
    </oc>
    <nc r="J926"/>
  </rcc>
  <rcc rId="28292" sId="1" numFmtId="4">
    <oc r="I927">
      <v>0</v>
    </oc>
    <nc r="I927"/>
  </rcc>
  <rcc rId="28293" sId="1" numFmtId="4">
    <oc r="J927">
      <v>0</v>
    </oc>
    <nc r="J927"/>
  </rcc>
  <rcc rId="28294" sId="1" numFmtId="4">
    <oc r="I928">
      <v>0</v>
    </oc>
    <nc r="I928"/>
  </rcc>
  <rcc rId="28295" sId="1" numFmtId="4">
    <oc r="J928">
      <v>0</v>
    </oc>
    <nc r="J928"/>
  </rcc>
  <rcc rId="28296" sId="1" numFmtId="4">
    <oc r="I929">
      <v>0</v>
    </oc>
    <nc r="I929"/>
  </rcc>
  <rcc rId="28297" sId="1" numFmtId="4">
    <oc r="J929">
      <v>0</v>
    </oc>
    <nc r="J929"/>
  </rcc>
  <rcc rId="28298" sId="1" numFmtId="4">
    <oc r="I930">
      <v>0</v>
    </oc>
    <nc r="I930"/>
  </rcc>
  <rcc rId="28299" sId="1" numFmtId="4">
    <oc r="J930">
      <v>0</v>
    </oc>
    <nc r="J930"/>
  </rcc>
  <rcc rId="28300" sId="1" numFmtId="4">
    <oc r="I931">
      <v>0</v>
    </oc>
    <nc r="I931"/>
  </rcc>
  <rcc rId="28301" sId="1" numFmtId="4">
    <oc r="J931">
      <v>0</v>
    </oc>
    <nc r="J931"/>
  </rcc>
  <rcc rId="28302" sId="1" numFmtId="4">
    <oc r="I932">
      <v>0</v>
    </oc>
    <nc r="I932"/>
  </rcc>
  <rcc rId="28303" sId="1" numFmtId="4">
    <oc r="J932">
      <v>0</v>
    </oc>
    <nc r="J932"/>
  </rcc>
  <rcc rId="28304" sId="1" numFmtId="4">
    <oc r="I933">
      <v>0</v>
    </oc>
    <nc r="I933"/>
  </rcc>
  <rcc rId="28305" sId="1" numFmtId="4">
    <oc r="J933">
      <v>0</v>
    </oc>
    <nc r="J933"/>
  </rcc>
  <rcc rId="28306" sId="1" numFmtId="4">
    <oc r="I934">
      <v>0</v>
    </oc>
    <nc r="I934"/>
  </rcc>
  <rcc rId="28307" sId="1" numFmtId="4">
    <oc r="J934">
      <v>0</v>
    </oc>
    <nc r="J934"/>
  </rcc>
  <rcc rId="28308" sId="1" numFmtId="4">
    <oc r="I935">
      <v>0</v>
    </oc>
    <nc r="I935"/>
  </rcc>
  <rcc rId="28309" sId="1" numFmtId="4">
    <oc r="J935">
      <v>0</v>
    </oc>
    <nc r="J935"/>
  </rcc>
  <rcc rId="28310" sId="1" numFmtId="4">
    <oc r="I936">
      <v>0</v>
    </oc>
    <nc r="I936"/>
  </rcc>
  <rcc rId="28311" sId="1" numFmtId="4">
    <oc r="J936">
      <v>0</v>
    </oc>
    <nc r="J936"/>
  </rcc>
  <rcc rId="28312" sId="1" numFmtId="4">
    <oc r="I937">
      <v>0</v>
    </oc>
    <nc r="I937"/>
  </rcc>
  <rcc rId="28313" sId="1" numFmtId="4">
    <oc r="J937">
      <v>0</v>
    </oc>
    <nc r="J937"/>
  </rcc>
  <rcc rId="28314" sId="1" numFmtId="4">
    <oc r="I938">
      <v>0</v>
    </oc>
    <nc r="I938"/>
  </rcc>
  <rcc rId="28315" sId="1" numFmtId="4">
    <oc r="J938">
      <v>0</v>
    </oc>
    <nc r="J938"/>
  </rcc>
  <rcc rId="28316" sId="1" numFmtId="4">
    <oc r="I939">
      <v>0</v>
    </oc>
    <nc r="I939"/>
  </rcc>
  <rcc rId="28317" sId="1" numFmtId="4">
    <oc r="J939">
      <v>0</v>
    </oc>
    <nc r="J939"/>
  </rcc>
  <rcc rId="28318" sId="1" numFmtId="4">
    <oc r="I940">
      <v>0</v>
    </oc>
    <nc r="I940"/>
  </rcc>
  <rcc rId="28319" sId="1" numFmtId="4">
    <oc r="J940">
      <v>0</v>
    </oc>
    <nc r="J940"/>
  </rcc>
  <rcc rId="28320" sId="1" numFmtId="4">
    <oc r="I941">
      <v>0</v>
    </oc>
    <nc r="I941"/>
  </rcc>
  <rcc rId="28321" sId="1" numFmtId="4">
    <oc r="J941">
      <v>0</v>
    </oc>
    <nc r="J941"/>
  </rcc>
  <rcc rId="28322" sId="1" numFmtId="4">
    <oc r="I942">
      <v>0</v>
    </oc>
    <nc r="I942"/>
  </rcc>
  <rcc rId="28323" sId="1" numFmtId="4">
    <oc r="J942">
      <v>0</v>
    </oc>
    <nc r="J942"/>
  </rcc>
  <rcc rId="28324" sId="1" numFmtId="4">
    <oc r="D912">
      <v>0</v>
    </oc>
    <nc r="D912"/>
  </rcc>
  <rcc rId="28325" sId="1" numFmtId="4">
    <oc r="D913">
      <v>0</v>
    </oc>
    <nc r="D913"/>
  </rcc>
  <rcc rId="28326" sId="1" numFmtId="4">
    <oc r="D914">
      <v>0</v>
    </oc>
    <nc r="D914"/>
  </rcc>
  <rcc rId="28327" sId="1" numFmtId="4">
    <oc r="E907">
      <v>0</v>
    </oc>
    <nc r="E907"/>
  </rcc>
  <rcc rId="28328" sId="1" numFmtId="4">
    <oc r="F907">
      <v>0</v>
    </oc>
    <nc r="F907"/>
  </rcc>
  <rcc rId="28329" sId="1" numFmtId="4">
    <oc r="E908">
      <v>0</v>
    </oc>
    <nc r="E908"/>
  </rcc>
  <rcc rId="28330" sId="1" numFmtId="4">
    <oc r="F908">
      <v>0</v>
    </oc>
    <nc r="F908"/>
  </rcc>
  <rcc rId="28331" sId="1" numFmtId="4">
    <oc r="E909">
      <v>0</v>
    </oc>
    <nc r="E909"/>
  </rcc>
  <rcc rId="28332" sId="1" numFmtId="4">
    <oc r="F909">
      <v>0</v>
    </oc>
    <nc r="F909"/>
  </rcc>
  <rcc rId="28333" sId="1" numFmtId="4">
    <oc r="E910">
      <v>0</v>
    </oc>
    <nc r="E910"/>
  </rcc>
  <rcc rId="28334" sId="1" numFmtId="4">
    <oc r="F910">
      <v>0</v>
    </oc>
    <nc r="F910"/>
  </rcc>
  <rcc rId="28335" sId="1" numFmtId="4">
    <oc r="E911">
      <v>0</v>
    </oc>
    <nc r="E911"/>
  </rcc>
  <rcc rId="28336" sId="1" numFmtId="4">
    <oc r="F911">
      <v>0</v>
    </oc>
    <nc r="F911"/>
  </rcc>
  <rcc rId="28337" sId="1" numFmtId="4">
    <oc r="E912">
      <v>0</v>
    </oc>
    <nc r="E912"/>
  </rcc>
  <rcc rId="28338" sId="1" numFmtId="4">
    <oc r="F912">
      <v>0</v>
    </oc>
    <nc r="F912"/>
  </rcc>
  <rcc rId="28339" sId="1" numFmtId="4">
    <oc r="E913">
      <v>0</v>
    </oc>
    <nc r="E913"/>
  </rcc>
  <rcc rId="28340" sId="1" numFmtId="4">
    <oc r="F913">
      <v>0</v>
    </oc>
    <nc r="F913"/>
  </rcc>
  <rcc rId="28341" sId="1" numFmtId="4">
    <oc r="E914">
      <v>0</v>
    </oc>
    <nc r="E914"/>
  </rcc>
  <rcc rId="28342" sId="1" numFmtId="4">
    <oc r="F914">
      <v>0</v>
    </oc>
    <nc r="F914"/>
  </rcc>
  <rcc rId="28343" sId="1" numFmtId="4">
    <oc r="E915">
      <v>0</v>
    </oc>
    <nc r="E915"/>
  </rcc>
  <rcc rId="28344" sId="1" numFmtId="4">
    <oc r="F915">
      <v>0</v>
    </oc>
    <nc r="F915"/>
  </rcc>
  <rcc rId="28345" sId="1" numFmtId="4">
    <oc r="E916">
      <v>0</v>
    </oc>
    <nc r="E916"/>
  </rcc>
  <rcc rId="28346" sId="1" numFmtId="4">
    <oc r="F916">
      <v>0</v>
    </oc>
    <nc r="F916"/>
  </rcc>
  <rcc rId="28347" sId="1" numFmtId="4">
    <oc r="E918">
      <v>0</v>
    </oc>
    <nc r="E918"/>
  </rcc>
  <rcc rId="28348" sId="1" numFmtId="4">
    <oc r="F918">
      <v>0</v>
    </oc>
    <nc r="F918"/>
  </rcc>
  <rcc rId="28349" sId="1" numFmtId="4">
    <oc r="E919">
      <v>0</v>
    </oc>
    <nc r="E919"/>
  </rcc>
  <rcc rId="28350" sId="1" numFmtId="4">
    <oc r="F919">
      <v>0</v>
    </oc>
    <nc r="F919"/>
  </rcc>
  <rcc rId="28351" sId="1" numFmtId="4">
    <oc r="E920">
      <v>0</v>
    </oc>
    <nc r="E920"/>
  </rcc>
  <rcc rId="28352" sId="1" numFmtId="4">
    <oc r="F920">
      <v>0</v>
    </oc>
    <nc r="F920"/>
  </rcc>
  <rcc rId="28353" sId="1" numFmtId="4">
    <oc r="E921">
      <v>0</v>
    </oc>
    <nc r="E921"/>
  </rcc>
  <rcc rId="28354" sId="1" numFmtId="4">
    <oc r="F921">
      <v>0</v>
    </oc>
    <nc r="F921"/>
  </rcc>
  <rcc rId="28355" sId="1" numFmtId="4">
    <oc r="E922">
      <v>0</v>
    </oc>
    <nc r="E922"/>
  </rcc>
  <rcc rId="28356" sId="1" numFmtId="4">
    <oc r="F922">
      <v>0</v>
    </oc>
    <nc r="F922"/>
  </rcc>
  <rcc rId="28357" sId="1" numFmtId="4">
    <oc r="E923">
      <v>0</v>
    </oc>
    <nc r="E923"/>
  </rcc>
  <rcc rId="28358" sId="1" numFmtId="4">
    <oc r="F923">
      <v>0</v>
    </oc>
    <nc r="F923"/>
  </rcc>
  <rcc rId="28359" sId="1" numFmtId="4">
    <oc r="E924">
      <v>0</v>
    </oc>
    <nc r="E924"/>
  </rcc>
  <rcc rId="28360" sId="1" numFmtId="4">
    <oc r="F924">
      <v>0</v>
    </oc>
    <nc r="F924"/>
  </rcc>
  <rcc rId="28361" sId="1" numFmtId="4">
    <oc r="E925">
      <v>0</v>
    </oc>
    <nc r="E925"/>
  </rcc>
  <rcc rId="28362" sId="1" numFmtId="4">
    <oc r="F925">
      <v>0</v>
    </oc>
    <nc r="F925"/>
  </rcc>
  <rcc rId="28363" sId="1" numFmtId="4">
    <oc r="E926">
      <v>0</v>
    </oc>
    <nc r="E926"/>
  </rcc>
  <rcc rId="28364" sId="1" numFmtId="4">
    <oc r="F926">
      <v>0</v>
    </oc>
    <nc r="F926"/>
  </rcc>
  <rcc rId="28365" sId="1" numFmtId="4">
    <oc r="E927">
      <v>0</v>
    </oc>
    <nc r="E927"/>
  </rcc>
  <rcc rId="28366" sId="1" numFmtId="4">
    <oc r="F927">
      <v>0</v>
    </oc>
    <nc r="F927"/>
  </rcc>
  <rcc rId="28367" sId="1" numFmtId="4">
    <oc r="E928">
      <v>0</v>
    </oc>
    <nc r="E928"/>
  </rcc>
  <rcc rId="28368" sId="1" numFmtId="4">
    <oc r="F928">
      <v>0</v>
    </oc>
    <nc r="F928"/>
  </rcc>
  <rcc rId="28369" sId="1" numFmtId="4">
    <oc r="E929">
      <v>0</v>
    </oc>
    <nc r="E929"/>
  </rcc>
  <rcc rId="28370" sId="1" numFmtId="4">
    <oc r="F929">
      <v>0</v>
    </oc>
    <nc r="F929"/>
  </rcc>
  <rcc rId="28371" sId="1" numFmtId="4">
    <oc r="E930">
      <v>0</v>
    </oc>
    <nc r="E930"/>
  </rcc>
  <rcc rId="28372" sId="1" numFmtId="4">
    <oc r="F930">
      <v>0</v>
    </oc>
    <nc r="F930"/>
  </rcc>
  <rcc rId="28373" sId="1" numFmtId="4">
    <oc r="E931">
      <v>0</v>
    </oc>
    <nc r="E931"/>
  </rcc>
  <rcc rId="28374" sId="1" numFmtId="4">
    <oc r="F931">
      <v>0</v>
    </oc>
    <nc r="F931"/>
  </rcc>
  <rcc rId="28375" sId="1" numFmtId="4">
    <oc r="E932">
      <v>0</v>
    </oc>
    <nc r="E932"/>
  </rcc>
  <rcc rId="28376" sId="1" numFmtId="4">
    <oc r="F932">
      <v>0</v>
    </oc>
    <nc r="F932"/>
  </rcc>
  <rcc rId="28377" sId="1" numFmtId="4">
    <oc r="E933">
      <v>0</v>
    </oc>
    <nc r="E933"/>
  </rcc>
  <rcc rId="28378" sId="1" numFmtId="4">
    <oc r="F933">
      <v>0</v>
    </oc>
    <nc r="F933"/>
  </rcc>
  <rcc rId="28379" sId="1" numFmtId="4">
    <oc r="E934">
      <v>0</v>
    </oc>
    <nc r="E934"/>
  </rcc>
  <rcc rId="28380" sId="1" numFmtId="4">
    <oc r="F934">
      <v>0</v>
    </oc>
    <nc r="F934"/>
  </rcc>
  <rcc rId="28381" sId="1" numFmtId="4">
    <oc r="E935">
      <v>0</v>
    </oc>
    <nc r="E935"/>
  </rcc>
  <rcc rId="28382" sId="1" numFmtId="4">
    <oc r="F935">
      <v>0</v>
    </oc>
    <nc r="F935"/>
  </rcc>
  <rcc rId="28383" sId="1" numFmtId="4">
    <oc r="E936">
      <v>0</v>
    </oc>
    <nc r="E936"/>
  </rcc>
  <rcc rId="28384" sId="1" numFmtId="4">
    <oc r="F936">
      <v>0</v>
    </oc>
    <nc r="F936"/>
  </rcc>
  <rcc rId="28385" sId="1" numFmtId="4">
    <oc r="E937">
      <v>0</v>
    </oc>
    <nc r="E937"/>
  </rcc>
  <rcc rId="28386" sId="1" numFmtId="4">
    <oc r="F937">
      <v>0</v>
    </oc>
    <nc r="F937"/>
  </rcc>
  <rcc rId="28387" sId="1" numFmtId="4">
    <oc r="E938">
      <v>0</v>
    </oc>
    <nc r="E938"/>
  </rcc>
  <rcc rId="28388" sId="1" numFmtId="4">
    <oc r="F938">
      <v>0</v>
    </oc>
    <nc r="F938"/>
  </rcc>
  <rcc rId="28389" sId="1" numFmtId="4">
    <oc r="E939">
      <v>0</v>
    </oc>
    <nc r="E939"/>
  </rcc>
  <rcc rId="28390" sId="1" numFmtId="4">
    <oc r="F939">
      <v>0</v>
    </oc>
    <nc r="F939"/>
  </rcc>
  <rcc rId="28391" sId="1" numFmtId="4">
    <oc r="E940">
      <v>0</v>
    </oc>
    <nc r="E940"/>
  </rcc>
  <rcc rId="28392" sId="1" numFmtId="4">
    <oc r="F940">
      <v>0</v>
    </oc>
    <nc r="F940"/>
  </rcc>
  <rcc rId="28393" sId="1" numFmtId="4">
    <oc r="E941">
      <v>0</v>
    </oc>
    <nc r="E941"/>
  </rcc>
  <rcc rId="28394" sId="1" numFmtId="4">
    <oc r="F941">
      <v>0</v>
    </oc>
    <nc r="F941"/>
  </rcc>
  <rcc rId="28395" sId="1" numFmtId="4">
    <oc r="E942">
      <v>0</v>
    </oc>
    <nc r="E942"/>
  </rcc>
  <rcc rId="28396" sId="1" numFmtId="4">
    <oc r="F942">
      <v>0</v>
    </oc>
    <nc r="F942"/>
  </rcc>
  <rcc rId="28397" sId="1" numFmtId="4">
    <oc r="D932">
      <v>0</v>
    </oc>
    <nc r="D932"/>
  </rcc>
  <rcc rId="28398" sId="1" numFmtId="4">
    <oc r="D933">
      <v>0</v>
    </oc>
    <nc r="D933"/>
  </rcc>
  <rcc rId="28399" sId="1" numFmtId="4">
    <oc r="D916">
      <v>0</v>
    </oc>
    <nc r="D916"/>
  </rcc>
  <rcc rId="28400" sId="1" numFmtId="4">
    <oc r="G918">
      <v>0</v>
    </oc>
    <nc r="G918"/>
  </rcc>
  <rcc rId="28401" sId="1" numFmtId="4">
    <oc r="H918">
      <v>0</v>
    </oc>
    <nc r="H918"/>
  </rcc>
  <rcc rId="28402" sId="1" numFmtId="4">
    <oc r="G919">
      <v>0</v>
    </oc>
    <nc r="G919"/>
  </rcc>
  <rcc rId="28403" sId="1" numFmtId="4">
    <oc r="H919">
      <v>0</v>
    </oc>
    <nc r="H919"/>
  </rcc>
  <rcc rId="28404" sId="1" numFmtId="4">
    <oc r="G920">
      <v>0</v>
    </oc>
    <nc r="G920"/>
  </rcc>
  <rcc rId="28405" sId="1" numFmtId="4">
    <oc r="H920">
      <v>0</v>
    </oc>
    <nc r="H920"/>
  </rcc>
  <rcc rId="28406" sId="1" numFmtId="4">
    <oc r="G921">
      <v>0</v>
    </oc>
    <nc r="G921"/>
  </rcc>
  <rcc rId="28407" sId="1" numFmtId="4">
    <oc r="H921">
      <v>0</v>
    </oc>
    <nc r="H921"/>
  </rcc>
  <rcc rId="28408" sId="1" numFmtId="4">
    <oc r="G922">
      <v>0</v>
    </oc>
    <nc r="G922"/>
  </rcc>
  <rcc rId="28409" sId="1" numFmtId="4">
    <oc r="H922">
      <v>0</v>
    </oc>
    <nc r="H922"/>
  </rcc>
  <rcc rId="28410" sId="1" numFmtId="4">
    <oc r="G923">
      <v>0</v>
    </oc>
    <nc r="G923"/>
  </rcc>
  <rcc rId="28411" sId="1" numFmtId="4">
    <oc r="H923">
      <v>0</v>
    </oc>
    <nc r="H923"/>
  </rcc>
  <rcc rId="28412" sId="1" numFmtId="4">
    <oc r="G924">
      <v>0</v>
    </oc>
    <nc r="G924"/>
  </rcc>
  <rcc rId="28413" sId="1" numFmtId="4">
    <oc r="H924">
      <v>0</v>
    </oc>
    <nc r="H924"/>
  </rcc>
  <rcc rId="28414" sId="1" numFmtId="4">
    <oc r="G925">
      <v>0</v>
    </oc>
    <nc r="G925"/>
  </rcc>
  <rcc rId="28415" sId="1" numFmtId="4">
    <oc r="H925">
      <v>0</v>
    </oc>
    <nc r="H925"/>
  </rcc>
  <rcc rId="28416" sId="1" numFmtId="4">
    <oc r="G926">
      <v>0</v>
    </oc>
    <nc r="G926"/>
  </rcc>
  <rcc rId="28417" sId="1" numFmtId="4">
    <oc r="H926">
      <v>0</v>
    </oc>
    <nc r="H926"/>
  </rcc>
  <rcc rId="28418" sId="1" numFmtId="4">
    <oc r="G927">
      <v>0</v>
    </oc>
    <nc r="G927"/>
  </rcc>
  <rcc rId="28419" sId="1" numFmtId="4">
    <oc r="H927">
      <v>0</v>
    </oc>
    <nc r="H927"/>
  </rcc>
  <rcc rId="28420" sId="1" numFmtId="4">
    <oc r="G928">
      <v>0</v>
    </oc>
    <nc r="G928"/>
  </rcc>
  <rcc rId="28421" sId="1" numFmtId="4">
    <oc r="H928">
      <v>0</v>
    </oc>
    <nc r="H928"/>
  </rcc>
  <rcc rId="28422" sId="1" numFmtId="4">
    <oc r="G929">
      <v>0</v>
    </oc>
    <nc r="G929"/>
  </rcc>
  <rcc rId="28423" sId="1" numFmtId="4">
    <oc r="H929">
      <v>0</v>
    </oc>
    <nc r="H929"/>
  </rcc>
  <rcc rId="28424" sId="1" numFmtId="4">
    <oc r="G930">
      <v>0</v>
    </oc>
    <nc r="G930"/>
  </rcc>
  <rcc rId="28425" sId="1" numFmtId="4">
    <oc r="H930">
      <v>0</v>
    </oc>
    <nc r="H930"/>
  </rcc>
  <rcc rId="28426" sId="1" numFmtId="4">
    <oc r="H915">
      <v>0</v>
    </oc>
    <nc r="H915"/>
  </rcc>
  <rcc rId="28427" sId="1" numFmtId="4">
    <oc r="G915">
      <v>0</v>
    </oc>
    <nc r="G915"/>
  </rcc>
  <rcc rId="28428" sId="1" numFmtId="4">
    <oc r="G909">
      <v>0</v>
    </oc>
    <nc r="G909"/>
  </rcc>
  <rcc rId="28429" sId="1" numFmtId="4">
    <oc r="H909">
      <v>0</v>
    </oc>
    <nc r="H909"/>
  </rcc>
  <rcc rId="28430" sId="1" numFmtId="4">
    <oc r="G910">
      <v>0</v>
    </oc>
    <nc r="G910"/>
  </rcc>
  <rcc rId="28431" sId="1" numFmtId="4">
    <oc r="H910">
      <v>0</v>
    </oc>
    <nc r="H910"/>
  </rcc>
  <rcc rId="28432" sId="1" numFmtId="4">
    <oc r="G911">
      <v>0</v>
    </oc>
    <nc r="G911"/>
  </rcc>
  <rcc rId="28433" sId="1" numFmtId="4">
    <oc r="H911">
      <v>0</v>
    </oc>
    <nc r="H911"/>
  </rcc>
  <rcc rId="28434" sId="1" numFmtId="4">
    <oc r="K912">
      <v>0</v>
    </oc>
    <nc r="K912"/>
  </rcc>
  <rcc rId="28435" sId="1" numFmtId="4">
    <oc r="L912">
      <v>0</v>
    </oc>
    <nc r="L912"/>
  </rcc>
  <rcc rId="28436" sId="1" numFmtId="4">
    <oc r="M912">
      <v>0</v>
    </oc>
    <nc r="M912"/>
  </rcc>
  <rcc rId="28437" sId="1" numFmtId="4">
    <oc r="N912">
      <v>0</v>
    </oc>
    <nc r="N912"/>
  </rcc>
  <rcc rId="28438" sId="1" numFmtId="4">
    <oc r="O912">
      <v>0</v>
    </oc>
    <nc r="O912"/>
  </rcc>
  <rcc rId="28439" sId="1" numFmtId="4">
    <oc r="P912">
      <v>0</v>
    </oc>
    <nc r="P912"/>
  </rcc>
  <rcc rId="28440" sId="1" numFmtId="4">
    <oc r="K913">
      <v>0</v>
    </oc>
    <nc r="K913"/>
  </rcc>
  <rcc rId="28441" sId="1" numFmtId="4">
    <oc r="L913">
      <v>0</v>
    </oc>
    <nc r="L913"/>
  </rcc>
  <rcc rId="28442" sId="1" numFmtId="4">
    <oc r="M913">
      <v>0</v>
    </oc>
    <nc r="M913"/>
  </rcc>
  <rcc rId="28443" sId="1" numFmtId="4">
    <oc r="N913">
      <v>0</v>
    </oc>
    <nc r="N913"/>
  </rcc>
  <rcc rId="28444" sId="1" numFmtId="4">
    <oc r="O913">
      <v>0</v>
    </oc>
    <nc r="O913"/>
  </rcc>
  <rcc rId="28445" sId="1" numFmtId="4">
    <oc r="P913">
      <v>0</v>
    </oc>
    <nc r="P913"/>
  </rcc>
  <rcc rId="28446" sId="1" numFmtId="4">
    <oc r="K914">
      <v>0</v>
    </oc>
    <nc r="K914"/>
  </rcc>
  <rcc rId="28447" sId="1" numFmtId="4">
    <oc r="L914">
      <v>0</v>
    </oc>
    <nc r="L914"/>
  </rcc>
  <rcc rId="28448" sId="1" numFmtId="4">
    <oc r="M914">
      <v>0</v>
    </oc>
    <nc r="M914"/>
  </rcc>
  <rcc rId="28449" sId="1" numFmtId="4">
    <oc r="N914">
      <v>0</v>
    </oc>
    <nc r="N914"/>
  </rcc>
  <rcc rId="28450" sId="1" numFmtId="4">
    <oc r="O914">
      <v>0</v>
    </oc>
    <nc r="O914"/>
  </rcc>
  <rcc rId="28451" sId="1" numFmtId="4">
    <oc r="P914">
      <v>0</v>
    </oc>
    <nc r="P914"/>
  </rcc>
  <rcc rId="28452" sId="1" numFmtId="4">
    <oc r="M901">
      <v>0</v>
    </oc>
    <nc r="M901"/>
  </rcc>
  <rcc rId="28453" sId="1" numFmtId="4">
    <oc r="N901">
      <v>0</v>
    </oc>
    <nc r="N901"/>
  </rcc>
  <rcc rId="28454" sId="1" numFmtId="4">
    <oc r="M902">
      <v>0</v>
    </oc>
    <nc r="M902"/>
  </rcc>
  <rcc rId="28455" sId="1" numFmtId="4">
    <oc r="N902">
      <v>0</v>
    </oc>
    <nc r="N902"/>
  </rcc>
  <rcc rId="28456" sId="1" numFmtId="4">
    <oc r="M903">
      <v>0</v>
    </oc>
    <nc r="M903"/>
  </rcc>
  <rcc rId="28457" sId="1" numFmtId="4">
    <oc r="N903">
      <v>0</v>
    </oc>
    <nc r="N903"/>
  </rcc>
  <rcc rId="28458" sId="1" numFmtId="4">
    <oc r="M904">
      <v>0</v>
    </oc>
    <nc r="M904"/>
  </rcc>
  <rcc rId="28459" sId="1" numFmtId="4">
    <oc r="N904">
      <v>0</v>
    </oc>
    <nc r="N904"/>
  </rcc>
  <rcc rId="28460" sId="1" numFmtId="4">
    <oc r="M905">
      <v>0</v>
    </oc>
    <nc r="M905"/>
  </rcc>
  <rcc rId="28461" sId="1" numFmtId="4">
    <oc r="N905">
      <v>0</v>
    </oc>
    <nc r="N905"/>
  </rcc>
  <rcc rId="28462" sId="1" numFmtId="4">
    <oc r="M906">
      <v>0</v>
    </oc>
    <nc r="M906"/>
  </rcc>
  <rcc rId="28463" sId="1" numFmtId="4">
    <oc r="N906">
      <v>0</v>
    </oc>
    <nc r="N906"/>
  </rcc>
  <rcc rId="28464" sId="1" numFmtId="4">
    <oc r="M907">
      <v>0</v>
    </oc>
    <nc r="M907"/>
  </rcc>
  <rcc rId="28465" sId="1" numFmtId="4">
    <oc r="N907">
      <v>0</v>
    </oc>
    <nc r="N907"/>
  </rcc>
  <rcc rId="28466" sId="1" numFmtId="4">
    <oc r="M908">
      <v>0</v>
    </oc>
    <nc r="M908"/>
  </rcc>
  <rcc rId="28467" sId="1" numFmtId="4">
    <oc r="N908">
      <v>0</v>
    </oc>
    <nc r="N908"/>
  </rcc>
  <rcc rId="28468" sId="1" numFmtId="4">
    <oc r="M909">
      <v>0</v>
    </oc>
    <nc r="M909"/>
  </rcc>
  <rcc rId="28469" sId="1" numFmtId="4">
    <oc r="N909">
      <v>0</v>
    </oc>
    <nc r="N909"/>
  </rcc>
  <rcc rId="28470" sId="1" numFmtId="4">
    <oc r="M910">
      <v>0</v>
    </oc>
    <nc r="M910"/>
  </rcc>
  <rcc rId="28471" sId="1" numFmtId="4">
    <oc r="N910">
      <v>0</v>
    </oc>
    <nc r="N910"/>
  </rcc>
  <rcc rId="28472" sId="1" numFmtId="4">
    <oc r="M911">
      <v>0</v>
    </oc>
    <nc r="M911"/>
  </rcc>
  <rcc rId="28473" sId="1" numFmtId="4">
    <oc r="N911">
      <v>0</v>
    </oc>
    <nc r="N911"/>
  </rcc>
  <rcc rId="28474" sId="1" numFmtId="4">
    <oc r="M915">
      <v>0</v>
    </oc>
    <nc r="M915"/>
  </rcc>
  <rcc rId="28475" sId="1" numFmtId="4">
    <oc r="N915">
      <v>0</v>
    </oc>
    <nc r="N915"/>
  </rcc>
  <rcc rId="28476" sId="1" numFmtId="4">
    <oc r="M916">
      <v>0</v>
    </oc>
    <nc r="M916"/>
  </rcc>
  <rcc rId="28477" sId="1" numFmtId="4">
    <oc r="N916">
      <v>0</v>
    </oc>
    <nc r="N916"/>
  </rcc>
  <rcc rId="28478" sId="1" numFmtId="4">
    <oc r="M918">
      <v>0</v>
    </oc>
    <nc r="M918"/>
  </rcc>
  <rcc rId="28479" sId="1" numFmtId="4">
    <oc r="N918">
      <v>0</v>
    </oc>
    <nc r="N918"/>
  </rcc>
  <rcc rId="28480" sId="1" numFmtId="4">
    <oc r="M919">
      <v>0</v>
    </oc>
    <nc r="M919"/>
  </rcc>
  <rcc rId="28481" sId="1" numFmtId="4">
    <oc r="N919">
      <v>0</v>
    </oc>
    <nc r="N919"/>
  </rcc>
  <rcc rId="28482" sId="1" numFmtId="4">
    <oc r="M920">
      <v>0</v>
    </oc>
    <nc r="M920"/>
  </rcc>
  <rcc rId="28483" sId="1" numFmtId="4">
    <oc r="N920">
      <v>0</v>
    </oc>
    <nc r="N920"/>
  </rcc>
  <rcc rId="28484" sId="1" numFmtId="4">
    <oc r="M921">
      <v>0</v>
    </oc>
    <nc r="M921"/>
  </rcc>
  <rcc rId="28485" sId="1" numFmtId="4">
    <oc r="N921">
      <v>0</v>
    </oc>
    <nc r="N921"/>
  </rcc>
  <rcc rId="28486" sId="1" numFmtId="4">
    <oc r="M922">
      <v>0</v>
    </oc>
    <nc r="M922"/>
  </rcc>
  <rcc rId="28487" sId="1" numFmtId="4">
    <oc r="N922">
      <v>0</v>
    </oc>
    <nc r="N922"/>
  </rcc>
  <rcc rId="28488" sId="1" numFmtId="4">
    <oc r="M923">
      <v>0</v>
    </oc>
    <nc r="M923"/>
  </rcc>
  <rcc rId="28489" sId="1" numFmtId="4">
    <oc r="N923">
      <v>0</v>
    </oc>
    <nc r="N923"/>
  </rcc>
  <rcc rId="28490" sId="1" numFmtId="4">
    <oc r="M924">
      <v>0</v>
    </oc>
    <nc r="M924"/>
  </rcc>
  <rcc rId="28491" sId="1" numFmtId="4">
    <oc r="N924">
      <v>0</v>
    </oc>
    <nc r="N924"/>
  </rcc>
  <rcc rId="28492" sId="1" numFmtId="4">
    <oc r="M925">
      <v>0</v>
    </oc>
    <nc r="M925"/>
  </rcc>
  <rcc rId="28493" sId="1" numFmtId="4">
    <oc r="N925">
      <v>0</v>
    </oc>
    <nc r="N925"/>
  </rcc>
  <rcc rId="28494" sId="1" numFmtId="4">
    <oc r="M926">
      <v>0</v>
    </oc>
    <nc r="M926"/>
  </rcc>
  <rcc rId="28495" sId="1" numFmtId="4">
    <oc r="N926">
      <v>0</v>
    </oc>
    <nc r="N926"/>
  </rcc>
  <rcc rId="28496" sId="1" numFmtId="4">
    <oc r="M927">
      <v>0</v>
    </oc>
    <nc r="M927"/>
  </rcc>
  <rcc rId="28497" sId="1" numFmtId="4">
    <oc r="N927">
      <v>0</v>
    </oc>
    <nc r="N927"/>
  </rcc>
  <rcc rId="28498" sId="1" numFmtId="4">
    <oc r="M928">
      <v>0</v>
    </oc>
    <nc r="M928"/>
  </rcc>
  <rcc rId="28499" sId="1" numFmtId="4">
    <oc r="N928">
      <v>0</v>
    </oc>
    <nc r="N928"/>
  </rcc>
  <rcc rId="28500" sId="1" numFmtId="4">
    <oc r="M929">
      <v>0</v>
    </oc>
    <nc r="M929"/>
  </rcc>
  <rcc rId="28501" sId="1" numFmtId="4">
    <oc r="N929">
      <v>0</v>
    </oc>
    <nc r="N929"/>
  </rcc>
  <rcc rId="28502" sId="1" numFmtId="4">
    <oc r="M930">
      <v>0</v>
    </oc>
    <nc r="M930"/>
  </rcc>
  <rcc rId="28503" sId="1" numFmtId="4">
    <oc r="N930">
      <v>0</v>
    </oc>
    <nc r="N930"/>
  </rcc>
  <rcc rId="28504" sId="1" numFmtId="4">
    <oc r="M931">
      <v>0</v>
    </oc>
    <nc r="M931"/>
  </rcc>
  <rcc rId="28505" sId="1" numFmtId="4">
    <oc r="N931">
      <v>0</v>
    </oc>
    <nc r="N931"/>
  </rcc>
  <rcc rId="28506" sId="1" numFmtId="4">
    <oc r="M932">
      <v>0</v>
    </oc>
    <nc r="M932"/>
  </rcc>
  <rcc rId="28507" sId="1" numFmtId="4">
    <oc r="N932">
      <v>0</v>
    </oc>
    <nc r="N932"/>
  </rcc>
  <rcc rId="28508" sId="1" numFmtId="4">
    <oc r="M933">
      <v>0</v>
    </oc>
    <nc r="M933"/>
  </rcc>
  <rcc rId="28509" sId="1" numFmtId="4">
    <oc r="N933">
      <v>0</v>
    </oc>
    <nc r="N933"/>
  </rcc>
  <rcc rId="28510" sId="1" numFmtId="4">
    <oc r="M934">
      <v>0</v>
    </oc>
    <nc r="M934"/>
  </rcc>
  <rcc rId="28511" sId="1" numFmtId="4">
    <oc r="N934">
      <v>0</v>
    </oc>
    <nc r="N934"/>
  </rcc>
  <rcc rId="28512" sId="1" numFmtId="4">
    <oc r="M935">
      <v>0</v>
    </oc>
    <nc r="M935"/>
  </rcc>
  <rcc rId="28513" sId="1" numFmtId="4">
    <oc r="N935">
      <v>0</v>
    </oc>
    <nc r="N935"/>
  </rcc>
  <rcc rId="28514" sId="1" numFmtId="4">
    <oc r="M936">
      <v>0</v>
    </oc>
    <nc r="M936"/>
  </rcc>
  <rcc rId="28515" sId="1" numFmtId="4">
    <oc r="N936">
      <v>0</v>
    </oc>
    <nc r="N936"/>
  </rcc>
  <rcc rId="28516" sId="1" numFmtId="4">
    <oc r="M937">
      <v>0</v>
    </oc>
    <nc r="M937"/>
  </rcc>
  <rcc rId="28517" sId="1" numFmtId="4">
    <oc r="N937">
      <v>0</v>
    </oc>
    <nc r="N937"/>
  </rcc>
  <rcc rId="28518" sId="1" numFmtId="4">
    <oc r="M938">
      <v>0</v>
    </oc>
    <nc r="M938"/>
  </rcc>
  <rcc rId="28519" sId="1" numFmtId="4">
    <oc r="N938">
      <v>0</v>
    </oc>
    <nc r="N938"/>
  </rcc>
  <rcc rId="28520" sId="1" numFmtId="4">
    <oc r="M939">
      <v>0</v>
    </oc>
    <nc r="M939"/>
  </rcc>
  <rcc rId="28521" sId="1" numFmtId="4">
    <oc r="N939">
      <v>0</v>
    </oc>
    <nc r="N939"/>
  </rcc>
  <rcc rId="28522" sId="1" numFmtId="4">
    <oc r="M940">
      <v>0</v>
    </oc>
    <nc r="M940"/>
  </rcc>
  <rcc rId="28523" sId="1" numFmtId="4">
    <oc r="N940">
      <v>0</v>
    </oc>
    <nc r="N940"/>
  </rcc>
  <rcc rId="28524" sId="1" numFmtId="4">
    <oc r="M941">
      <v>0</v>
    </oc>
    <nc r="M941"/>
  </rcc>
  <rcc rId="28525" sId="1" numFmtId="4">
    <oc r="N941">
      <v>0</v>
    </oc>
    <nc r="N941"/>
  </rcc>
  <rcc rId="28526" sId="1" numFmtId="4">
    <oc r="M942">
      <v>0</v>
    </oc>
    <nc r="M942"/>
  </rcc>
  <rcc rId="28527" sId="1" numFmtId="4">
    <oc r="N942">
      <v>0</v>
    </oc>
    <nc r="N942"/>
  </rcc>
  <rcc rId="28528" sId="1" numFmtId="4">
    <oc r="L931">
      <v>0</v>
    </oc>
    <nc r="L931"/>
  </rcc>
  <rcc rId="28529" sId="1" numFmtId="4">
    <oc r="K931">
      <v>0</v>
    </oc>
    <nc r="K931"/>
  </rcc>
  <rcc rId="28530" sId="1" numFmtId="4">
    <oc r="G934">
      <v>0</v>
    </oc>
    <nc r="G934"/>
  </rcc>
  <rcc rId="28531" sId="1" numFmtId="4">
    <oc r="H934">
      <v>0</v>
    </oc>
    <nc r="H934"/>
  </rcc>
  <rcc rId="28532" sId="1" numFmtId="4">
    <oc r="G935">
      <v>0</v>
    </oc>
    <nc r="G935"/>
  </rcc>
  <rcc rId="28533" sId="1" numFmtId="4">
    <oc r="H935">
      <v>0</v>
    </oc>
    <nc r="H935"/>
  </rcc>
  <rcc rId="28534" sId="1" numFmtId="4">
    <oc r="G936">
      <v>0</v>
    </oc>
    <nc r="G936"/>
  </rcc>
  <rcc rId="28535" sId="1" numFmtId="4">
    <oc r="H936">
      <v>0</v>
    </oc>
    <nc r="H936"/>
  </rcc>
  <rcc rId="28536" sId="1" numFmtId="4">
    <oc r="G937">
      <v>0</v>
    </oc>
    <nc r="G937"/>
  </rcc>
  <rcc rId="28537" sId="1" numFmtId="4">
    <oc r="H937">
      <v>0</v>
    </oc>
    <nc r="H937"/>
  </rcc>
  <rcc rId="28538" sId="1" numFmtId="4">
    <oc r="G938">
      <v>0</v>
    </oc>
    <nc r="G938"/>
  </rcc>
  <rcc rId="28539" sId="1" numFmtId="4">
    <oc r="H938">
      <v>0</v>
    </oc>
    <nc r="H938"/>
  </rcc>
  <rcc rId="28540" sId="1" numFmtId="4">
    <oc r="G939">
      <v>0</v>
    </oc>
    <nc r="G939"/>
  </rcc>
  <rcc rId="28541" sId="1" numFmtId="4">
    <oc r="H939">
      <v>0</v>
    </oc>
    <nc r="H939"/>
  </rcc>
  <rcc rId="28542" sId="1" numFmtId="4">
    <oc r="G940">
      <v>0</v>
    </oc>
    <nc r="G940"/>
  </rcc>
  <rcc rId="28543" sId="1" numFmtId="4">
    <oc r="H940">
      <v>0</v>
    </oc>
    <nc r="H940"/>
  </rcc>
  <rcc rId="28544" sId="1" numFmtId="4">
    <oc r="G941">
      <v>0</v>
    </oc>
    <nc r="G941"/>
  </rcc>
  <rcc rId="28545" sId="1" numFmtId="4">
    <oc r="H941">
      <v>0</v>
    </oc>
    <nc r="H941"/>
  </rcc>
  <rcc rId="28546" sId="1" numFmtId="4">
    <oc r="G942">
      <v>0</v>
    </oc>
    <nc r="G942"/>
  </rcc>
  <rcc rId="28547" sId="1" numFmtId="4">
    <oc r="H942">
      <v>0</v>
    </oc>
    <nc r="H942"/>
  </rcc>
  <rcc rId="28548" sId="1" numFmtId="4">
    <oc r="P931">
      <v>0</v>
    </oc>
    <nc r="P931"/>
  </rcc>
  <rcc rId="28549" sId="1" numFmtId="4">
    <oc r="O931">
      <v>0</v>
    </oc>
    <nc r="O931"/>
  </rcc>
  <rcc rId="28550" sId="1" numFmtId="4">
    <oc r="K918">
      <v>0</v>
    </oc>
    <nc r="K918"/>
  </rcc>
  <rcc rId="28551" sId="1" numFmtId="4">
    <oc r="L918">
      <v>0</v>
    </oc>
    <nc r="L918"/>
  </rcc>
  <rcc rId="28552" sId="1" numFmtId="4">
    <oc r="K919">
      <v>0</v>
    </oc>
    <nc r="K919"/>
  </rcc>
  <rcc rId="28553" sId="1" numFmtId="4">
    <oc r="L919">
      <v>0</v>
    </oc>
    <nc r="L919"/>
  </rcc>
  <rcc rId="28554" sId="1" numFmtId="4">
    <oc r="K920">
      <v>0</v>
    </oc>
    <nc r="K920"/>
  </rcc>
  <rcc rId="28555" sId="1" numFmtId="4">
    <oc r="L920">
      <v>0</v>
    </oc>
    <nc r="L920"/>
  </rcc>
  <rcc rId="28556" sId="1" numFmtId="4">
    <oc r="K921">
      <v>0</v>
    </oc>
    <nc r="K921"/>
  </rcc>
  <rcc rId="28557" sId="1" numFmtId="4">
    <oc r="L921">
      <v>0</v>
    </oc>
    <nc r="L921"/>
  </rcc>
  <rcc rId="28558" sId="1" numFmtId="4">
    <oc r="K922">
      <v>0</v>
    </oc>
    <nc r="K922"/>
  </rcc>
  <rcc rId="28559" sId="1" numFmtId="4">
    <oc r="L922">
      <v>0</v>
    </oc>
    <nc r="L922"/>
  </rcc>
  <rcc rId="28560" sId="1" numFmtId="4">
    <oc r="O918">
      <v>0</v>
    </oc>
    <nc r="O918"/>
  </rcc>
  <rcc rId="28561" sId="1" numFmtId="4">
    <oc r="P918">
      <v>0</v>
    </oc>
    <nc r="P918"/>
  </rcc>
  <rcc rId="28562" sId="1" numFmtId="4">
    <oc r="O919">
      <v>0</v>
    </oc>
    <nc r="O919"/>
  </rcc>
  <rcc rId="28563" sId="1" numFmtId="4">
    <oc r="P919">
      <v>0</v>
    </oc>
    <nc r="P919"/>
  </rcc>
  <rcc rId="28564" sId="1" numFmtId="4">
    <oc r="O920">
      <v>0</v>
    </oc>
    <nc r="O920"/>
  </rcc>
  <rcc rId="28565" sId="1" numFmtId="4">
    <oc r="P920">
      <v>0</v>
    </oc>
    <nc r="P920"/>
  </rcc>
  <rcc rId="28566" sId="1" numFmtId="4">
    <oc r="O921">
      <v>0</v>
    </oc>
    <nc r="O921"/>
  </rcc>
  <rcc rId="28567" sId="1" numFmtId="4">
    <oc r="P921">
      <v>0</v>
    </oc>
    <nc r="P921"/>
  </rcc>
  <rcc rId="28568" sId="1" numFmtId="4">
    <oc r="O922">
      <v>0</v>
    </oc>
    <nc r="O922"/>
  </rcc>
  <rcc rId="28569" sId="1" numFmtId="4">
    <oc r="P922">
      <v>0</v>
    </oc>
    <nc r="P922"/>
  </rcc>
  <rcc rId="28570" sId="1" numFmtId="4">
    <oc r="K916">
      <v>0</v>
    </oc>
    <nc r="K916"/>
  </rcc>
  <rcc rId="28571" sId="1" numFmtId="4">
    <oc r="L916">
      <v>0</v>
    </oc>
    <nc r="L916"/>
  </rcc>
  <rcc rId="28572" sId="1" numFmtId="4">
    <oc r="O916">
      <v>0</v>
    </oc>
    <nc r="O916"/>
  </rcc>
  <rcc rId="28573" sId="1" numFmtId="4">
    <oc r="P916">
      <v>0</v>
    </oc>
    <nc r="P916"/>
  </rcc>
  <rcc rId="28574" sId="1" numFmtId="4">
    <oc r="K905">
      <v>0</v>
    </oc>
    <nc r="K905"/>
  </rcc>
  <rcc rId="28575" sId="1" numFmtId="4">
    <oc r="L905">
      <v>0</v>
    </oc>
    <nc r="L905"/>
  </rcc>
  <rcc rId="28576" sId="1" numFmtId="4">
    <oc r="L906">
      <v>0</v>
    </oc>
    <nc r="L906"/>
  </rcc>
  <rcc rId="28577" sId="1" numFmtId="4">
    <oc r="K906">
      <v>0</v>
    </oc>
    <nc r="K906"/>
  </rcc>
  <rcc rId="28578" sId="1" numFmtId="4">
    <oc r="G907">
      <v>0</v>
    </oc>
    <nc r="G907"/>
  </rcc>
  <rcc rId="28579" sId="1" numFmtId="4">
    <oc r="H907">
      <v>0</v>
    </oc>
    <nc r="H907"/>
  </rcc>
  <rcc rId="28580" sId="1" numFmtId="4">
    <oc r="G908">
      <v>0</v>
    </oc>
    <nc r="G908"/>
  </rcc>
  <rcc rId="28581" sId="1" numFmtId="4">
    <oc r="H908">
      <v>0</v>
    </oc>
    <nc r="H908"/>
  </rcc>
  <rcc rId="28582" sId="1" numFmtId="4">
    <oc r="O905">
      <v>0</v>
    </oc>
    <nc r="O905"/>
  </rcc>
  <rcc rId="28583" sId="1" numFmtId="4">
    <oc r="P905">
      <v>0</v>
    </oc>
    <nc r="P905"/>
  </rcc>
  <rcc rId="28584" sId="1" numFmtId="4">
    <oc r="O906">
      <v>0</v>
    </oc>
    <nc r="O906"/>
  </rcc>
  <rcc rId="28585" sId="1" numFmtId="4">
    <oc r="P906">
      <v>0</v>
    </oc>
    <nc r="P906"/>
  </rcc>
  <rcc rId="28586" sId="1" numFmtId="4">
    <oc r="O902">
      <v>0</v>
    </oc>
    <nc r="O902"/>
  </rcc>
  <rcc rId="28587" sId="1" numFmtId="4">
    <oc r="P902">
      <v>0</v>
    </oc>
    <nc r="P902"/>
  </rcc>
  <rcc rId="28588" sId="1" numFmtId="4">
    <oc r="L902">
      <v>0</v>
    </oc>
    <nc r="L902"/>
  </rcc>
  <rcc rId="28589" sId="1" numFmtId="4">
    <oc r="K902">
      <v>0</v>
    </oc>
    <nc r="K902"/>
  </rcc>
  <rcc rId="28590" sId="1" numFmtId="4">
    <oc r="F901">
      <v>0</v>
    </oc>
    <nc r="F901"/>
  </rcc>
  <rcc rId="28591" sId="1" numFmtId="4">
    <oc r="E901">
      <v>0</v>
    </oc>
    <nc r="E901"/>
  </rcc>
  <rcc rId="28592" sId="1">
    <oc r="D917">
      <f>SUM(D918:D942)</f>
    </oc>
    <nc r="D917">
      <f>SUM(D918:D942)</f>
    </nc>
  </rcc>
  <rcc rId="28593" sId="1">
    <oc r="E917">
      <f>SUM(E918:E942)</f>
    </oc>
    <nc r="E917">
      <f>SUM(E918:E942)</f>
    </nc>
  </rcc>
  <rcc rId="28594" sId="1">
    <oc r="F917">
      <f>SUM(F918:F942)</f>
    </oc>
    <nc r="F917">
      <f>SUM(F918:F942)</f>
    </nc>
  </rcc>
  <rcc rId="28595" sId="1">
    <oc r="G917">
      <f>SUM(G918:G942)</f>
    </oc>
    <nc r="G917">
      <f>SUM(G918:G942)</f>
    </nc>
  </rcc>
  <rcc rId="28596" sId="1">
    <oc r="H917">
      <f>SUM(H918:H942)</f>
    </oc>
    <nc r="H917">
      <f>SUM(H918:H942)</f>
    </nc>
  </rcc>
  <rcc rId="28597" sId="1">
    <oc r="I917">
      <f>SUM(I918:I942)</f>
    </oc>
    <nc r="I917">
      <f>SUM(I918:I942)</f>
    </nc>
  </rcc>
  <rcc rId="28598" sId="1">
    <oc r="J917">
      <f>SUM(J918:J942)</f>
    </oc>
    <nc r="J917">
      <f>SUM(J918:J942)</f>
    </nc>
  </rcc>
  <rcc rId="28599" sId="1">
    <oc r="K917">
      <f>SUM(K918:K942)</f>
    </oc>
    <nc r="K917">
      <f>SUM(K918:K942)</f>
    </nc>
  </rcc>
  <rcc rId="28600" sId="1">
    <oc r="L917">
      <f>SUM(L918:L942)</f>
    </oc>
    <nc r="L917">
      <f>SUM(L918:L942)</f>
    </nc>
  </rcc>
  <rcc rId="28601" sId="1">
    <oc r="M917">
      <f>SUM(M918:M942)</f>
    </oc>
    <nc r="M917">
      <f>SUM(M918:M942)</f>
    </nc>
  </rcc>
  <rcc rId="28602" sId="1">
    <oc r="N917">
      <f>SUM(N918:N942)</f>
    </oc>
    <nc r="N917">
      <f>SUM(N918:N942)</f>
    </nc>
  </rcc>
  <rcc rId="28603" sId="1">
    <oc r="O917">
      <f>SUM(O918:O942)</f>
    </oc>
    <nc r="O917">
      <f>SUM(O918:O942)</f>
    </nc>
  </rcc>
  <rcc rId="28604" sId="1">
    <oc r="P917">
      <f>SUM(P918:P942)</f>
    </oc>
    <nc r="P917">
      <f>SUM(P918:P942)</f>
    </nc>
  </rcc>
  <rcc rId="28605" sId="1">
    <oc r="Q917">
      <f>SUM(Q918:Q942)</f>
    </oc>
    <nc r="Q917">
      <f>SUM(Q918:Q942)</f>
    </nc>
  </rcc>
  <rcc rId="28606" sId="1">
    <oc r="D900">
      <f>SUM(D901:D916)</f>
    </oc>
    <nc r="D900">
      <f>SUM(D901:D916)</f>
    </nc>
  </rcc>
  <rcc rId="28607" sId="1">
    <oc r="E900">
      <f>SUM(E901:E916)</f>
    </oc>
    <nc r="E900">
      <f>SUM(E901:E916)</f>
    </nc>
  </rcc>
  <rcc rId="28608" sId="1">
    <oc r="F900">
      <f>SUM(F901:F916)</f>
    </oc>
    <nc r="F900">
      <f>SUM(F901:F916)</f>
    </nc>
  </rcc>
  <rcc rId="28609" sId="1">
    <oc r="G900">
      <f>SUM(G901:G916)</f>
    </oc>
    <nc r="G900">
      <f>SUM(G901:G916)</f>
    </nc>
  </rcc>
  <rcc rId="28610" sId="1">
    <oc r="H900">
      <f>SUM(H901:H916)</f>
    </oc>
    <nc r="H900">
      <f>SUM(H901:H916)</f>
    </nc>
  </rcc>
  <rcc rId="28611" sId="1">
    <oc r="I900">
      <f>SUM(I901:I916)</f>
    </oc>
    <nc r="I900">
      <f>SUM(I901:I916)</f>
    </nc>
  </rcc>
  <rcc rId="28612" sId="1">
    <oc r="J900">
      <f>SUM(J901:J916)</f>
    </oc>
    <nc r="J900">
      <f>SUM(J901:J916)</f>
    </nc>
  </rcc>
  <rcc rId="28613" sId="1">
    <oc r="K900">
      <f>SUM(K901:K916)</f>
    </oc>
    <nc r="K900">
      <f>SUM(K901:K916)</f>
    </nc>
  </rcc>
  <rcc rId="28614" sId="1">
    <oc r="L900">
      <f>SUM(L901:L916)</f>
    </oc>
    <nc r="L900">
      <f>SUM(L901:L916)</f>
    </nc>
  </rcc>
  <rcc rId="28615" sId="1">
    <oc r="M900">
      <f>SUM(M901:M916)</f>
    </oc>
    <nc r="M900">
      <f>SUM(M901:M916)</f>
    </nc>
  </rcc>
  <rcc rId="28616" sId="1">
    <oc r="N900">
      <f>SUM(N901:N916)</f>
    </oc>
    <nc r="N900">
      <f>SUM(N901:N916)</f>
    </nc>
  </rcc>
  <rcc rId="28617" sId="1">
    <oc r="O900">
      <f>SUM(O901:O916)</f>
    </oc>
    <nc r="O900">
      <f>SUM(O901:O916)</f>
    </nc>
  </rcc>
  <rcc rId="28618" sId="1">
    <oc r="P900">
      <f>SUM(P901:P916)</f>
    </oc>
    <nc r="P900">
      <f>SUM(P901:P916)</f>
    </nc>
  </rcc>
  <rcc rId="28619" sId="1">
    <oc r="Q900">
      <f>SUM(Q901:Q916)</f>
    </oc>
    <nc r="Q900">
      <f>SUM(Q901:Q916)</f>
    </nc>
  </rcc>
  <rcc rId="28620" sId="1">
    <oc r="D893">
      <f>D894+D900+D917</f>
    </oc>
    <nc r="D893">
      <f>D894+D900+D917</f>
    </nc>
  </rcc>
  <rcc rId="28621" sId="1">
    <oc r="E893">
      <f>E894+E900+E917</f>
    </oc>
    <nc r="E893">
      <f>E894+E900+E917</f>
    </nc>
  </rcc>
  <rcc rId="28622" sId="1">
    <oc r="F893">
      <f>F894+F900+F917</f>
    </oc>
    <nc r="F893">
      <f>F894+F900+F917</f>
    </nc>
  </rcc>
  <rcc rId="28623" sId="1">
    <oc r="G893">
      <f>G894+G900+G917</f>
    </oc>
    <nc r="G893">
      <f>G894+G900+G917</f>
    </nc>
  </rcc>
  <rcc rId="28624" sId="1">
    <oc r="H893">
      <f>H894+H900+H917</f>
    </oc>
    <nc r="H893">
      <f>H894+H900+H917</f>
    </nc>
  </rcc>
  <rcc rId="28625" sId="1">
    <oc r="I893">
      <f>I894+I900+I917</f>
    </oc>
    <nc r="I893">
      <f>I894+I900+I917</f>
    </nc>
  </rcc>
  <rcc rId="28626" sId="1">
    <oc r="J893">
      <f>J894+J900+J917</f>
    </oc>
    <nc r="J893">
      <f>J894+J900+J917</f>
    </nc>
  </rcc>
  <rcc rId="28627" sId="1">
    <oc r="K893">
      <f>K894+K900+K917</f>
    </oc>
    <nc r="K893">
      <f>K894+K900+K917</f>
    </nc>
  </rcc>
  <rcc rId="28628" sId="1">
    <oc r="L893">
      <f>L894+L900+L917</f>
    </oc>
    <nc r="L893">
      <f>L894+L900+L917</f>
    </nc>
  </rcc>
  <rcc rId="28629" sId="1">
    <oc r="M893">
      <f>M894+M900+M917</f>
    </oc>
    <nc r="M893">
      <f>M894+M900+M917</f>
    </nc>
  </rcc>
  <rcc rId="28630" sId="1">
    <oc r="N893">
      <f>N894+N900+N917</f>
    </oc>
    <nc r="N893">
      <f>N894+N900+N917</f>
    </nc>
  </rcc>
  <rcc rId="28631" sId="1">
    <oc r="O893">
      <f>O894+O900+O917</f>
    </oc>
    <nc r="O893">
      <f>O894+O900+O917</f>
    </nc>
  </rcc>
  <rcc rId="28632" sId="1">
    <oc r="P893">
      <f>P894+P900+P917</f>
    </oc>
    <nc r="P893">
      <f>P894+P900+P917</f>
    </nc>
  </rcc>
  <rcc rId="28633" sId="1">
    <oc r="Q893">
      <f>Q894+Q900+Q917</f>
    </oc>
    <nc r="Q893">
      <f>Q894+Q900+Q917</f>
    </nc>
  </rcc>
  <rcc rId="28634" sId="1">
    <oc r="D894">
      <f>SUM(D895:D899)</f>
    </oc>
    <nc r="D894">
      <f>SUM(D895:D899)</f>
    </nc>
  </rcc>
  <rcc rId="28635" sId="1">
    <oc r="E894">
      <f>SUM(E895:E899)</f>
    </oc>
    <nc r="E894">
      <f>SUM(E895:E899)</f>
    </nc>
  </rcc>
  <rcc rId="28636" sId="1">
    <oc r="F894">
      <f>SUM(F895:F899)</f>
    </oc>
    <nc r="F894">
      <f>SUM(F895:F899)</f>
    </nc>
  </rcc>
  <rcc rId="28637" sId="1">
    <oc r="G894">
      <f>SUM(G895:G899)</f>
    </oc>
    <nc r="G894">
      <f>SUM(G895:G899)</f>
    </nc>
  </rcc>
  <rcc rId="28638" sId="1">
    <oc r="H894">
      <f>SUM(H895:H899)</f>
    </oc>
    <nc r="H894">
      <f>SUM(H895:H899)</f>
    </nc>
  </rcc>
  <rcc rId="28639" sId="1">
    <oc r="I894">
      <f>SUM(I895:I899)</f>
    </oc>
    <nc r="I894">
      <f>SUM(I895:I899)</f>
    </nc>
  </rcc>
  <rcc rId="28640" sId="1">
    <oc r="J894">
      <f>SUM(J895:J899)</f>
    </oc>
    <nc r="J894">
      <f>SUM(J895:J899)</f>
    </nc>
  </rcc>
  <rcc rId="28641" sId="1">
    <oc r="K894">
      <f>SUM(K895:K899)</f>
    </oc>
    <nc r="K894">
      <f>SUM(K895:K899)</f>
    </nc>
  </rcc>
  <rcc rId="28642" sId="1">
    <oc r="L894">
      <f>SUM(L895:L899)</f>
    </oc>
    <nc r="L894">
      <f>SUM(L895:L899)</f>
    </nc>
  </rcc>
  <rcc rId="28643" sId="1">
    <oc r="M894">
      <f>SUM(M895:M899)</f>
    </oc>
    <nc r="M894">
      <f>SUM(M895:M899)</f>
    </nc>
  </rcc>
  <rcc rId="28644" sId="1">
    <oc r="N894">
      <f>SUM(N895:N899)</f>
    </oc>
    <nc r="N894">
      <f>SUM(N895:N899)</f>
    </nc>
  </rcc>
  <rcc rId="28645" sId="1">
    <oc r="O894">
      <f>SUM(O895:O899)</f>
    </oc>
    <nc r="O894">
      <f>SUM(O895:O899)</f>
    </nc>
  </rcc>
  <rcc rId="28646" sId="1">
    <oc r="P894">
      <f>SUM(P895:P899)</f>
    </oc>
    <nc r="P894">
      <f>SUM(P895:P899)</f>
    </nc>
  </rcc>
  <rcc rId="28647" sId="1">
    <oc r="Q894">
      <f>SUM(Q895:Q899)</f>
    </oc>
    <nc r="Q894">
      <f>SUM(Q895:Q899)</f>
    </nc>
  </rcc>
  <rcc rId="28648" sId="1" numFmtId="4">
    <oc r="D965">
      <v>0</v>
    </oc>
    <nc r="D965"/>
  </rcc>
  <rcc rId="28649" sId="1" numFmtId="4">
    <oc r="D966">
      <v>0</v>
    </oc>
    <nc r="D966"/>
  </rcc>
  <rcc rId="28650" sId="1" numFmtId="4">
    <oc r="D967">
      <v>0</v>
    </oc>
    <nc r="D967"/>
  </rcc>
  <rcc rId="28651" sId="1" numFmtId="4">
    <oc r="D968">
      <v>0</v>
    </oc>
    <nc r="D968"/>
  </rcc>
  <rcc rId="28652" sId="1" numFmtId="4">
    <oc r="E965">
      <v>0</v>
    </oc>
    <nc r="E965"/>
  </rcc>
  <rcc rId="28653" sId="1" numFmtId="4">
    <oc r="F965">
      <v>0</v>
    </oc>
    <nc r="F965"/>
  </rcc>
  <rcc rId="28654" sId="1" numFmtId="4">
    <oc r="G965">
      <v>0</v>
    </oc>
    <nc r="G965"/>
  </rcc>
  <rcc rId="28655" sId="1" numFmtId="4">
    <oc r="H965">
      <v>0</v>
    </oc>
    <nc r="H965"/>
  </rcc>
  <rcc rId="28656" sId="1" numFmtId="4">
    <oc r="I965">
      <v>0</v>
    </oc>
    <nc r="I965"/>
  </rcc>
  <rcc rId="28657" sId="1" numFmtId="4">
    <oc r="J965">
      <v>0</v>
    </oc>
    <nc r="J965"/>
  </rcc>
  <rcc rId="28658" sId="1" numFmtId="4">
    <oc r="K965">
      <v>0</v>
    </oc>
    <nc r="K965"/>
  </rcc>
  <rcc rId="28659" sId="1" numFmtId="4">
    <oc r="L965">
      <v>0</v>
    </oc>
    <nc r="L965"/>
  </rcc>
  <rcc rId="28660" sId="1" numFmtId="4">
    <oc r="M965">
      <v>0</v>
    </oc>
    <nc r="M965"/>
  </rcc>
  <rcc rId="28661" sId="1" numFmtId="4">
    <oc r="N965">
      <v>0</v>
    </oc>
    <nc r="N965"/>
  </rcc>
  <rcc rId="28662" sId="1" numFmtId="4">
    <oc r="O965">
      <v>0</v>
    </oc>
    <nc r="O965"/>
  </rcc>
  <rcc rId="28663" sId="1" numFmtId="4">
    <oc r="P965">
      <v>0</v>
    </oc>
    <nc r="P965"/>
  </rcc>
  <rcc rId="28664" sId="1" numFmtId="4">
    <oc r="G966">
      <v>0</v>
    </oc>
    <nc r="G966"/>
  </rcc>
  <rcc rId="28665" sId="1" numFmtId="4">
    <oc r="H966">
      <v>0</v>
    </oc>
    <nc r="H966"/>
  </rcc>
  <rcc rId="28666" sId="1" numFmtId="4">
    <oc r="I966">
      <v>0</v>
    </oc>
    <nc r="I966"/>
  </rcc>
  <rcc rId="28667" sId="1" numFmtId="4">
    <oc r="J966">
      <v>0</v>
    </oc>
    <nc r="J966"/>
  </rcc>
  <rcc rId="28668" sId="1" numFmtId="4">
    <oc r="K966">
      <v>0</v>
    </oc>
    <nc r="K966"/>
  </rcc>
  <rcc rId="28669" sId="1" numFmtId="4">
    <oc r="L966">
      <v>0</v>
    </oc>
    <nc r="L966"/>
  </rcc>
  <rcc rId="28670" sId="1" numFmtId="4">
    <oc r="M966">
      <v>0</v>
    </oc>
    <nc r="M966"/>
  </rcc>
  <rcc rId="28671" sId="1" numFmtId="4">
    <oc r="N966">
      <v>0</v>
    </oc>
    <nc r="N966"/>
  </rcc>
  <rcc rId="28672" sId="1" numFmtId="4">
    <oc r="O966">
      <v>0</v>
    </oc>
    <nc r="O966"/>
  </rcc>
  <rcc rId="28673" sId="1" numFmtId="4">
    <oc r="P966">
      <v>0</v>
    </oc>
    <nc r="P966"/>
  </rcc>
  <rcc rId="28674" sId="1" numFmtId="4">
    <oc r="Q966">
      <v>0</v>
    </oc>
    <nc r="Q966"/>
  </rcc>
  <rcc rId="28675" sId="1" numFmtId="4">
    <oc r="G967">
      <v>0</v>
    </oc>
    <nc r="G967"/>
  </rcc>
  <rcc rId="28676" sId="1" numFmtId="4">
    <oc r="H967">
      <v>0</v>
    </oc>
    <nc r="H967"/>
  </rcc>
  <rcc rId="28677" sId="1" numFmtId="4">
    <oc r="I967">
      <v>0</v>
    </oc>
    <nc r="I967"/>
  </rcc>
  <rcc rId="28678" sId="1" numFmtId="4">
    <oc r="J967">
      <v>0</v>
    </oc>
    <nc r="J967"/>
  </rcc>
  <rcc rId="28679" sId="1" numFmtId="4">
    <oc r="K967">
      <v>0</v>
    </oc>
    <nc r="K967"/>
  </rcc>
  <rcc rId="28680" sId="1" numFmtId="4">
    <oc r="L967">
      <v>0</v>
    </oc>
    <nc r="L967"/>
  </rcc>
  <rcc rId="28681" sId="1" numFmtId="4">
    <oc r="M967">
      <v>0</v>
    </oc>
    <nc r="M967"/>
  </rcc>
  <rcc rId="28682" sId="1" numFmtId="4">
    <oc r="N967">
      <v>0</v>
    </oc>
    <nc r="N967"/>
  </rcc>
  <rcc rId="28683" sId="1" numFmtId="4">
    <oc r="O967">
      <v>0</v>
    </oc>
    <nc r="O967"/>
  </rcc>
  <rcc rId="28684" sId="1" numFmtId="4">
    <oc r="P967">
      <v>0</v>
    </oc>
    <nc r="P967"/>
  </rcc>
  <rcc rId="28685" sId="1" numFmtId="4">
    <oc r="Q967">
      <v>0</v>
    </oc>
    <nc r="Q967"/>
  </rcc>
  <rcc rId="28686" sId="1" numFmtId="4">
    <oc r="G968">
      <v>0</v>
    </oc>
    <nc r="G968"/>
  </rcc>
  <rcc rId="28687" sId="1" numFmtId="4">
    <oc r="H968">
      <v>0</v>
    </oc>
    <nc r="H968"/>
  </rcc>
  <rcc rId="28688" sId="1" numFmtId="4">
    <oc r="I968">
      <v>0</v>
    </oc>
    <nc r="I968"/>
  </rcc>
  <rcc rId="28689" sId="1" numFmtId="4">
    <oc r="J968">
      <v>0</v>
    </oc>
    <nc r="J968"/>
  </rcc>
  <rcc rId="28690" sId="1" numFmtId="4">
    <oc r="K968">
      <v>0</v>
    </oc>
    <nc r="K968"/>
  </rcc>
  <rcc rId="28691" sId="1" numFmtId="4">
    <oc r="L968">
      <v>0</v>
    </oc>
    <nc r="L968"/>
  </rcc>
  <rcc rId="28692" sId="1" numFmtId="4">
    <oc r="M968">
      <v>0</v>
    </oc>
    <nc r="M968"/>
  </rcc>
  <rcc rId="28693" sId="1" numFmtId="4">
    <oc r="N968">
      <v>0</v>
    </oc>
    <nc r="N968"/>
  </rcc>
  <rcc rId="28694" sId="1" numFmtId="4">
    <oc r="O968">
      <v>0</v>
    </oc>
    <nc r="O968"/>
  </rcc>
  <rcc rId="28695" sId="1" numFmtId="4">
    <oc r="P968">
      <v>0</v>
    </oc>
    <nc r="P968"/>
  </rcc>
  <rcc rId="28696" sId="1" numFmtId="4">
    <oc r="Q968">
      <v>0</v>
    </oc>
    <nc r="Q968"/>
  </rcc>
  <rcc rId="28697" sId="1" numFmtId="4">
    <oc r="E970">
      <v>0</v>
    </oc>
    <nc r="E970"/>
  </rcc>
  <rcc rId="28698" sId="1" numFmtId="4">
    <oc r="E971">
      <v>0</v>
    </oc>
    <nc r="E971"/>
  </rcc>
  <rcc rId="28699" sId="1" numFmtId="4">
    <oc r="E972">
      <v>0</v>
    </oc>
    <nc r="E972"/>
  </rcc>
  <rcc rId="28700" sId="1" numFmtId="4">
    <oc r="E973">
      <v>0</v>
    </oc>
    <nc r="E973"/>
  </rcc>
  <rcc rId="28701" sId="1" numFmtId="4">
    <oc r="E974">
      <v>0</v>
    </oc>
    <nc r="E974"/>
  </rcc>
  <rcc rId="28702" sId="1" numFmtId="4">
    <oc r="E975">
      <v>0</v>
    </oc>
    <nc r="E975"/>
  </rcc>
  <rcc rId="28703" sId="1" numFmtId="4">
    <oc r="E976">
      <v>0</v>
    </oc>
    <nc r="E976"/>
  </rcc>
  <rcc rId="28704" sId="1" numFmtId="4">
    <oc r="E977">
      <v>0</v>
    </oc>
    <nc r="E977"/>
  </rcc>
  <rcc rId="28705" sId="1" numFmtId="4">
    <oc r="E978">
      <v>0</v>
    </oc>
    <nc r="E978"/>
  </rcc>
  <rcc rId="28706" sId="1" numFmtId="4">
    <oc r="D974">
      <v>0</v>
    </oc>
    <nc r="D974"/>
  </rcc>
  <rcc rId="28707" sId="1" numFmtId="4">
    <oc r="D979">
      <v>0</v>
    </oc>
    <nc r="D979"/>
  </rcc>
  <rcc rId="28708" sId="1" numFmtId="4">
    <oc r="E980">
      <v>0</v>
    </oc>
    <nc r="E980"/>
  </rcc>
  <rcc rId="28709" sId="1" numFmtId="4">
    <oc r="E981">
      <v>0</v>
    </oc>
    <nc r="E981"/>
  </rcc>
  <rcc rId="28710" sId="1" numFmtId="4">
    <oc r="E982">
      <v>0</v>
    </oc>
    <nc r="E982"/>
  </rcc>
  <rcc rId="28711" sId="1" numFmtId="4">
    <oc r="E983">
      <v>0</v>
    </oc>
    <nc r="E983"/>
  </rcc>
  <rcc rId="28712" sId="1" numFmtId="4">
    <oc r="E984">
      <v>0</v>
    </oc>
    <nc r="E984"/>
  </rcc>
  <rcc rId="28713" sId="1" numFmtId="4">
    <oc r="E985">
      <v>0</v>
    </oc>
    <nc r="E985"/>
  </rcc>
  <rcc rId="28714" sId="1" numFmtId="4">
    <oc r="E986">
      <v>0</v>
    </oc>
    <nc r="E986"/>
  </rcc>
  <rcc rId="28715" sId="1" numFmtId="4">
    <oc r="E987">
      <v>0</v>
    </oc>
    <nc r="E987"/>
  </rcc>
  <rcc rId="28716" sId="1" numFmtId="4">
    <oc r="E988">
      <v>0</v>
    </oc>
    <nc r="E988"/>
  </rcc>
  <rcc rId="28717" sId="1" numFmtId="4">
    <oc r="E989">
      <v>0</v>
    </oc>
    <nc r="E989"/>
  </rcc>
  <rcc rId="28718" sId="1" numFmtId="4">
    <oc r="D985">
      <v>0</v>
    </oc>
    <nc r="D985"/>
  </rcc>
  <rcc rId="28719" sId="1" numFmtId="4">
    <oc r="D986">
      <v>0</v>
    </oc>
    <nc r="D986"/>
  </rcc>
  <rcc rId="28720" sId="1" numFmtId="4">
    <oc r="D987">
      <v>0</v>
    </oc>
    <nc r="D987"/>
  </rcc>
  <rcc rId="28721" sId="1" numFmtId="4">
    <oc r="D988">
      <v>0</v>
    </oc>
    <nc r="D988"/>
  </rcc>
  <rcc rId="28722" sId="1" numFmtId="4">
    <oc r="D989">
      <v>0</v>
    </oc>
    <nc r="D989"/>
  </rcc>
  <rcc rId="28723" sId="1" numFmtId="4">
    <oc r="F970">
      <v>0</v>
    </oc>
    <nc r="F970"/>
  </rcc>
  <rcc rId="28724" sId="1" numFmtId="4">
    <oc r="G970">
      <v>0</v>
    </oc>
    <nc r="G970"/>
  </rcc>
  <rcc rId="28725" sId="1" numFmtId="4">
    <oc r="H970">
      <v>0</v>
    </oc>
    <nc r="H970"/>
  </rcc>
  <rcc rId="28726" sId="1" numFmtId="4">
    <oc r="I970">
      <v>0</v>
    </oc>
    <nc r="I970"/>
  </rcc>
  <rcc rId="28727" sId="1" numFmtId="4">
    <oc r="J970">
      <v>0</v>
    </oc>
    <nc r="J970"/>
  </rcc>
  <rcc rId="28728" sId="1" numFmtId="4">
    <oc r="K970">
      <v>0</v>
    </oc>
    <nc r="K970"/>
  </rcc>
  <rcc rId="28729" sId="1" numFmtId="4">
    <oc r="L970">
      <v>0</v>
    </oc>
    <nc r="L970"/>
  </rcc>
  <rcc rId="28730" sId="1" numFmtId="4">
    <oc r="M970">
      <v>0</v>
    </oc>
    <nc r="M970"/>
  </rcc>
  <rcc rId="28731" sId="1" numFmtId="4">
    <oc r="N970">
      <v>0</v>
    </oc>
    <nc r="N970"/>
  </rcc>
  <rcc rId="28732" sId="1" numFmtId="4">
    <oc r="O970">
      <v>0</v>
    </oc>
    <nc r="O970"/>
  </rcc>
  <rcc rId="28733" sId="1" numFmtId="4">
    <oc r="P970">
      <v>0</v>
    </oc>
    <nc r="P970"/>
  </rcc>
  <rcc rId="28734" sId="1" numFmtId="4">
    <oc r="F971">
      <v>0</v>
    </oc>
    <nc r="F971"/>
  </rcc>
  <rcc rId="28735" sId="1" numFmtId="4">
    <oc r="G971">
      <v>0</v>
    </oc>
    <nc r="G971"/>
  </rcc>
  <rcc rId="28736" sId="1" numFmtId="4">
    <oc r="H971">
      <v>0</v>
    </oc>
    <nc r="H971"/>
  </rcc>
  <rcc rId="28737" sId="1" numFmtId="4">
    <oc r="I971">
      <v>0</v>
    </oc>
    <nc r="I971"/>
  </rcc>
  <rcc rId="28738" sId="1" numFmtId="4">
    <oc r="J971">
      <v>0</v>
    </oc>
    <nc r="J971"/>
  </rcc>
  <rcc rId="28739" sId="1" numFmtId="4">
    <oc r="K971">
      <v>0</v>
    </oc>
    <nc r="K971"/>
  </rcc>
  <rcc rId="28740" sId="1" numFmtId="4">
    <oc r="L971">
      <v>0</v>
    </oc>
    <nc r="L971"/>
  </rcc>
  <rcc rId="28741" sId="1" numFmtId="4">
    <oc r="M971">
      <v>0</v>
    </oc>
    <nc r="M971"/>
  </rcc>
  <rcc rId="28742" sId="1" numFmtId="4">
    <oc r="N971">
      <v>0</v>
    </oc>
    <nc r="N971"/>
  </rcc>
  <rcc rId="28743" sId="1" numFmtId="4">
    <oc r="O971">
      <v>0</v>
    </oc>
    <nc r="O971"/>
  </rcc>
  <rcc rId="28744" sId="1" numFmtId="4">
    <oc r="P971">
      <v>0</v>
    </oc>
    <nc r="P971"/>
  </rcc>
  <rcc rId="28745" sId="1" numFmtId="4">
    <oc r="F972">
      <v>0</v>
    </oc>
    <nc r="F972"/>
  </rcc>
  <rcc rId="28746" sId="1" numFmtId="4">
    <oc r="G972">
      <v>0</v>
    </oc>
    <nc r="G972"/>
  </rcc>
  <rcc rId="28747" sId="1" numFmtId="4">
    <oc r="H972">
      <v>0</v>
    </oc>
    <nc r="H972"/>
  </rcc>
  <rcc rId="28748" sId="1" numFmtId="4">
    <oc r="I972">
      <v>0</v>
    </oc>
    <nc r="I972"/>
  </rcc>
  <rcc rId="28749" sId="1" numFmtId="4">
    <oc r="J972">
      <v>0</v>
    </oc>
    <nc r="J972"/>
  </rcc>
  <rcc rId="28750" sId="1" numFmtId="4">
    <oc r="K972">
      <v>0</v>
    </oc>
    <nc r="K972"/>
  </rcc>
  <rcc rId="28751" sId="1" numFmtId="4">
    <oc r="L972">
      <v>0</v>
    </oc>
    <nc r="L972"/>
  </rcc>
  <rcc rId="28752" sId="1" numFmtId="4">
    <oc r="M972">
      <v>0</v>
    </oc>
    <nc r="M972"/>
  </rcc>
  <rcc rId="28753" sId="1" numFmtId="4">
    <oc r="N972">
      <v>0</v>
    </oc>
    <nc r="N972"/>
  </rcc>
  <rcc rId="28754" sId="1" numFmtId="4">
    <oc r="O972">
      <v>0</v>
    </oc>
    <nc r="O972"/>
  </rcc>
  <rcc rId="28755" sId="1" numFmtId="4">
    <oc r="P972">
      <v>0</v>
    </oc>
    <nc r="P972"/>
  </rcc>
  <rcc rId="28756" sId="1" numFmtId="4">
    <oc r="F973">
      <v>0</v>
    </oc>
    <nc r="F973"/>
  </rcc>
  <rcc rId="28757" sId="1" numFmtId="4">
    <oc r="G973">
      <v>0</v>
    </oc>
    <nc r="G973"/>
  </rcc>
  <rcc rId="28758" sId="1" numFmtId="4">
    <oc r="H973">
      <v>0</v>
    </oc>
    <nc r="H973"/>
  </rcc>
  <rcc rId="28759" sId="1" numFmtId="4">
    <oc r="I973">
      <v>0</v>
    </oc>
    <nc r="I973"/>
  </rcc>
  <rcc rId="28760" sId="1" numFmtId="4">
    <oc r="J973">
      <v>0</v>
    </oc>
    <nc r="J973"/>
  </rcc>
  <rcc rId="28761" sId="1" numFmtId="4">
    <oc r="K973">
      <v>0</v>
    </oc>
    <nc r="K973"/>
  </rcc>
  <rcc rId="28762" sId="1" numFmtId="4">
    <oc r="L973">
      <v>0</v>
    </oc>
    <nc r="L973"/>
  </rcc>
  <rcc rId="28763" sId="1" numFmtId="4">
    <oc r="M973">
      <v>0</v>
    </oc>
    <nc r="M973"/>
  </rcc>
  <rcc rId="28764" sId="1" numFmtId="4">
    <oc r="N973">
      <v>0</v>
    </oc>
    <nc r="N973"/>
  </rcc>
  <rcc rId="28765" sId="1" numFmtId="4">
    <oc r="O973">
      <v>0</v>
    </oc>
    <nc r="O973"/>
  </rcc>
  <rcc rId="28766" sId="1" numFmtId="4">
    <oc r="P973">
      <v>0</v>
    </oc>
    <nc r="P973"/>
  </rcc>
  <rcc rId="28767" sId="1" numFmtId="4">
    <oc r="F974">
      <v>0</v>
    </oc>
    <nc r="F974"/>
  </rcc>
  <rcc rId="28768" sId="1" numFmtId="4">
    <oc r="G974">
      <v>0</v>
    </oc>
    <nc r="G974"/>
  </rcc>
  <rcc rId="28769" sId="1" numFmtId="4">
    <oc r="H974">
      <v>0</v>
    </oc>
    <nc r="H974"/>
  </rcc>
  <rcc rId="28770" sId="1" numFmtId="4">
    <oc r="I974">
      <v>0</v>
    </oc>
    <nc r="I974"/>
  </rcc>
  <rcc rId="28771" sId="1" numFmtId="4">
    <oc r="J974">
      <v>0</v>
    </oc>
    <nc r="J974"/>
  </rcc>
  <rcc rId="28772" sId="1" numFmtId="4">
    <oc r="K974">
      <v>0</v>
    </oc>
    <nc r="K974"/>
  </rcc>
  <rcc rId="28773" sId="1" numFmtId="4">
    <oc r="L974">
      <v>0</v>
    </oc>
    <nc r="L974"/>
  </rcc>
  <rcc rId="28774" sId="1" numFmtId="4">
    <oc r="M974">
      <v>0</v>
    </oc>
    <nc r="M974"/>
  </rcc>
  <rcc rId="28775" sId="1" numFmtId="4">
    <oc r="N974">
      <v>0</v>
    </oc>
    <nc r="N974"/>
  </rcc>
  <rcc rId="28776" sId="1" numFmtId="4">
    <oc r="O974">
      <v>0</v>
    </oc>
    <nc r="O974"/>
  </rcc>
  <rcc rId="28777" sId="1" numFmtId="4">
    <oc r="P974">
      <v>0</v>
    </oc>
    <nc r="P974"/>
  </rcc>
  <rcc rId="28778" sId="1" numFmtId="4">
    <oc r="F975">
      <v>0</v>
    </oc>
    <nc r="F975"/>
  </rcc>
  <rcc rId="28779" sId="1" numFmtId="4">
    <oc r="G975">
      <v>0</v>
    </oc>
    <nc r="G975"/>
  </rcc>
  <rcc rId="28780" sId="1" numFmtId="4">
    <oc r="H975">
      <v>0</v>
    </oc>
    <nc r="H975"/>
  </rcc>
  <rcc rId="28781" sId="1" numFmtId="4">
    <oc r="I975">
      <v>0</v>
    </oc>
    <nc r="I975"/>
  </rcc>
  <rcc rId="28782" sId="1" numFmtId="4">
    <oc r="J975">
      <v>0</v>
    </oc>
    <nc r="J975"/>
  </rcc>
  <rcc rId="28783" sId="1" numFmtId="4">
    <oc r="K975">
      <v>0</v>
    </oc>
    <nc r="K975"/>
  </rcc>
  <rcc rId="28784" sId="1" numFmtId="4">
    <oc r="L975">
      <v>0</v>
    </oc>
    <nc r="L975"/>
  </rcc>
  <rcc rId="28785" sId="1" numFmtId="4">
    <oc r="M975">
      <v>0</v>
    </oc>
    <nc r="M975"/>
  </rcc>
  <rcc rId="28786" sId="1" numFmtId="4">
    <oc r="N975">
      <v>0</v>
    </oc>
    <nc r="N975"/>
  </rcc>
  <rcc rId="28787" sId="1" numFmtId="4">
    <oc r="O975">
      <v>0</v>
    </oc>
    <nc r="O975"/>
  </rcc>
  <rcc rId="28788" sId="1" numFmtId="4">
    <oc r="P975">
      <v>0</v>
    </oc>
    <nc r="P975"/>
  </rcc>
  <rcc rId="28789" sId="1" numFmtId="4">
    <oc r="F976">
      <v>0</v>
    </oc>
    <nc r="F976"/>
  </rcc>
  <rcc rId="28790" sId="1" numFmtId="4">
    <oc r="F977">
      <v>0</v>
    </oc>
    <nc r="F977"/>
  </rcc>
  <rcc rId="28791" sId="1" numFmtId="4">
    <oc r="F978">
      <v>0</v>
    </oc>
    <nc r="F978"/>
  </rcc>
  <rcc rId="28792" sId="1" numFmtId="4">
    <oc r="G977">
      <v>0</v>
    </oc>
    <nc r="G977"/>
  </rcc>
  <rcc rId="28793" sId="1" numFmtId="4">
    <oc r="H977">
      <v>0</v>
    </oc>
    <nc r="H977"/>
  </rcc>
  <rcc rId="28794" sId="1" numFmtId="4">
    <oc r="I977">
      <v>0</v>
    </oc>
    <nc r="I977"/>
  </rcc>
  <rcc rId="28795" sId="1" numFmtId="4">
    <oc r="J977">
      <v>0</v>
    </oc>
    <nc r="J977"/>
  </rcc>
  <rcc rId="28796" sId="1" numFmtId="4">
    <oc r="K977">
      <v>0</v>
    </oc>
    <nc r="K977"/>
  </rcc>
  <rcc rId="28797" sId="1" numFmtId="4">
    <oc r="L977">
      <v>0</v>
    </oc>
    <nc r="L977"/>
  </rcc>
  <rcc rId="28798" sId="1" numFmtId="4">
    <oc r="M977">
      <v>0</v>
    </oc>
    <nc r="M977"/>
  </rcc>
  <rcc rId="28799" sId="1" numFmtId="4">
    <oc r="N977">
      <v>0</v>
    </oc>
    <nc r="N977"/>
  </rcc>
  <rcc rId="28800" sId="1" numFmtId="4">
    <oc r="O977">
      <v>0</v>
    </oc>
    <nc r="O977"/>
  </rcc>
  <rcc rId="28801" sId="1" numFmtId="4">
    <oc r="P977">
      <v>0</v>
    </oc>
    <nc r="P977"/>
  </rcc>
  <rcc rId="28802" sId="1" numFmtId="4">
    <oc r="Q977">
      <v>0</v>
    </oc>
    <nc r="Q977"/>
  </rcc>
  <rcc rId="28803" sId="1" numFmtId="4">
    <oc r="G978">
      <v>0</v>
    </oc>
    <nc r="G978"/>
  </rcc>
  <rcc rId="28804" sId="1" numFmtId="4">
    <oc r="H978">
      <v>0</v>
    </oc>
    <nc r="H978"/>
  </rcc>
  <rcc rId="28805" sId="1" numFmtId="4">
    <oc r="I978">
      <v>0</v>
    </oc>
    <nc r="I978"/>
  </rcc>
  <rcc rId="28806" sId="1" numFmtId="4">
    <oc r="J978">
      <v>0</v>
    </oc>
    <nc r="J978"/>
  </rcc>
  <rcc rId="28807" sId="1" numFmtId="4">
    <oc r="K978">
      <v>0</v>
    </oc>
    <nc r="K978"/>
  </rcc>
  <rcc rId="28808" sId="1" numFmtId="4">
    <oc r="L978">
      <v>0</v>
    </oc>
    <nc r="L978"/>
  </rcc>
  <rcc rId="28809" sId="1" numFmtId="4">
    <oc r="M978">
      <v>0</v>
    </oc>
    <nc r="M978"/>
  </rcc>
  <rcc rId="28810" sId="1" numFmtId="4">
    <oc r="N978">
      <v>0</v>
    </oc>
    <nc r="N978"/>
  </rcc>
  <rcc rId="28811" sId="1" numFmtId="4">
    <oc r="O978">
      <v>0</v>
    </oc>
    <nc r="O978"/>
  </rcc>
  <rcc rId="28812" sId="1" numFmtId="4">
    <oc r="P978">
      <v>0</v>
    </oc>
    <nc r="P978"/>
  </rcc>
  <rcc rId="28813" sId="1" numFmtId="4">
    <oc r="Q978">
      <v>0</v>
    </oc>
    <nc r="Q978"/>
  </rcc>
  <rcc rId="28814" sId="1" numFmtId="4">
    <oc r="G979">
      <v>0</v>
    </oc>
    <nc r="G979"/>
  </rcc>
  <rcc rId="28815" sId="1" numFmtId="4">
    <oc r="H979">
      <v>0</v>
    </oc>
    <nc r="H979"/>
  </rcc>
  <rcc rId="28816" sId="1" numFmtId="4">
    <oc r="I979">
      <v>0</v>
    </oc>
    <nc r="I979"/>
  </rcc>
  <rcc rId="28817" sId="1" numFmtId="4">
    <oc r="J979">
      <v>0</v>
    </oc>
    <nc r="J979"/>
  </rcc>
  <rcc rId="28818" sId="1" numFmtId="4">
    <oc r="K979">
      <v>0</v>
    </oc>
    <nc r="K979"/>
  </rcc>
  <rcc rId="28819" sId="1" numFmtId="4">
    <oc r="L979">
      <v>0</v>
    </oc>
    <nc r="L979"/>
  </rcc>
  <rcc rId="28820" sId="1" numFmtId="4">
    <oc r="M979">
      <v>0</v>
    </oc>
    <nc r="M979"/>
  </rcc>
  <rcc rId="28821" sId="1" numFmtId="4">
    <oc r="N979">
      <v>0</v>
    </oc>
    <nc r="N979"/>
  </rcc>
  <rcc rId="28822" sId="1" numFmtId="4">
    <oc r="O979">
      <v>0</v>
    </oc>
    <nc r="O979"/>
  </rcc>
  <rcc rId="28823" sId="1" numFmtId="4">
    <oc r="P979">
      <v>0</v>
    </oc>
    <nc r="P979"/>
  </rcc>
  <rcc rId="28824" sId="1" numFmtId="4">
    <oc r="Q979">
      <v>0</v>
    </oc>
    <nc r="Q979"/>
  </rcc>
  <rcc rId="28825" sId="1" numFmtId="4">
    <oc r="G980">
      <v>0</v>
    </oc>
    <nc r="G980"/>
  </rcc>
  <rcc rId="28826" sId="1" numFmtId="4">
    <oc r="H980">
      <v>0</v>
    </oc>
    <nc r="H980"/>
  </rcc>
  <rcc rId="28827" sId="1" numFmtId="4">
    <oc r="I980">
      <v>0</v>
    </oc>
    <nc r="I980"/>
  </rcc>
  <rcc rId="28828" sId="1" numFmtId="4">
    <oc r="J980">
      <v>0</v>
    </oc>
    <nc r="J980"/>
  </rcc>
  <rcc rId="28829" sId="1" numFmtId="4">
    <oc r="K980">
      <v>0</v>
    </oc>
    <nc r="K980"/>
  </rcc>
  <rcc rId="28830" sId="1" numFmtId="4">
    <oc r="L980">
      <v>0</v>
    </oc>
    <nc r="L980"/>
  </rcc>
  <rcc rId="28831" sId="1" numFmtId="4">
    <oc r="M980">
      <v>0</v>
    </oc>
    <nc r="M980"/>
  </rcc>
  <rcc rId="28832" sId="1" numFmtId="4">
    <oc r="N980">
      <v>0</v>
    </oc>
    <nc r="N980"/>
  </rcc>
  <rcc rId="28833" sId="1" numFmtId="4">
    <oc r="O980">
      <v>0</v>
    </oc>
    <nc r="O980"/>
  </rcc>
  <rcc rId="28834" sId="1" numFmtId="4">
    <oc r="P980">
      <v>0</v>
    </oc>
    <nc r="P980"/>
  </rcc>
  <rcc rId="28835" sId="1" numFmtId="4">
    <oc r="Q980">
      <v>0</v>
    </oc>
    <nc r="Q980"/>
  </rcc>
  <rcc rId="28836" sId="1" numFmtId="4">
    <oc r="G981">
      <v>0</v>
    </oc>
    <nc r="G981"/>
  </rcc>
  <rcc rId="28837" sId="1" numFmtId="4">
    <oc r="H981">
      <v>0</v>
    </oc>
    <nc r="H981"/>
  </rcc>
  <rcc rId="28838" sId="1" numFmtId="4">
    <oc r="I981">
      <v>0</v>
    </oc>
    <nc r="I981"/>
  </rcc>
  <rcc rId="28839" sId="1" numFmtId="4">
    <oc r="J981">
      <v>0</v>
    </oc>
    <nc r="J981"/>
  </rcc>
  <rcc rId="28840" sId="1" numFmtId="4">
    <oc r="K981">
      <v>0</v>
    </oc>
    <nc r="K981"/>
  </rcc>
  <rcc rId="28841" sId="1" numFmtId="4">
    <oc r="L981">
      <v>0</v>
    </oc>
    <nc r="L981"/>
  </rcc>
  <rcc rId="28842" sId="1" numFmtId="4">
    <oc r="M981">
      <v>0</v>
    </oc>
    <nc r="M981"/>
  </rcc>
  <rcc rId="28843" sId="1" numFmtId="4">
    <oc r="N981">
      <v>0</v>
    </oc>
    <nc r="N981"/>
  </rcc>
  <rcc rId="28844" sId="1" numFmtId="4">
    <oc r="O981">
      <v>0</v>
    </oc>
    <nc r="O981"/>
  </rcc>
  <rcc rId="28845" sId="1" numFmtId="4">
    <oc r="P981">
      <v>0</v>
    </oc>
    <nc r="P981"/>
  </rcc>
  <rcc rId="28846" sId="1" numFmtId="4">
    <oc r="Q981">
      <v>0</v>
    </oc>
    <nc r="Q981"/>
  </rcc>
  <rcc rId="28847" sId="1" numFmtId="4">
    <oc r="G982">
      <v>0</v>
    </oc>
    <nc r="G982"/>
  </rcc>
  <rcc rId="28848" sId="1" numFmtId="4">
    <oc r="H982">
      <v>0</v>
    </oc>
    <nc r="H982"/>
  </rcc>
  <rcc rId="28849" sId="1" numFmtId="4">
    <oc r="I982">
      <v>0</v>
    </oc>
    <nc r="I982"/>
  </rcc>
  <rcc rId="28850" sId="1" numFmtId="4">
    <oc r="J982">
      <v>0</v>
    </oc>
    <nc r="J982"/>
  </rcc>
  <rcc rId="28851" sId="1" numFmtId="4">
    <oc r="K982">
      <v>0</v>
    </oc>
    <nc r="K982"/>
  </rcc>
  <rcc rId="28852" sId="1" numFmtId="4">
    <oc r="L982">
      <v>0</v>
    </oc>
    <nc r="L982"/>
  </rcc>
  <rcc rId="28853" sId="1" numFmtId="4">
    <oc r="M982">
      <v>0</v>
    </oc>
    <nc r="M982"/>
  </rcc>
  <rcc rId="28854" sId="1" numFmtId="4">
    <oc r="N982">
      <v>0</v>
    </oc>
    <nc r="N982"/>
  </rcc>
  <rcc rId="28855" sId="1" numFmtId="4">
    <oc r="O982">
      <v>0</v>
    </oc>
    <nc r="O982"/>
  </rcc>
  <rcc rId="28856" sId="1" numFmtId="4">
    <oc r="P982">
      <v>0</v>
    </oc>
    <nc r="P982"/>
  </rcc>
  <rcc rId="28857" sId="1" numFmtId="4">
    <oc r="Q982">
      <v>0</v>
    </oc>
    <nc r="Q982"/>
  </rcc>
  <rcc rId="28858" sId="1" numFmtId="4">
    <oc r="Q975">
      <v>0</v>
    </oc>
    <nc r="Q975"/>
  </rcc>
  <rcc rId="28859" sId="1" numFmtId="4">
    <oc r="I976">
      <v>0</v>
    </oc>
    <nc r="I976"/>
  </rcc>
  <rcc rId="28860" sId="1" numFmtId="4">
    <oc r="J976">
      <v>0</v>
    </oc>
    <nc r="J976"/>
  </rcc>
  <rcc rId="28861" sId="1" numFmtId="4">
    <oc r="K976">
      <v>0</v>
    </oc>
    <nc r="K976"/>
  </rcc>
  <rcc rId="28862" sId="1" numFmtId="4">
    <oc r="L976">
      <v>0</v>
    </oc>
    <nc r="L976"/>
  </rcc>
  <rcc rId="28863" sId="1" numFmtId="4">
    <oc r="M976">
      <v>0</v>
    </oc>
    <nc r="M976"/>
  </rcc>
  <rcc rId="28864" sId="1" numFmtId="4">
    <oc r="N976">
      <v>0</v>
    </oc>
    <nc r="N976"/>
  </rcc>
  <rcc rId="28865" sId="1" numFmtId="4">
    <oc r="O976">
      <v>0</v>
    </oc>
    <nc r="O976"/>
  </rcc>
  <rcc rId="28866" sId="1" numFmtId="4">
    <oc r="P976">
      <v>0</v>
    </oc>
    <nc r="P976"/>
  </rcc>
  <rcc rId="28867" sId="1" numFmtId="4">
    <oc r="Q976">
      <v>0</v>
    </oc>
    <nc r="Q976"/>
  </rcc>
  <rcc rId="28868" sId="1" numFmtId="4">
    <oc r="Q970">
      <v>0</v>
    </oc>
    <nc r="Q970"/>
  </rcc>
  <rcc rId="28869" sId="1" numFmtId="4">
    <oc r="Q971">
      <v>0</v>
    </oc>
    <nc r="Q971"/>
  </rcc>
  <rcc rId="28870" sId="1" numFmtId="4">
    <oc r="Q972">
      <v>0</v>
    </oc>
    <nc r="Q972"/>
  </rcc>
  <rcc rId="28871" sId="1" numFmtId="4">
    <oc r="Q973">
      <v>0</v>
    </oc>
    <nc r="Q973"/>
  </rcc>
  <rcc rId="28872" sId="1" numFmtId="4">
    <oc r="F980">
      <v>0</v>
    </oc>
    <nc r="F980"/>
  </rcc>
  <rcc rId="28873" sId="1" numFmtId="4">
    <oc r="F981">
      <v>0</v>
    </oc>
    <nc r="F981"/>
  </rcc>
  <rcc rId="28874" sId="1" numFmtId="4">
    <oc r="F982">
      <v>0</v>
    </oc>
    <nc r="F982"/>
  </rcc>
  <rcc rId="28875" sId="1" numFmtId="4">
    <oc r="F983">
      <v>0</v>
    </oc>
    <nc r="F983"/>
  </rcc>
  <rcc rId="28876" sId="1" numFmtId="4">
    <oc r="F984">
      <v>0</v>
    </oc>
    <nc r="F984"/>
  </rcc>
  <rcc rId="28877" sId="1" numFmtId="4">
    <oc r="F985">
      <v>0</v>
    </oc>
    <nc r="F985"/>
  </rcc>
  <rcc rId="28878" sId="1" numFmtId="4">
    <oc r="F986">
      <v>0</v>
    </oc>
    <nc r="F986"/>
  </rcc>
  <rcc rId="28879" sId="1" numFmtId="4">
    <oc r="F987">
      <v>0</v>
    </oc>
    <nc r="F987"/>
  </rcc>
  <rcc rId="28880" sId="1" numFmtId="4">
    <oc r="F988">
      <v>0</v>
    </oc>
    <nc r="F988"/>
  </rcc>
  <rcc rId="28881" sId="1" numFmtId="4">
    <oc r="F989">
      <v>0</v>
    </oc>
    <nc r="F989"/>
  </rcc>
  <rcc rId="28882" sId="1" numFmtId="4">
    <oc r="G983">
      <v>0</v>
    </oc>
    <nc r="G983"/>
  </rcc>
  <rcc rId="28883" sId="1" numFmtId="4">
    <oc r="H983">
      <v>0</v>
    </oc>
    <nc r="H983"/>
  </rcc>
  <rcc rId="28884" sId="1" numFmtId="4">
    <oc r="I983">
      <v>0</v>
    </oc>
    <nc r="I983"/>
  </rcc>
  <rcc rId="28885" sId="1" numFmtId="4">
    <oc r="J983">
      <v>0</v>
    </oc>
    <nc r="J983"/>
  </rcc>
  <rcc rId="28886" sId="1" numFmtId="4">
    <oc r="K983">
      <v>0</v>
    </oc>
    <nc r="K983"/>
  </rcc>
  <rcc rId="28887" sId="1" numFmtId="4">
    <oc r="L983">
      <v>0</v>
    </oc>
    <nc r="L983"/>
  </rcc>
  <rcc rId="28888" sId="1" numFmtId="4">
    <oc r="M983">
      <v>0</v>
    </oc>
    <nc r="M983"/>
  </rcc>
  <rcc rId="28889" sId="1" numFmtId="4">
    <oc r="N983">
      <v>0</v>
    </oc>
    <nc r="N983"/>
  </rcc>
  <rcc rId="28890" sId="1" numFmtId="4">
    <oc r="O983">
      <v>0</v>
    </oc>
    <nc r="O983"/>
  </rcc>
  <rcc rId="28891" sId="1" numFmtId="4">
    <oc r="P983">
      <v>0</v>
    </oc>
    <nc r="P983"/>
  </rcc>
  <rcc rId="28892" sId="1" numFmtId="4">
    <oc r="Q983">
      <v>0</v>
    </oc>
    <nc r="Q983"/>
  </rcc>
  <rcc rId="28893" sId="1" numFmtId="4">
    <oc r="Q984">
      <v>0</v>
    </oc>
    <nc r="Q984"/>
  </rcc>
  <rcc rId="28894" sId="1" numFmtId="4">
    <oc r="Q985">
      <v>0</v>
    </oc>
    <nc r="Q985"/>
  </rcc>
  <rcc rId="28895" sId="1" numFmtId="4">
    <oc r="Q986">
      <v>0</v>
    </oc>
    <nc r="Q986"/>
  </rcc>
  <rcc rId="28896" sId="1" numFmtId="4">
    <oc r="Q987">
      <v>0</v>
    </oc>
    <nc r="Q987"/>
  </rcc>
  <rcc rId="28897" sId="1" numFmtId="4">
    <oc r="Q988">
      <v>0</v>
    </oc>
    <nc r="Q988"/>
  </rcc>
  <rcc rId="28898" sId="1" numFmtId="4">
    <oc r="Q989">
      <v>0</v>
    </oc>
    <nc r="Q989"/>
  </rcc>
  <rcc rId="28899" sId="1" numFmtId="4">
    <oc r="M984">
      <v>0</v>
    </oc>
    <nc r="M984"/>
  </rcc>
  <rcc rId="28900" sId="1" numFmtId="4">
    <oc r="N984">
      <v>0</v>
    </oc>
    <nc r="N984"/>
  </rcc>
  <rcc rId="28901" sId="1" numFmtId="4">
    <oc r="M985">
      <v>0</v>
    </oc>
    <nc r="M985"/>
  </rcc>
  <rcc rId="28902" sId="1" numFmtId="4">
    <oc r="N985">
      <v>0</v>
    </oc>
    <nc r="N985"/>
  </rcc>
  <rcc rId="28903" sId="1" numFmtId="4">
    <oc r="M986">
      <v>0</v>
    </oc>
    <nc r="M986"/>
  </rcc>
  <rcc rId="28904" sId="1" numFmtId="4">
    <oc r="N986">
      <v>0</v>
    </oc>
    <nc r="N986"/>
  </rcc>
  <rcc rId="28905" sId="1" numFmtId="4">
    <oc r="M987">
      <v>0</v>
    </oc>
    <nc r="M987"/>
  </rcc>
  <rcc rId="28906" sId="1" numFmtId="4">
    <oc r="N987">
      <v>0</v>
    </oc>
    <nc r="N987"/>
  </rcc>
  <rcc rId="28907" sId="1" numFmtId="4">
    <oc r="M988">
      <v>0</v>
    </oc>
    <nc r="M988"/>
  </rcc>
  <rcc rId="28908" sId="1" numFmtId="4">
    <oc r="N988">
      <v>0</v>
    </oc>
    <nc r="N988"/>
  </rcc>
  <rcc rId="28909" sId="1" numFmtId="4">
    <oc r="M989">
      <v>0</v>
    </oc>
    <nc r="M989"/>
  </rcc>
  <rcc rId="28910" sId="1" numFmtId="4">
    <oc r="N989">
      <v>0</v>
    </oc>
    <nc r="N989"/>
  </rcc>
  <rcc rId="28911" sId="1" numFmtId="4">
    <oc r="I984">
      <v>0</v>
    </oc>
    <nc r="I984"/>
  </rcc>
  <rcc rId="28912" sId="1" numFmtId="4">
    <oc r="J984">
      <v>0</v>
    </oc>
    <nc r="J984"/>
  </rcc>
  <rcc rId="28913" sId="1" numFmtId="4">
    <oc r="K984">
      <v>0</v>
    </oc>
    <nc r="K984"/>
  </rcc>
  <rcc rId="28914" sId="1" numFmtId="4">
    <oc r="L984">
      <v>0</v>
    </oc>
    <nc r="L984"/>
  </rcc>
  <rcc rId="28915" sId="1" numFmtId="4">
    <oc r="O984">
      <v>0</v>
    </oc>
    <nc r="O984"/>
  </rcc>
  <rcc rId="28916" sId="1" numFmtId="4">
    <oc r="P984">
      <v>0</v>
    </oc>
    <nc r="P984"/>
  </rcc>
  <rcc rId="28917" sId="1" numFmtId="4">
    <oc r="I985">
      <v>0</v>
    </oc>
    <nc r="I985"/>
  </rcc>
  <rcc rId="28918" sId="1" numFmtId="4">
    <oc r="J985">
      <v>0</v>
    </oc>
    <nc r="J985"/>
  </rcc>
  <rcc rId="28919" sId="1" numFmtId="4">
    <oc r="K985">
      <v>0</v>
    </oc>
    <nc r="K985"/>
  </rcc>
  <rcc rId="28920" sId="1" numFmtId="4">
    <oc r="L985">
      <v>0</v>
    </oc>
    <nc r="L985"/>
  </rcc>
  <rcc rId="28921" sId="1" numFmtId="4">
    <oc r="O985">
      <v>0</v>
    </oc>
    <nc r="O985"/>
  </rcc>
  <rcc rId="28922" sId="1" numFmtId="4">
    <oc r="P985">
      <v>0</v>
    </oc>
    <nc r="P985"/>
  </rcc>
  <rcc rId="28923" sId="1" numFmtId="4">
    <oc r="G986">
      <v>0</v>
    </oc>
    <nc r="G986"/>
  </rcc>
  <rcc rId="28924" sId="1" numFmtId="4">
    <oc r="H986">
      <v>0</v>
    </oc>
    <nc r="H986"/>
  </rcc>
  <rcc rId="28925" sId="1" numFmtId="4">
    <oc r="I986">
      <v>0</v>
    </oc>
    <nc r="I986"/>
  </rcc>
  <rcc rId="28926" sId="1" numFmtId="4">
    <oc r="J986">
      <v>0</v>
    </oc>
    <nc r="J986"/>
  </rcc>
  <rcc rId="28927" sId="1" numFmtId="4">
    <oc r="G987">
      <v>0</v>
    </oc>
    <nc r="G987"/>
  </rcc>
  <rcc rId="28928" sId="1" numFmtId="4">
    <oc r="H987">
      <v>0</v>
    </oc>
    <nc r="H987"/>
  </rcc>
  <rcc rId="28929" sId="1" numFmtId="4">
    <oc r="I987">
      <v>0</v>
    </oc>
    <nc r="I987"/>
  </rcc>
  <rcc rId="28930" sId="1" numFmtId="4">
    <oc r="J987">
      <v>0</v>
    </oc>
    <nc r="J987"/>
  </rcc>
  <rcc rId="28931" sId="1" numFmtId="4">
    <oc r="I988">
      <v>0</v>
    </oc>
    <nc r="I988"/>
  </rcc>
  <rcc rId="28932" sId="1" numFmtId="4">
    <oc r="J988">
      <v>0</v>
    </oc>
    <nc r="J988"/>
  </rcc>
  <rcc rId="28933" sId="1" numFmtId="4">
    <oc r="I989">
      <v>0</v>
    </oc>
    <nc r="I989"/>
  </rcc>
  <rcc rId="28934" sId="1" numFmtId="4">
    <oc r="J989">
      <v>0</v>
    </oc>
    <nc r="J989"/>
  </rcc>
  <rcc rId="28935" sId="1" numFmtId="4">
    <oc r="O987">
      <v>0</v>
    </oc>
    <nc r="O987"/>
  </rcc>
  <rcc rId="28936" sId="1" numFmtId="4">
    <oc r="P987">
      <v>0</v>
    </oc>
    <nc r="P987"/>
  </rcc>
  <rcc rId="28937" sId="1" numFmtId="4">
    <oc r="O988">
      <v>0</v>
    </oc>
    <nc r="O988"/>
  </rcc>
  <rcc rId="28938" sId="1" numFmtId="4">
    <oc r="P988">
      <v>0</v>
    </oc>
    <nc r="P988"/>
  </rcc>
  <rcv guid="{52C56C69-E76E-46A4-93DC-3FEF3C34E98B}" action="delete"/>
  <rdn rId="0" localSheetId="1" customView="1" name="Z_52C56C69_E76E_46A4_93DC_3FEF3C34E98B_.wvu.PrintArea" hidden="1" oldHidden="1">
    <formula>'Лист 1'!$A$1:$R$1868</formula>
    <oldFormula>'Лист 1'!$A$1:$R$1868</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1'!$A$14:$S$1852</formula>
    <oldFormula>'Лист 1'!$A$14:$S$1852</oldFormula>
  </rdn>
  <rcv guid="{52C56C69-E76E-46A4-93DC-3FEF3C34E98B}" action="add"/>
</revisions>
</file>

<file path=xl/revisions/revisionLog171.xml><?xml version="1.0" encoding="utf-8"?>
<revisions xmlns="http://schemas.openxmlformats.org/spreadsheetml/2006/main" xmlns:r="http://schemas.openxmlformats.org/officeDocument/2006/relationships">
  <rcc rId="17710" sId="1">
    <oc r="A10" t="inlineStr">
      <is>
        <t>Отмечены МО, к которым не имеется замечаний</t>
      </is>
    </oc>
    <nc r="A10"/>
  </rcc>
  <rcc rId="17711" sId="1">
    <oc r="A11" t="inlineStr">
      <is>
        <t>Требуется небольшая корректировка( тех.характеристики, разбивка на этапы)</t>
      </is>
    </oc>
    <nc r="A11"/>
  </rcc>
  <rcc rId="17712" sId="1">
    <oc r="A12" t="inlineStr">
      <is>
        <t>Серьезные ошибки, связанные в основном с расхождениями с акт.программой, или вовсе с отсутствием предоставленных сведений</t>
      </is>
    </oc>
    <nc r="A12"/>
  </rcc>
  <rcc rId="17713" sId="1">
    <oc r="A13" t="inlineStr">
      <is>
        <t>Необходимо занесение данных в данные ячейки, полная переработка КСП</t>
      </is>
    </oc>
    <nc r="A13"/>
  </rcc>
  <rfmt sheetId="1" sqref="A10:F13">
    <dxf>
      <fill>
        <patternFill>
          <bgColor theme="0"/>
        </patternFill>
      </fill>
    </dxf>
  </rfmt>
  <rfmt sheetId="1" sqref="A18:R1861">
    <dxf>
      <fill>
        <patternFill>
          <bgColor theme="0"/>
        </patternFill>
      </fill>
    </dxf>
  </rfmt>
  <rfmt sheetId="1" sqref="A10:A12" start="0" length="0">
    <dxf>
      <border>
        <left/>
      </border>
    </dxf>
  </rfmt>
  <rfmt sheetId="1" sqref="A10:E10" start="0" length="0">
    <dxf>
      <border>
        <top/>
      </border>
    </dxf>
  </rfmt>
  <rfmt sheetId="1" sqref="E10:E12" start="0" length="0">
    <dxf>
      <border>
        <right/>
      </border>
    </dxf>
  </rfmt>
  <rfmt sheetId="1" sqref="A12:E12" start="0" length="0">
    <dxf>
      <border>
        <bottom/>
      </border>
    </dxf>
  </rfmt>
  <rfmt sheetId="1" sqref="A10:E12">
    <dxf>
      <border>
        <top/>
        <bottom/>
        <horizontal/>
      </border>
    </dxf>
  </rfmt>
  <rfmt sheetId="1" sqref="B14" start="0" length="0">
    <dxf>
      <border>
        <top style="thin">
          <color indexed="64"/>
        </top>
      </border>
    </dxf>
  </rfmt>
  <rfmt sheetId="1" sqref="A14" start="0" length="0">
    <dxf>
      <border>
        <top style="thin">
          <color indexed="64"/>
        </top>
      </border>
    </dxf>
  </rfmt>
  <rfmt sheetId="1" sqref="C14" start="0" length="0">
    <dxf>
      <border>
        <top style="thin">
          <color indexed="64"/>
        </top>
      </border>
    </dxf>
  </rfmt>
  <rfmt sheetId="1" sqref="D14:N14" start="0" length="0">
    <dxf>
      <border>
        <top style="thin">
          <color indexed="64"/>
        </top>
      </border>
    </dxf>
  </rfmt>
  <rcv guid="{52C56C69-E76E-46A4-93DC-3FEF3C34E98B}" action="delete"/>
  <rdn rId="0" localSheetId="1" customView="1" name="Z_52C56C69_E76E_46A4_93DC_3FEF3C34E98B_.wvu.PrintArea" hidden="1" oldHidden="1">
    <formula>'Лист 1'!$A$1:$R$1875</formula>
    <oldFormula>'Лист 1'!$A$1:$R$1875</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711.xml><?xml version="1.0" encoding="utf-8"?>
<revisions xmlns="http://schemas.openxmlformats.org/spreadsheetml/2006/main" xmlns:r="http://schemas.openxmlformats.org/officeDocument/2006/relationships">
  <rfmt sheetId="1" sqref="C1348:Q1367" start="0" length="2147483647">
    <dxf>
      <font>
        <name val="Times New Roman"/>
        <scheme val="none"/>
      </font>
    </dxf>
  </rfmt>
  <rcv guid="{52C56C69-E76E-46A4-93DC-3FEF3C34E98B}" action="delete"/>
  <rdn rId="0" localSheetId="1" customView="1" name="Z_52C56C69_E76E_46A4_93DC_3FEF3C34E98B_.wvu.PrintArea" hidden="1" oldHidden="1">
    <formula>'Лист 1'!$A$1:$R$1879</formula>
    <oldFormula>'Лист 1'!$A$1:$R$1879</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7111.xml><?xml version="1.0" encoding="utf-8"?>
<revisions xmlns="http://schemas.openxmlformats.org/spreadsheetml/2006/main" xmlns:r="http://schemas.openxmlformats.org/officeDocument/2006/relationships">
  <rrc rId="16769" sId="1" ref="A1774:XFD1774" action="insertRow"/>
  <rm rId="16770" sheetId="1" source="A1769:XFD1769" destination="A1774:XFD1774" sourceSheetId="1">
    <rfmt sheetId="1" xfDxf="1" sqref="A1774:XFD1774" start="0" length="0">
      <dxf>
        <font>
          <sz val="14"/>
          <name val="Times New Roman"/>
          <scheme val="none"/>
        </font>
      </dxf>
    </rfmt>
    <rfmt sheetId="1" sqref="A1774" start="0" length="0">
      <dxf>
        <font>
          <sz val="14"/>
          <color indexed="8"/>
          <name val="Times New Roman"/>
          <scheme val="none"/>
        </font>
        <alignment horizontal="center" readingOrder="0"/>
        <border outline="0">
          <left style="thin">
            <color indexed="64"/>
          </left>
          <top style="thin">
            <color indexed="64"/>
          </top>
          <bottom style="thin">
            <color indexed="64"/>
          </bottom>
        </border>
      </dxf>
    </rfmt>
    <rfmt sheetId="1" sqref="B1774" start="0" length="0">
      <dxf>
        <font>
          <sz val="14"/>
          <color indexed="8"/>
          <name val="Times New Roman"/>
          <scheme val="none"/>
        </font>
        <alignment horizontal="left" readingOrder="0"/>
        <border outline="0">
          <left style="thin">
            <color indexed="64"/>
          </left>
          <right style="thin">
            <color indexed="64"/>
          </right>
          <top style="thin">
            <color indexed="64"/>
          </top>
          <bottom style="thin">
            <color indexed="64"/>
          </bottom>
        </border>
      </dxf>
    </rfmt>
    <rfmt sheetId="1" sqref="C1774"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D1774" start="0" length="0">
      <dxf>
        <font>
          <sz val="14"/>
          <color indexed="8"/>
          <name val="Times New Roman"/>
          <scheme val="none"/>
        </font>
        <numFmt numFmtId="3" formatCode="#,##0"/>
        <border outline="0">
          <left style="thin">
            <color indexed="64"/>
          </left>
          <right style="thin">
            <color indexed="64"/>
          </right>
          <top style="thin">
            <color indexed="64"/>
          </top>
          <bottom style="thin">
            <color indexed="64"/>
          </bottom>
        </border>
      </dxf>
    </rfmt>
    <rfmt sheetId="1" sqref="E1774" start="0" length="0">
      <dxf>
        <font>
          <sz val="14"/>
          <color indexed="8"/>
          <name val="Times New Roman"/>
          <scheme val="none"/>
        </font>
        <numFmt numFmtId="3" formatCode="#,##0"/>
        <border outline="0">
          <left style="thin">
            <color indexed="64"/>
          </left>
          <right style="thin">
            <color indexed="64"/>
          </right>
          <top style="thin">
            <color indexed="64"/>
          </top>
          <bottom style="thin">
            <color indexed="64"/>
          </bottom>
        </border>
      </dxf>
    </rfmt>
    <rfmt sheetId="1" sqref="F1774" start="0" length="0">
      <dxf>
        <font>
          <sz val="14"/>
          <color indexed="8"/>
          <name val="Times New Roman"/>
          <scheme val="none"/>
        </font>
        <numFmt numFmtId="3" formatCode="#,##0"/>
        <border outline="0">
          <left style="thin">
            <color indexed="64"/>
          </left>
          <right style="thin">
            <color indexed="64"/>
          </right>
          <top style="thin">
            <color indexed="64"/>
          </top>
          <bottom style="thin">
            <color indexed="64"/>
          </bottom>
        </border>
      </dxf>
    </rfmt>
    <rfmt sheetId="1" sqref="G1774"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H1774" start="0" length="0">
      <dxf>
        <font>
          <sz val="14"/>
          <color indexed="8"/>
          <name val="Times New Roman"/>
          <scheme val="none"/>
        </font>
        <numFmt numFmtId="3" formatCode="#,##0"/>
        <border outline="0">
          <left style="thin">
            <color indexed="64"/>
          </left>
          <right style="thin">
            <color indexed="64"/>
          </right>
          <top style="thin">
            <color indexed="64"/>
          </top>
          <bottom style="thin">
            <color indexed="64"/>
          </bottom>
        </border>
      </dxf>
    </rfmt>
    <rfmt sheetId="1" sqref="I1774"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J1774" start="0" length="0">
      <dxf>
        <font>
          <sz val="14"/>
          <color indexed="8"/>
          <name val="Times New Roman"/>
          <scheme val="none"/>
        </font>
        <numFmt numFmtId="3" formatCode="#,##0"/>
        <border outline="0">
          <left style="thin">
            <color indexed="64"/>
          </left>
          <right style="thin">
            <color indexed="64"/>
          </right>
          <top style="thin">
            <color indexed="64"/>
          </top>
          <bottom style="thin">
            <color indexed="64"/>
          </bottom>
        </border>
      </dxf>
    </rfmt>
    <rfmt sheetId="1" sqref="K1774"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L1774" start="0" length="0">
      <dxf>
        <font>
          <sz val="14"/>
          <color indexed="8"/>
          <name val="Times New Roman"/>
          <scheme val="none"/>
        </font>
        <numFmt numFmtId="3" formatCode="#,##0"/>
        <border outline="0">
          <left style="thin">
            <color indexed="64"/>
          </left>
          <right style="thin">
            <color indexed="64"/>
          </right>
          <top style="thin">
            <color indexed="64"/>
          </top>
          <bottom style="thin">
            <color indexed="64"/>
          </bottom>
        </border>
      </dxf>
    </rfmt>
    <rfmt sheetId="1" sqref="M1774"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N1774" start="0" length="0">
      <dxf>
        <font>
          <sz val="14"/>
          <color indexed="8"/>
          <name val="Times New Roman"/>
          <scheme val="none"/>
        </font>
        <numFmt numFmtId="3" formatCode="#,##0"/>
        <border outline="0">
          <left style="thin">
            <color indexed="64"/>
          </left>
          <right style="thin">
            <color indexed="64"/>
          </right>
          <top style="thin">
            <color indexed="64"/>
          </top>
          <bottom style="thin">
            <color indexed="64"/>
          </bottom>
        </border>
      </dxf>
    </rfmt>
    <rfmt sheetId="1" sqref="O1774"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P1774" start="0" length="0">
      <dxf>
        <font>
          <sz val="14"/>
          <color indexed="8"/>
          <name val="Times New Roman"/>
          <scheme val="none"/>
        </font>
        <numFmt numFmtId="3" formatCode="#,##0"/>
        <border outline="0">
          <left style="thin">
            <color indexed="64"/>
          </left>
          <right style="thin">
            <color indexed="64"/>
          </right>
          <top style="thin">
            <color indexed="64"/>
          </top>
          <bottom style="thin">
            <color indexed="64"/>
          </bottom>
        </border>
      </dxf>
    </rfmt>
    <rfmt sheetId="1" sqref="Q1774" start="0" length="0">
      <dxf>
        <font>
          <sz val="14"/>
          <color indexed="8"/>
          <name val="Times New Roman"/>
          <scheme val="none"/>
        </font>
        <numFmt numFmtId="3" formatCode="#,##0"/>
        <border outline="0">
          <left style="thin">
            <color indexed="64"/>
          </left>
          <right style="thin">
            <color indexed="64"/>
          </right>
          <top style="thin">
            <color indexed="64"/>
          </top>
          <bottom style="thin">
            <color indexed="64"/>
          </bottom>
        </border>
      </dxf>
    </rfmt>
    <rfmt sheetId="1" sqref="R1774" start="0" length="0">
      <dxf>
        <font>
          <sz val="14"/>
          <color indexed="8"/>
          <name val="Times New Roman"/>
          <scheme val="none"/>
        </font>
        <numFmt numFmtId="3" formatCode="#,##0"/>
        <alignment horizontal="right" readingOrder="0"/>
      </dxf>
    </rfmt>
  </rm>
  <rrc rId="16771" sId="1" ref="A1769:XFD1769" action="deleteRow">
    <rfmt sheetId="1" xfDxf="1" sqref="A1769:XFD1769" start="0" length="0">
      <dxf>
        <font>
          <sz val="14"/>
          <name val="Times New Roman"/>
          <scheme val="none"/>
        </font>
      </dxf>
    </rfmt>
    <rfmt sheetId="1" sqref="A1769" start="0" length="0">
      <dxf>
        <alignment horizontal="center" readingOrder="0"/>
      </dxf>
    </rfmt>
    <rfmt sheetId="1" sqref="K1769" start="0" length="0">
      <dxf>
        <alignment horizontal="right" readingOrder="0"/>
      </dxf>
    </rfmt>
  </rrc>
  <rcc rId="16772" sId="1">
    <oc r="A1773">
      <v>1</v>
    </oc>
    <nc r="A1773">
      <v>3</v>
    </nc>
  </rcc>
  <rcc rId="16773" sId="1">
    <oc r="A1769">
      <v>2</v>
    </oc>
    <nc r="A1769">
      <v>1</v>
    </nc>
  </rcc>
  <rcc rId="16774" sId="1" numFmtId="4">
    <oc r="C1768">
      <v>2352132</v>
    </oc>
    <nc r="C1768">
      <f>C1769</f>
    </nc>
  </rcc>
  <rcc rId="16775" sId="1">
    <nc r="D1768">
      <f>D1769</f>
    </nc>
  </rcc>
  <rcc rId="16776" sId="1">
    <nc r="E1768">
      <f>E1769</f>
    </nc>
  </rcc>
  <rcc rId="16777" sId="1">
    <nc r="F1768">
      <f>F1769</f>
    </nc>
  </rcc>
  <rcc rId="16778" sId="1" numFmtId="4">
    <oc r="G1768">
      <v>307.5</v>
    </oc>
    <nc r="G1768">
      <f>G1769</f>
    </nc>
  </rcc>
  <rcc rId="16779" sId="1" numFmtId="4">
    <oc r="H1768">
      <v>1236130</v>
    </oc>
    <nc r="H1768">
      <f>H1769</f>
    </nc>
  </rcc>
  <rcc rId="16780" sId="1">
    <nc r="I1768">
      <f>I1769</f>
    </nc>
  </rcc>
  <rcc rId="16781" sId="1">
    <nc r="J1768">
      <f>J1769</f>
    </nc>
  </rcc>
  <rcc rId="16782" sId="1" numFmtId="4">
    <oc r="K1768">
      <v>700</v>
    </oc>
    <nc r="K1768">
      <f>K1769</f>
    </nc>
  </rcc>
  <rcc rId="16783" sId="1" numFmtId="4">
    <oc r="L1768">
      <v>744002</v>
    </oc>
    <nc r="L1768">
      <f>L1769</f>
    </nc>
  </rcc>
  <rcc rId="16784" sId="1">
    <nc r="M1768">
      <f>M1769</f>
    </nc>
  </rcc>
  <rcc rId="16785" sId="1">
    <nc r="N1768">
      <f>N1769</f>
    </nc>
  </rcc>
  <rcc rId="16786" sId="1" numFmtId="4">
    <oc r="O1768">
      <v>700</v>
    </oc>
    <nc r="O1768">
      <f>O1769</f>
    </nc>
  </rcc>
  <rcc rId="16787" sId="1" numFmtId="4">
    <oc r="P1768">
      <v>372000</v>
    </oc>
    <nc r="P1768">
      <f>P1769</f>
    </nc>
  </rcc>
  <rcc rId="16788" sId="1">
    <nc r="Q1768">
      <f>Q1769</f>
    </nc>
  </rcc>
  <rcc rId="16789" sId="1" numFmtId="4">
    <oc r="C1770">
      <v>1260166</v>
    </oc>
    <nc r="C1770">
      <f>C1771+C1772+C1773</f>
    </nc>
  </rcc>
  <rcc rId="16790" sId="1">
    <nc r="D1770">
      <f>D1771+D1772+D1773</f>
    </nc>
  </rcc>
  <rcc rId="16791" sId="1">
    <nc r="E1770">
      <f>E1771+E1772+E1773</f>
    </nc>
  </rcc>
  <rcc rId="16792" sId="1">
    <nc r="F1770">
      <f>F1771+F1772+F1773</f>
    </nc>
  </rcc>
  <rcc rId="16793" sId="1">
    <nc r="G1770">
      <f>G1771+G1772+G1773</f>
    </nc>
  </rcc>
  <rcc rId="16794" sId="1">
    <nc r="H1770">
      <f>H1771+H1772+H1773</f>
    </nc>
  </rcc>
  <rcc rId="16795" sId="1">
    <nc r="I1770">
      <f>I1771+I1772+I1773</f>
    </nc>
  </rcc>
  <rcc rId="16796" sId="1">
    <nc r="J1770">
      <f>J1771+J1772+J1773</f>
    </nc>
  </rcc>
  <rcc rId="16797" sId="1" numFmtId="4">
    <oc r="K1770">
      <v>620</v>
    </oc>
    <nc r="K1770">
      <f>K1771+K1772+K1773</f>
    </nc>
  </rcc>
  <rcc rId="16798" sId="1" numFmtId="4">
    <oc r="L1770">
      <v>786667</v>
    </oc>
    <nc r="L1770">
      <f>L1771+L1772+L1773</f>
    </nc>
  </rcc>
  <rcc rId="16799" sId="1">
    <nc r="M1770">
      <f>M1771+M1772+M1773</f>
    </nc>
  </rcc>
  <rcc rId="16800" sId="1">
    <nc r="N1770">
      <f>N1771+N1772+N1773</f>
    </nc>
  </rcc>
  <rcc rId="16801" sId="1" numFmtId="4">
    <oc r="O1770">
      <v>620</v>
    </oc>
    <nc r="O1770">
      <f>O1771+O1772+O1773</f>
    </nc>
  </rcc>
  <rcc rId="16802" sId="1" numFmtId="4">
    <oc r="P1770">
      <v>393333</v>
    </oc>
    <nc r="P1770">
      <f>P1771+P1772+P1773</f>
    </nc>
  </rcc>
  <rcc rId="16803" sId="1">
    <nc r="Q1770">
      <f>Q1771+Q1772+Q1773</f>
    </nc>
  </rcc>
  <rcc rId="16804" sId="1">
    <oc r="C1774">
      <f>+D1774+H1774+J1774+L1774+N1774+P1774</f>
    </oc>
    <nc r="C1774">
      <f>C1775+C1776+C1777+C1778</f>
    </nc>
  </rcc>
  <rcc rId="16805" sId="1" numFmtId="4">
    <oc r="D1774">
      <v>820000</v>
    </oc>
    <nc r="D1774">
      <f>D1775+D1776+D1777+D1778</f>
    </nc>
  </rcc>
  <rcc rId="16806" sId="1">
    <nc r="E1774">
      <f>E1775+E1776+E1777+E1778</f>
    </nc>
  </rcc>
  <rcc rId="16807" sId="1">
    <nc r="F1774">
      <f>F1775+F1776+F1777+F1778</f>
    </nc>
  </rcc>
  <rcc rId="16808" sId="1" numFmtId="4">
    <oc r="G1774">
      <v>650</v>
    </oc>
    <nc r="G1774">
      <f>G1775+G1776+G1777+G1778</f>
    </nc>
  </rcc>
  <rcc rId="16809" sId="1" numFmtId="4">
    <oc r="H1774">
      <v>650000</v>
    </oc>
    <nc r="H1774">
      <f>H1775+H1776+H1777+H1778</f>
    </nc>
  </rcc>
  <rcc rId="16810" sId="1">
    <nc r="I1774">
      <f>I1775+I1776+I1777+I1778</f>
    </nc>
  </rcc>
  <rcc rId="16811" sId="1">
    <nc r="J1774">
      <f>J1775+J1776+J1777+J1778</f>
    </nc>
  </rcc>
  <rcc rId="16812" sId="1">
    <nc r="K1774">
      <f>K1775+K1776+K1777+K1778</f>
    </nc>
  </rcc>
  <rcc rId="16813" sId="1">
    <nc r="L1774">
      <f>L1775+L1776+L1777+L1778</f>
    </nc>
  </rcc>
  <rcc rId="16814" sId="1" numFmtId="4">
    <oc r="M1774">
      <v>34</v>
    </oc>
    <nc r="M1774">
      <f>M1775+M1776+M1777+M1778</f>
    </nc>
  </rcc>
  <rcc rId="16815" sId="1" numFmtId="4">
    <oc r="N1774">
      <v>175600</v>
    </oc>
    <nc r="N1774">
      <f>N1775+N1776+N1777+N1778</f>
    </nc>
  </rcc>
  <rcc rId="16816" sId="1">
    <nc r="O1774">
      <f>O1775+O1776+O1777+O1778</f>
    </nc>
  </rcc>
  <rcc rId="16817" sId="1">
    <nc r="P1774">
      <f>P1775+P1776+P1777+P1778</f>
    </nc>
  </rcc>
  <rcc rId="16818" sId="1">
    <nc r="Q1774">
      <f>Q1775+Q1776+Q1777+Q1778</f>
    </nc>
  </rcc>
  <rcc rId="16819" sId="1" numFmtId="4">
    <oc r="C1767">
      <v>5257898</v>
    </oc>
    <nc r="C1767">
      <f>C1768+C1770+C1774</f>
    </nc>
  </rcc>
  <rcc rId="16820" sId="1">
    <oc r="D1767">
      <f>D1768+D1770+D1774</f>
    </oc>
    <nc r="D1767">
      <f>D1768+D1770+D1774</f>
    </nc>
  </rcc>
  <rcc rId="16821" sId="1">
    <nc r="E1767">
      <f>E1768+E1770+E1774</f>
    </nc>
  </rcc>
  <rcc rId="16822" sId="1">
    <nc r="F1767">
      <f>F1768+F1770+F1774</f>
    </nc>
  </rcc>
  <rcc rId="16823" sId="1" numFmtId="4">
    <oc r="G1767">
      <v>957.5</v>
    </oc>
    <nc r="G1767">
      <f>G1768+G1770+G1774</f>
    </nc>
  </rcc>
  <rcc rId="16824" sId="1" numFmtId="4">
    <oc r="H1767">
      <v>1886130</v>
    </oc>
    <nc r="H1767">
      <f>H1768+H1770+H1774</f>
    </nc>
  </rcc>
  <rcc rId="16825" sId="1">
    <nc r="I1767">
      <f>I1768+I1770+I1774</f>
    </nc>
  </rcc>
  <rcc rId="16826" sId="1">
    <nc r="J1767">
      <f>J1768+J1770+J1774</f>
    </nc>
  </rcc>
  <rcc rId="16827" sId="1" numFmtId="4">
    <oc r="K1767">
      <v>1320</v>
    </oc>
    <nc r="K1767">
      <f>K1768+K1770+K1774</f>
    </nc>
  </rcc>
  <rcc rId="16828" sId="1">
    <oc r="L1767">
      <f>L1768+L1770+L1774</f>
    </oc>
    <nc r="L1767">
      <f>L1768+L1770+L1774</f>
    </nc>
  </rcc>
  <rcc rId="16829" sId="1" numFmtId="4">
    <oc r="M1767">
      <v>55</v>
    </oc>
    <nc r="M1767">
      <f>M1768+M1770+M1774</f>
    </nc>
  </rcc>
  <rcc rId="16830" sId="1" numFmtId="4">
    <oc r="N1767">
      <v>255766</v>
    </oc>
    <nc r="N1767">
      <f>N1768+N1770+N1774</f>
    </nc>
  </rcc>
  <rcc rId="16831" sId="1" numFmtId="4">
    <oc r="O1767">
      <v>1320</v>
    </oc>
    <nc r="O1767">
      <f>O1768+O1770+O1774</f>
    </nc>
  </rcc>
  <rcc rId="16832" sId="1" numFmtId="4">
    <oc r="P1767">
      <v>765333</v>
    </oc>
    <nc r="P1767">
      <f>P1768+P1770+P1774</f>
    </nc>
  </rcc>
  <rcc rId="16833" sId="1">
    <nc r="Q1767">
      <f>Q1768+Q1770+Q1774</f>
    </nc>
  </rcc>
  <rfmt sheetId="1" sqref="C1767:Q1778">
    <dxf>
      <numFmt numFmtId="169" formatCode="#,##0.000"/>
    </dxf>
  </rfmt>
  <rfmt sheetId="1" sqref="C1767:Q1778">
    <dxf>
      <numFmt numFmtId="4" formatCode="#,##0.00"/>
    </dxf>
  </rfmt>
  <rfmt sheetId="1" sqref="C604">
    <dxf>
      <fill>
        <patternFill>
          <bgColor theme="0"/>
        </patternFill>
      </fill>
    </dxf>
  </rfmt>
  <rfmt sheetId="1" sqref="D604">
    <dxf>
      <fill>
        <patternFill>
          <bgColor rgb="FFFFFF00"/>
        </patternFill>
      </fill>
    </dxf>
  </rfmt>
  <rcc rId="16834" sId="1" numFmtId="4">
    <oc r="K1769">
      <v>700</v>
    </oc>
    <nc r="K1769"/>
  </rcc>
  <rcc rId="16835" sId="1" numFmtId="4">
    <oc r="L1769">
      <v>744002</v>
    </oc>
    <nc r="L1769"/>
  </rcc>
  <rcc rId="16836" sId="1" numFmtId="4">
    <oc r="O1769">
      <v>700</v>
    </oc>
    <nc r="O1769"/>
  </rcc>
  <rcc rId="16837" sId="1" numFmtId="4">
    <oc r="P1769">
      <v>372000</v>
    </oc>
    <nc r="P1769"/>
  </rcc>
  <rcc rId="16838" sId="1" numFmtId="4">
    <nc r="D1769">
      <v>1116002</v>
    </nc>
  </rcc>
  <rfmt sheetId="1" sqref="D1769">
    <dxf>
      <fill>
        <patternFill>
          <bgColor theme="0"/>
        </patternFill>
      </fill>
    </dxf>
  </rfmt>
  <rfmt sheetId="1" sqref="B1769:C1769">
    <dxf>
      <fill>
        <patternFill>
          <bgColor theme="0"/>
        </patternFill>
      </fill>
    </dxf>
  </rfmt>
  <rrc rId="16839" sId="1" ref="A1265:XFD1270" action="insertRow"/>
  <rcc rId="16840" sId="1">
    <nc r="B1265" t="inlineStr">
      <is>
        <t>Зональный район, с. Зональное, ул. Центральная, д. 21</t>
      </is>
    </nc>
  </rcc>
  <rfmt sheetId="1" sqref="C1265" start="0" length="0">
    <dxf>
      <fill>
        <patternFill patternType="solid">
          <bgColor rgb="FFFF0000"/>
        </patternFill>
      </fill>
      <border outline="0">
        <top/>
      </border>
    </dxf>
  </rfmt>
  <rcc rId="16841" sId="1" odxf="1" dxf="1" numFmtId="4">
    <nc r="D1265">
      <v>3826812</v>
    </nc>
    <odxf>
      <border outline="0">
        <top style="thin">
          <color indexed="64"/>
        </top>
      </border>
    </odxf>
    <ndxf>
      <border outline="0">
        <top/>
      </border>
    </ndxf>
  </rcc>
  <rfmt sheetId="1" sqref="E1265" start="0" length="0">
    <dxf>
      <border outline="0">
        <top/>
      </border>
    </dxf>
  </rfmt>
  <rfmt sheetId="1" sqref="F1265" start="0" length="0">
    <dxf>
      <border outline="0">
        <top/>
      </border>
    </dxf>
  </rfmt>
  <rfmt sheetId="1" sqref="G1265" start="0" length="0">
    <dxf>
      <border outline="0">
        <top/>
      </border>
    </dxf>
  </rfmt>
  <rfmt sheetId="1" sqref="H1265" start="0" length="0">
    <dxf>
      <border outline="0">
        <top/>
      </border>
    </dxf>
  </rfmt>
  <rfmt sheetId="1" sqref="I1265" start="0" length="0">
    <dxf>
      <border outline="0">
        <top/>
      </border>
    </dxf>
  </rfmt>
  <rfmt sheetId="1" sqref="J1265" start="0" length="0">
    <dxf>
      <border outline="0">
        <top/>
      </border>
    </dxf>
  </rfmt>
  <rfmt sheetId="1" sqref="K1265" start="0" length="0">
    <dxf>
      <fill>
        <patternFill patternType="solid">
          <bgColor rgb="FFFF0000"/>
        </patternFill>
      </fill>
      <border outline="0">
        <top/>
      </border>
    </dxf>
  </rfmt>
  <rfmt sheetId="1" sqref="L1265" start="0" length="0">
    <dxf>
      <fill>
        <patternFill patternType="solid">
          <bgColor rgb="FFFF0000"/>
        </patternFill>
      </fill>
      <border outline="0">
        <top/>
      </border>
    </dxf>
  </rfmt>
  <rcc rId="16842" sId="1" numFmtId="4">
    <nc r="O1265">
      <v>2016</v>
    </nc>
  </rcc>
  <rcc rId="16843" sId="1" numFmtId="4">
    <nc r="P1265">
      <v>4462166</v>
    </nc>
  </rcc>
  <rfmt sheetId="1" sqref="Q1265" start="0" length="0">
    <dxf>
      <font>
        <sz val="14"/>
        <color indexed="8"/>
        <name val="Times New Roman"/>
        <scheme val="none"/>
      </font>
    </dxf>
  </rfmt>
  <rcc rId="16844" sId="1" odxf="1" dxf="1">
    <nc r="R1265">
      <f>4177-1620.7</f>
    </nc>
    <odxf>
      <font>
        <sz val="10"/>
        <color auto="1"/>
        <name val="Arial"/>
        <scheme val="none"/>
      </font>
    </odxf>
    <ndxf>
      <font>
        <sz val="14"/>
        <color auto="1"/>
        <name val="Times New Roman"/>
        <scheme val="none"/>
      </font>
    </ndxf>
  </rcc>
  <rfmt sheetId="1" sqref="S1265" start="0" length="0">
    <dxf>
      <font>
        <sz val="14"/>
        <color auto="1"/>
        <name val="Times New Roman"/>
        <scheme val="none"/>
      </font>
    </dxf>
  </rfmt>
  <rfmt sheetId="1" sqref="T1265" start="0" length="0">
    <dxf>
      <font>
        <sz val="14"/>
        <color auto="1"/>
        <name val="Times New Roman"/>
        <scheme val="none"/>
      </font>
    </dxf>
  </rfmt>
  <rfmt sheetId="1" sqref="U1265" start="0" length="0">
    <dxf>
      <font>
        <sz val="14"/>
        <color auto="1"/>
        <name val="Times New Roman"/>
        <scheme val="none"/>
      </font>
    </dxf>
  </rfmt>
  <rfmt sheetId="1" sqref="V1265" start="0" length="0">
    <dxf>
      <font>
        <sz val="14"/>
        <color auto="1"/>
        <name val="Times New Roman"/>
        <scheme val="none"/>
      </font>
    </dxf>
  </rfmt>
  <rfmt sheetId="1" sqref="W1265" start="0" length="0">
    <dxf>
      <font>
        <sz val="14"/>
        <color auto="1"/>
        <name val="Times New Roman"/>
        <scheme val="none"/>
      </font>
    </dxf>
  </rfmt>
  <rfmt sheetId="1" sqref="X1265" start="0" length="0">
    <dxf>
      <font>
        <sz val="14"/>
        <color auto="1"/>
        <name val="Times New Roman"/>
        <scheme val="none"/>
      </font>
    </dxf>
  </rfmt>
  <rfmt sheetId="1" sqref="Y1265" start="0" length="0">
    <dxf>
      <font>
        <sz val="14"/>
        <color auto="1"/>
        <name val="Times New Roman"/>
        <scheme val="none"/>
      </font>
    </dxf>
  </rfmt>
  <rfmt sheetId="1" sqref="Z1265" start="0" length="0">
    <dxf>
      <font>
        <sz val="14"/>
        <color auto="1"/>
        <name val="Times New Roman"/>
        <scheme val="none"/>
      </font>
    </dxf>
  </rfmt>
  <rfmt sheetId="1" sqref="AA1265" start="0" length="0">
    <dxf>
      <font>
        <sz val="14"/>
        <color auto="1"/>
        <name val="Times New Roman"/>
        <scheme val="none"/>
      </font>
    </dxf>
  </rfmt>
  <rfmt sheetId="1" sqref="AB1265" start="0" length="0">
    <dxf>
      <font>
        <sz val="14"/>
        <color auto="1"/>
        <name val="Times New Roman"/>
        <scheme val="none"/>
      </font>
    </dxf>
  </rfmt>
  <rfmt sheetId="1" sqref="AC1265" start="0" length="0">
    <dxf>
      <font>
        <sz val="14"/>
        <color auto="1"/>
        <name val="Times New Roman"/>
        <scheme val="none"/>
      </font>
    </dxf>
  </rfmt>
  <rfmt sheetId="1" sqref="AD1265" start="0" length="0">
    <dxf>
      <font>
        <sz val="14"/>
        <color auto="1"/>
        <name val="Times New Roman"/>
        <scheme val="none"/>
      </font>
    </dxf>
  </rfmt>
  <rfmt sheetId="1" sqref="AE1265" start="0" length="0">
    <dxf>
      <font>
        <sz val="14"/>
        <color auto="1"/>
        <name val="Times New Roman"/>
        <scheme val="none"/>
      </font>
    </dxf>
  </rfmt>
  <rfmt sheetId="1" sqref="AF1265" start="0" length="0">
    <dxf>
      <font>
        <sz val="14"/>
        <color auto="1"/>
        <name val="Times New Roman"/>
        <scheme val="none"/>
      </font>
    </dxf>
  </rfmt>
  <rfmt sheetId="1" sqref="AG1265" start="0" length="0">
    <dxf>
      <font>
        <sz val="14"/>
        <color auto="1"/>
        <name val="Times New Roman"/>
        <scheme val="none"/>
      </font>
    </dxf>
  </rfmt>
  <rfmt sheetId="1" sqref="AH1265" start="0" length="0">
    <dxf>
      <font>
        <sz val="14"/>
        <color auto="1"/>
        <name val="Times New Roman"/>
        <scheme val="none"/>
      </font>
    </dxf>
  </rfmt>
  <rfmt sheetId="1" sqref="AI1265" start="0" length="0">
    <dxf>
      <font>
        <sz val="14"/>
        <color auto="1"/>
        <name val="Times New Roman"/>
        <scheme val="none"/>
      </font>
    </dxf>
  </rfmt>
  <rfmt sheetId="1" sqref="AJ1265" start="0" length="0">
    <dxf>
      <font>
        <sz val="14"/>
        <color auto="1"/>
        <name val="Times New Roman"/>
        <scheme val="none"/>
      </font>
    </dxf>
  </rfmt>
  <rfmt sheetId="1" sqref="A1265:XFD1265" start="0" length="0">
    <dxf>
      <font>
        <sz val="14"/>
        <color auto="1"/>
        <name val="Times New Roman"/>
        <scheme val="none"/>
      </font>
    </dxf>
  </rfmt>
  <rcc rId="16845" sId="1">
    <nc r="B1266" t="inlineStr">
      <is>
        <t>Зональный район, с. Соколово, ул. Струкова, д. 2а</t>
      </is>
    </nc>
  </rcc>
  <rcc rId="16846" sId="1" numFmtId="4">
    <nc r="D1266">
      <v>1898121</v>
    </nc>
  </rcc>
  <rfmt sheetId="1" sqref="Q1266" start="0" length="0">
    <dxf>
      <font>
        <sz val="14"/>
        <color indexed="8"/>
        <name val="Times New Roman"/>
        <scheme val="none"/>
      </font>
    </dxf>
  </rfmt>
  <rcc rId="16847" sId="1">
    <nc r="R1266">
      <f>R1265/3</f>
    </nc>
  </rcc>
  <rcc rId="16848" sId="1">
    <nc r="B1267" t="inlineStr">
      <is>
        <t>Зональный район, с. Соколово, ул. Целинная, д. 11</t>
      </is>
    </nc>
  </rcc>
  <rcc rId="16849" sId="1" numFmtId="4">
    <nc r="D1267">
      <v>1748965</v>
    </nc>
  </rcc>
  <rcc rId="16850" sId="1" numFmtId="4">
    <nc r="K1267">
      <v>540</v>
    </nc>
  </rcc>
  <rcc rId="16851" sId="1" numFmtId="4">
    <nc r="L1267">
      <v>531894</v>
    </nc>
  </rcc>
  <rcc rId="16852" sId="1" numFmtId="4">
    <nc r="O1267">
      <v>540</v>
    </nc>
  </rcc>
  <rcc rId="16853" sId="1" numFmtId="4">
    <nc r="P1267">
      <v>1330646</v>
    </nc>
  </rcc>
  <rfmt sheetId="1" sqref="Q1267" start="0" length="0">
    <dxf>
      <font>
        <sz val="14"/>
        <color indexed="8"/>
        <name val="Times New Roman"/>
        <scheme val="none"/>
      </font>
    </dxf>
  </rfmt>
  <rcc rId="16854" sId="1" odxf="1" dxf="1">
    <nc r="R1267">
      <f>R1266+1620.7</f>
    </nc>
    <odxf>
      <font>
        <sz val="10"/>
        <color auto="1"/>
        <name val="Arial"/>
        <scheme val="none"/>
      </font>
    </odxf>
    <ndxf>
      <font>
        <sz val="14"/>
        <color auto="1"/>
        <name val="Arial"/>
        <scheme val="none"/>
      </font>
    </ndxf>
  </rcc>
  <rcc rId="16855" sId="1">
    <nc r="B1268" t="inlineStr">
      <is>
        <t>Зональный район, с. Соколово, ул. Целинная, д. 13</t>
      </is>
    </nc>
  </rcc>
  <rcc rId="16856" sId="1" numFmtId="4">
    <nc r="D1268">
      <v>1803032</v>
    </nc>
  </rcc>
  <rcc rId="16857" sId="1" numFmtId="4">
    <nc r="K1268">
      <v>400</v>
    </nc>
  </rcc>
  <rcc rId="16858" sId="1" numFmtId="4">
    <nc r="L1268">
      <v>393996</v>
    </nc>
  </rcc>
  <rcc rId="16859" sId="1" numFmtId="4">
    <nc r="O1268">
      <v>400</v>
    </nc>
  </rcc>
  <rcc rId="16860" sId="1" numFmtId="4">
    <nc r="P1268">
      <v>985664</v>
    </nc>
  </rcc>
  <rfmt sheetId="1" sqref="Q1268" start="0" length="0">
    <dxf>
      <font>
        <sz val="14"/>
        <color indexed="8"/>
        <name val="Times New Roman"/>
        <scheme val="none"/>
      </font>
    </dxf>
  </rfmt>
  <rcc rId="16861" sId="1">
    <nc r="B1269" t="inlineStr">
      <is>
        <t>Зональный район, с. Соколово, ул. Целинная, д. 19</t>
      </is>
    </nc>
  </rcc>
  <rcc rId="16862" sId="1" numFmtId="4">
    <nc r="D1269">
      <v>941655</v>
    </nc>
  </rcc>
  <rcc rId="16863" sId="1" numFmtId="4">
    <nc r="K1269">
      <v>306</v>
    </nc>
  </rcc>
  <rcc rId="16864" sId="1" numFmtId="4">
    <nc r="L1269">
      <v>301406</v>
    </nc>
  </rcc>
  <rcc rId="16865" sId="1" numFmtId="4">
    <nc r="O1269">
      <v>306</v>
    </nc>
  </rcc>
  <rcc rId="16866" sId="1" numFmtId="4">
    <nc r="P1269">
      <v>754032</v>
    </nc>
  </rcc>
  <rfmt sheetId="1" sqref="Q1269" start="0" length="0">
    <dxf>
      <font>
        <sz val="14"/>
        <color indexed="8"/>
        <name val="Times New Roman"/>
        <scheme val="none"/>
      </font>
    </dxf>
  </rfmt>
  <rfmt sheetId="1" sqref="R1269" start="0" length="0">
    <dxf>
      <font>
        <sz val="14"/>
        <color auto="1"/>
        <name val="Times New Roman"/>
        <scheme val="none"/>
      </font>
    </dxf>
  </rfmt>
  <rfmt sheetId="1" sqref="S1269" start="0" length="0">
    <dxf>
      <font>
        <sz val="14"/>
        <color auto="1"/>
        <name val="Times New Roman"/>
        <scheme val="none"/>
      </font>
    </dxf>
  </rfmt>
  <rfmt sheetId="1" sqref="T1269" start="0" length="0">
    <dxf>
      <font>
        <sz val="14"/>
        <color auto="1"/>
        <name val="Times New Roman"/>
        <scheme val="none"/>
      </font>
    </dxf>
  </rfmt>
  <rfmt sheetId="1" sqref="U1269" start="0" length="0">
    <dxf>
      <font>
        <sz val="14"/>
        <color auto="1"/>
        <name val="Times New Roman"/>
        <scheme val="none"/>
      </font>
    </dxf>
  </rfmt>
  <rfmt sheetId="1" sqref="V1269" start="0" length="0">
    <dxf>
      <font>
        <sz val="14"/>
        <color auto="1"/>
        <name val="Times New Roman"/>
        <scheme val="none"/>
      </font>
    </dxf>
  </rfmt>
  <rfmt sheetId="1" sqref="W1269" start="0" length="0">
    <dxf>
      <font>
        <sz val="14"/>
        <color auto="1"/>
        <name val="Times New Roman"/>
        <scheme val="none"/>
      </font>
    </dxf>
  </rfmt>
  <rfmt sheetId="1" sqref="X1269" start="0" length="0">
    <dxf>
      <font>
        <sz val="14"/>
        <color auto="1"/>
        <name val="Times New Roman"/>
        <scheme val="none"/>
      </font>
    </dxf>
  </rfmt>
  <rfmt sheetId="1" sqref="Y1269" start="0" length="0">
    <dxf>
      <font>
        <sz val="14"/>
        <color auto="1"/>
        <name val="Times New Roman"/>
        <scheme val="none"/>
      </font>
    </dxf>
  </rfmt>
  <rfmt sheetId="1" sqref="Z1269" start="0" length="0">
    <dxf>
      <font>
        <sz val="14"/>
        <color auto="1"/>
        <name val="Times New Roman"/>
        <scheme val="none"/>
      </font>
    </dxf>
  </rfmt>
  <rfmt sheetId="1" sqref="AA1269" start="0" length="0">
    <dxf>
      <font>
        <sz val="14"/>
        <color auto="1"/>
        <name val="Times New Roman"/>
        <scheme val="none"/>
      </font>
    </dxf>
  </rfmt>
  <rfmt sheetId="1" sqref="AB1269" start="0" length="0">
    <dxf>
      <font>
        <sz val="14"/>
        <color auto="1"/>
        <name val="Times New Roman"/>
        <scheme val="none"/>
      </font>
    </dxf>
  </rfmt>
  <rfmt sheetId="1" sqref="AC1269" start="0" length="0">
    <dxf>
      <font>
        <sz val="14"/>
        <color auto="1"/>
        <name val="Times New Roman"/>
        <scheme val="none"/>
      </font>
    </dxf>
  </rfmt>
  <rfmt sheetId="1" sqref="AD1269" start="0" length="0">
    <dxf>
      <font>
        <sz val="14"/>
        <color auto="1"/>
        <name val="Times New Roman"/>
        <scheme val="none"/>
      </font>
    </dxf>
  </rfmt>
  <rfmt sheetId="1" sqref="AE1269" start="0" length="0">
    <dxf>
      <font>
        <sz val="14"/>
        <color auto="1"/>
        <name val="Times New Roman"/>
        <scheme val="none"/>
      </font>
    </dxf>
  </rfmt>
  <rfmt sheetId="1" sqref="AF1269" start="0" length="0">
    <dxf>
      <font>
        <sz val="14"/>
        <color auto="1"/>
        <name val="Times New Roman"/>
        <scheme val="none"/>
      </font>
    </dxf>
  </rfmt>
  <rfmt sheetId="1" sqref="AG1269" start="0" length="0">
    <dxf>
      <font>
        <sz val="14"/>
        <color auto="1"/>
        <name val="Times New Roman"/>
        <scheme val="none"/>
      </font>
    </dxf>
  </rfmt>
  <rfmt sheetId="1" sqref="AH1269" start="0" length="0">
    <dxf>
      <font>
        <sz val="14"/>
        <color auto="1"/>
        <name val="Times New Roman"/>
        <scheme val="none"/>
      </font>
    </dxf>
  </rfmt>
  <rfmt sheetId="1" sqref="AI1269" start="0" length="0">
    <dxf>
      <font>
        <sz val="14"/>
        <color auto="1"/>
        <name val="Times New Roman"/>
        <scheme val="none"/>
      </font>
    </dxf>
  </rfmt>
  <rfmt sheetId="1" sqref="AJ1269" start="0" length="0">
    <dxf>
      <font>
        <sz val="14"/>
        <color auto="1"/>
        <name val="Times New Roman"/>
        <scheme val="none"/>
      </font>
    </dxf>
  </rfmt>
  <rfmt sheetId="1" sqref="A1269:XFD1269" start="0" length="0">
    <dxf>
      <font>
        <sz val="14"/>
        <color auto="1"/>
        <name val="Times New Roman"/>
        <scheme val="none"/>
      </font>
    </dxf>
  </rfmt>
  <rcc rId="16867" sId="1">
    <nc r="B1270" t="inlineStr">
      <is>
        <t>Зональный район, с. Шубенка, ул. Школьная, д. 1</t>
      </is>
    </nc>
  </rcc>
  <rcc rId="16868" sId="1" numFmtId="4">
    <nc r="D1270">
      <v>806288</v>
    </nc>
  </rcc>
  <rcc rId="16869" sId="1" numFmtId="4">
    <nc r="E1270">
      <v>0</v>
    </nc>
  </rcc>
  <rcc rId="16870" sId="1" numFmtId="4">
    <nc r="F1270">
      <v>0</v>
    </nc>
  </rcc>
  <rcc rId="16871" sId="1" numFmtId="4">
    <nc r="G1270">
      <v>365.17</v>
    </nc>
  </rcc>
  <rcc rId="16872" sId="1" numFmtId="4">
    <nc r="H1270">
      <v>942369</v>
    </nc>
  </rcc>
  <rcc rId="16873" sId="1" numFmtId="4">
    <nc r="I1270">
      <v>0</v>
    </nc>
  </rcc>
  <rcc rId="16874" sId="1" numFmtId="4">
    <nc r="J1270">
      <v>0</v>
    </nc>
  </rcc>
  <rcc rId="16875" sId="1" numFmtId="4">
    <nc r="K1270">
      <v>0</v>
    </nc>
  </rcc>
  <rcc rId="16876" sId="1" numFmtId="4">
    <nc r="L1270">
      <v>0</v>
    </nc>
  </rcc>
  <rcc rId="16877" sId="1" numFmtId="4">
    <nc r="M1270">
      <v>0</v>
    </nc>
  </rcc>
  <rcc rId="16878" sId="1" numFmtId="4">
    <nc r="N1270">
      <v>0</v>
    </nc>
  </rcc>
  <rcc rId="16879" sId="1" numFmtId="4">
    <nc r="O1270">
      <v>0</v>
    </nc>
  </rcc>
  <rcc rId="16880" sId="1" numFmtId="4">
    <nc r="P1270">
      <v>0</v>
    </nc>
  </rcc>
  <rfmt sheetId="1" sqref="Q1270" start="0" length="0">
    <dxf>
      <font>
        <sz val="14"/>
        <color indexed="8"/>
        <name val="Times New Roman"/>
        <scheme val="none"/>
      </font>
    </dxf>
  </rfmt>
  <rcc rId="16881" sId="1">
    <nc r="A1265">
      <v>5</v>
    </nc>
  </rcc>
  <rcc rId="16882" sId="1">
    <nc r="A1266">
      <v>6</v>
    </nc>
  </rcc>
  <rcc rId="16883" sId="1">
    <nc r="A1267">
      <v>7</v>
    </nc>
  </rcc>
  <rcc rId="16884" sId="1">
    <nc r="A1268">
      <v>8</v>
    </nc>
  </rcc>
  <rcc rId="16885" sId="1">
    <nc r="A1269">
      <v>9</v>
    </nc>
  </rcc>
  <rcc rId="16886" sId="1">
    <nc r="A1270">
      <v>10</v>
    </nc>
  </rcc>
  <rcc rId="16887" sId="1">
    <oc r="A1271">
      <v>5</v>
    </oc>
    <nc r="A1271">
      <v>11</v>
    </nc>
  </rcc>
  <rrc rId="16888" sId="1" ref="A1255:XFD1255" action="deleteRow">
    <undo index="0" exp="ref" v="1" dr="R1255" r="R1256" sId="1"/>
    <rfmt sheetId="1" xfDxf="1" sqref="A1255:XFD1255" start="0" length="0"/>
    <rcc rId="0" sId="1" dxf="1">
      <nc r="A1255">
        <v>2</v>
      </nc>
      <ndxf>
        <font>
          <sz val="14"/>
          <color indexed="8"/>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1255" t="inlineStr">
        <is>
          <t>Зональный район, с. Соколово, ул. Струкова, д. 2а</t>
        </is>
      </nc>
      <ndxf>
        <font>
          <sz val="14"/>
          <color indexed="8"/>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umFmtId="4">
      <nc r="C1255">
        <v>1898121</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D1255">
        <v>1898121</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fmt sheetId="1" sqref="E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F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G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H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I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J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K1255" start="0" length="0">
      <dxf>
        <font>
          <sz val="14"/>
          <color indexed="8"/>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1255" start="0" length="0">
      <dxf>
        <font>
          <sz val="14"/>
          <color indexed="8"/>
          <name val="Times New Roman"/>
          <scheme val="none"/>
        </font>
        <numFmt numFmtId="4" formatCode="#,##0.00"/>
        <alignment vertical="top" readingOrder="0"/>
        <border outline="0">
          <left style="thin">
            <color indexed="64"/>
          </left>
          <top style="thin">
            <color indexed="64"/>
          </top>
          <bottom style="thin">
            <color indexed="64"/>
          </bottom>
        </border>
      </dxf>
    </rfmt>
    <rfmt sheetId="1" sqref="M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N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O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P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Q1255"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cc rId="0" sId="1" dxf="1">
      <nc r="R1255">
        <f>R1254/3</f>
      </nc>
      <ndxf/>
    </rcc>
  </rrc>
  <rrc rId="16889" sId="1" ref="A1255:XFD1255" action="deleteRow">
    <rfmt sheetId="1" xfDxf="1" sqref="A1255:XFD1255" start="0" length="0"/>
    <rcc rId="0" sId="1" dxf="1">
      <nc r="A1255">
        <v>3</v>
      </nc>
      <ndxf>
        <font>
          <sz val="14"/>
          <color indexed="8"/>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1255" t="inlineStr">
        <is>
          <t>Зональный район, с. Соколово, ул. Целинная, д. 11</t>
        </is>
      </nc>
      <ndxf>
        <font>
          <sz val="14"/>
          <color indexed="8"/>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umFmtId="4">
      <nc r="C1255">
        <v>3611505</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D1255">
        <v>1748965</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fmt sheetId="1" sqref="E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F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G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H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I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J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cc rId="0" sId="1" dxf="1" numFmtId="4">
      <nc r="K1255">
        <v>540</v>
      </nc>
      <ndxf>
        <font>
          <sz val="14"/>
          <color indexed="8"/>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1" dxf="1" numFmtId="4">
      <nc r="L1255">
        <v>531894</v>
      </nc>
      <ndxf>
        <font>
          <sz val="14"/>
          <color indexed="8"/>
          <name val="Times New Roman"/>
          <scheme val="none"/>
        </font>
        <numFmt numFmtId="4" formatCode="#,##0.00"/>
        <alignment vertical="top" readingOrder="0"/>
        <border outline="0">
          <left style="thin">
            <color indexed="64"/>
          </left>
          <top style="thin">
            <color indexed="64"/>
          </top>
          <bottom style="thin">
            <color indexed="64"/>
          </bottom>
        </border>
      </ndxf>
    </rcc>
    <rfmt sheetId="1" sqref="M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N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cc rId="0" sId="1" dxf="1" numFmtId="4">
      <nc r="O1255">
        <v>540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P1255">
        <v>1330646</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fmt sheetId="1" sqref="Q1255"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cc rId="0" sId="1" dxf="1">
      <nc r="R1255">
        <f>#REF!+1620.7</f>
      </nc>
      <ndxf>
        <font>
          <sz val="14"/>
          <color auto="1"/>
          <name val="Arial"/>
          <scheme val="none"/>
        </font>
      </ndxf>
    </rcc>
  </rrc>
  <rrc rId="16890" sId="1" ref="A1255:XFD1255" action="deleteRow">
    <rfmt sheetId="1" xfDxf="1" sqref="A1255:XFD1255" start="0" length="0"/>
    <rcc rId="0" sId="1" dxf="1">
      <nc r="A1255">
        <v>4</v>
      </nc>
      <ndxf>
        <font>
          <sz val="14"/>
          <color indexed="8"/>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1255" t="inlineStr">
        <is>
          <t>Зональный район, с. Соколово, ул. Целинная, д. 13</t>
        </is>
      </nc>
      <ndxf>
        <font>
          <sz val="14"/>
          <color indexed="8"/>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umFmtId="4">
      <nc r="C1255">
        <v>3185692</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D1255">
        <v>1803032</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fmt sheetId="1" sqref="E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F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G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H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I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J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cc rId="0" sId="1" dxf="1" numFmtId="4">
      <nc r="K1255">
        <v>400</v>
      </nc>
      <ndxf>
        <font>
          <sz val="14"/>
          <color indexed="8"/>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1" dxf="1" numFmtId="4">
      <nc r="L1255">
        <v>393996</v>
      </nc>
      <ndxf>
        <font>
          <sz val="14"/>
          <color indexed="8"/>
          <name val="Times New Roman"/>
          <scheme val="none"/>
        </font>
        <numFmt numFmtId="4" formatCode="#,##0.00"/>
        <alignment vertical="top" readingOrder="0"/>
        <border outline="0">
          <left style="thin">
            <color indexed="64"/>
          </left>
          <top style="thin">
            <color indexed="64"/>
          </top>
          <bottom style="thin">
            <color indexed="64"/>
          </bottom>
        </border>
      </ndxf>
    </rcc>
    <rfmt sheetId="1" sqref="M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fmt sheetId="1" sqref="N1255" start="0" length="0">
      <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dxf>
    </rfmt>
    <rcc rId="0" sId="1" dxf="1" numFmtId="4">
      <nc r="O1255">
        <v>400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P1255">
        <v>985664</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fmt sheetId="1" sqref="Q1255"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fmt sheetId="1" sqref="R1255" start="0" length="0">
      <dxf/>
    </rfmt>
  </rrc>
  <rrc rId="16891" sId="1" ref="A1255:XFD1255" action="deleteRow">
    <rfmt sheetId="1" xfDxf="1" sqref="A1255:XFD1255" start="0" length="0">
      <dxf>
        <font>
          <sz val="14"/>
          <name val="Times New Roman"/>
          <scheme val="none"/>
        </font>
      </dxf>
    </rfmt>
    <rcc rId="0" sId="1" dxf="1">
      <nc r="A1255">
        <v>5</v>
      </nc>
      <ndxf>
        <font>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ndxf>
    </rcc>
    <rcc rId="0" sId="1" dxf="1">
      <nc r="B1255" t="inlineStr">
        <is>
          <t>Зональный район, с. Соколово, ул. Целинная, д. 19</t>
        </is>
      </nc>
      <ndxf>
        <font>
          <sz val="14"/>
          <color indexed="8"/>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C1255">
        <v>1997093</v>
      </nc>
      <ndxf>
        <font>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D1255">
        <v>941655</v>
      </nc>
      <ndxf>
        <font>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fmt sheetId="1" sqref="E1255"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F1255"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G1255"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H1255"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I1255"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J1255"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cc rId="0" sId="1" dxf="1" numFmtId="4">
      <nc r="K1255">
        <v>306</v>
      </nc>
      <n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L1255">
        <v>301406</v>
      </nc>
      <ndxf>
        <font>
          <sz val="14"/>
          <color indexed="8"/>
          <name val="Times New Roman"/>
          <scheme val="none"/>
        </font>
        <numFmt numFmtId="4" formatCode="#,##0.00"/>
        <border outline="0">
          <left style="thin">
            <color indexed="64"/>
          </left>
          <top style="thin">
            <color indexed="64"/>
          </top>
          <bottom style="thin">
            <color indexed="64"/>
          </bottom>
        </border>
      </ndxf>
    </rcc>
    <rfmt sheetId="1" sqref="M1255"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N1255"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cc rId="0" sId="1" dxf="1" numFmtId="4">
      <nc r="O1255">
        <v>306</v>
      </nc>
      <ndxf>
        <font>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umFmtId="4">
      <nc r="P1255">
        <v>754032</v>
      </nc>
      <ndxf>
        <font>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fmt sheetId="1" sqref="Q1255" start="0" length="0">
      <dxf>
        <numFmt numFmtId="4" formatCode="#,##0.00"/>
        <border outline="0">
          <left style="thin">
            <color indexed="64"/>
          </left>
          <right style="thin">
            <color indexed="64"/>
          </right>
          <top style="thin">
            <color indexed="64"/>
          </top>
          <bottom style="thin">
            <color indexed="64"/>
          </bottom>
        </border>
      </dxf>
    </rfmt>
  </rrc>
  <rrc rId="16892" sId="1" ref="A1255:XFD1255" action="deleteRow">
    <undo index="0" exp="area" dr="Q1254:Q1255" r="Q1253" sId="1"/>
    <undo index="0" exp="area" dr="P1254:P1255" r="P1253" sId="1"/>
    <undo index="0" exp="area" dr="O1254:O1255" r="O1253" sId="1"/>
    <undo index="0" exp="area" dr="N1254:N1255" r="N1253" sId="1"/>
    <undo index="0" exp="area" dr="M1254:M1255" r="M1253" sId="1"/>
    <undo index="0" exp="area" dr="L1254:L1255" r="L1253" sId="1"/>
    <undo index="0" exp="area" dr="K1254:K1255" r="K1253" sId="1"/>
    <undo index="0" exp="area" dr="J1254:J1255" r="J1253" sId="1"/>
    <undo index="0" exp="area" dr="I1254:I1255" r="I1253" sId="1"/>
    <undo index="0" exp="area" dr="H1254:H1255" r="H1253" sId="1"/>
    <undo index="0" exp="area" dr="G1254:G1255" r="G1253" sId="1"/>
    <undo index="0" exp="area" dr="F1254:F1255" r="F1253" sId="1"/>
    <undo index="0" exp="area" dr="E1254:E1255" r="E1253" sId="1"/>
    <undo index="0" exp="area" dr="D1254:D1255" r="D1253" sId="1"/>
    <undo index="0" exp="area" dr="C1254:C1255" r="C1253" sId="1"/>
    <rfmt sheetId="1" xfDxf="1" sqref="A1255:XFD1255" start="0" length="0"/>
    <rcc rId="0" sId="1" dxf="1">
      <nc r="A1255">
        <v>6</v>
      </nc>
      <ndxf>
        <font>
          <sz val="14"/>
          <color indexed="8"/>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1255" t="inlineStr">
        <is>
          <t>Зональный район, с. Шубенка, ул. Школьная, д. 1</t>
        </is>
      </nc>
      <ndxf>
        <font>
          <sz val="14"/>
          <color indexed="8"/>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umFmtId="4">
      <nc r="C1255">
        <v>1748656.47</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D1255">
        <v>806288</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E1255">
        <v>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F1255">
        <v>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G1255">
        <v>365.17</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H1255">
        <v>942369</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I1255">
        <v>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J1255">
        <v>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K1255">
        <v>0</v>
      </nc>
      <ndxf>
        <font>
          <sz val="14"/>
          <color indexed="8"/>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ndxf>
    </rcc>
    <rcc rId="0" sId="1" dxf="1" numFmtId="4">
      <nc r="L1255">
        <v>0</v>
      </nc>
      <ndxf>
        <font>
          <sz val="14"/>
          <color indexed="8"/>
          <name val="Times New Roman"/>
          <scheme val="none"/>
        </font>
        <numFmt numFmtId="4" formatCode="#,##0.00"/>
        <alignment vertical="top" readingOrder="0"/>
        <border outline="0">
          <left style="thin">
            <color indexed="64"/>
          </left>
          <top style="thin">
            <color indexed="64"/>
          </top>
          <bottom style="thin">
            <color indexed="64"/>
          </bottom>
        </border>
      </ndxf>
    </rcc>
    <rcc rId="0" sId="1" dxf="1" numFmtId="4">
      <nc r="M1255">
        <v>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N1255">
        <v>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O1255">
        <v>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cc rId="0" sId="1" dxf="1" numFmtId="4">
      <nc r="P1255">
        <v>0</v>
      </nc>
      <ndxf>
        <font>
          <sz val="14"/>
          <color indexed="8"/>
          <name val="Times New Roman"/>
          <scheme val="none"/>
        </font>
        <numFmt numFmtId="4" formatCode="#,##0.00"/>
        <alignment vertical="top" readingOrder="0"/>
        <border outline="0">
          <left style="thin">
            <color indexed="64"/>
          </left>
          <right style="thin">
            <color indexed="64"/>
          </right>
          <top style="thin">
            <color indexed="64"/>
          </top>
          <bottom style="thin">
            <color indexed="64"/>
          </bottom>
        </border>
      </ndxf>
    </rcc>
    <rfmt sheetId="1" sqref="Q1255" start="0" length="0">
      <dxf>
        <font>
          <sz val="14"/>
          <color auto="1"/>
          <name val="Times New Roman"/>
          <scheme val="none"/>
        </font>
        <numFmt numFmtId="4" formatCode="#,##0.00"/>
        <border outline="0">
          <left style="thin">
            <color indexed="64"/>
          </left>
          <right style="thin">
            <color indexed="64"/>
          </right>
          <top style="thin">
            <color indexed="64"/>
          </top>
          <bottom style="thin">
            <color indexed="64"/>
          </bottom>
        </border>
      </dxf>
    </rfmt>
    <rfmt sheetId="1" sqref="R1255" start="0" length="0">
      <dxf/>
    </rfmt>
  </rrc>
  <rcc rId="16893" sId="1" numFmtId="4">
    <oc r="D1254">
      <v>3826812</v>
    </oc>
    <nc r="D1254"/>
  </rcc>
  <rcc rId="16894" sId="1" numFmtId="4">
    <oc r="H1254">
      <v>1977347</v>
    </oc>
    <nc r="H1254">
      <v>2473933</v>
    </nc>
  </rcc>
  <rcc rId="16895" sId="1" numFmtId="4">
    <oc r="O1254">
      <v>2016</v>
    </oc>
    <nc r="O1254"/>
  </rcc>
  <rcc rId="16896" sId="1" numFmtId="4">
    <oc r="P1254">
      <v>4462166</v>
    </oc>
    <nc r="P1254"/>
  </rcc>
  <rfmt sheetId="1" sqref="K1254:L1254">
    <dxf>
      <fill>
        <patternFill>
          <bgColor theme="0"/>
        </patternFill>
      </fill>
    </dxf>
  </rfmt>
  <rcc rId="16897" sId="1" numFmtId="4">
    <oc r="C1254">
      <v>10266325</v>
    </oc>
    <nc r="C1254">
      <f>D1254+H1254+J1254+L1254+N1254+P1254</f>
    </nc>
  </rcc>
  <rcc rId="16898" sId="1" odxf="1" dxf="1">
    <oc r="C1255">
      <f>SUM(C1256:C1266)</f>
    </oc>
    <nc r="C1255">
      <f>D1255+H1255+J1255+L1255+N1255+P1255</f>
    </nc>
    <odxf>
      <font>
        <b/>
        <sz val="14"/>
        <name val="Times New Roman"/>
        <scheme val="none"/>
      </font>
      <fill>
        <patternFill patternType="none">
          <bgColor indexed="65"/>
        </patternFill>
      </fill>
      <border outline="0">
        <top style="thin">
          <color indexed="64"/>
        </top>
      </border>
    </odxf>
    <ndxf>
      <font>
        <b val="0"/>
        <sz val="14"/>
        <color indexed="8"/>
        <name val="Times New Roman"/>
        <scheme val="none"/>
      </font>
      <fill>
        <patternFill patternType="solid">
          <bgColor rgb="FFFF0000"/>
        </patternFill>
      </fill>
      <border outline="0">
        <top/>
      </border>
    </ndxf>
  </rcc>
  <rcc rId="16899" sId="1" odxf="1" dxf="1" numFmtId="4">
    <oc r="C1256">
      <v>4903800</v>
    </oc>
    <nc r="C1256">
      <f>D1256+H1256+J1256+L1256+N1256+P1256</f>
    </nc>
    <odxf>
      <border outline="0">
        <top style="thin">
          <color indexed="64"/>
        </top>
      </border>
    </odxf>
    <ndxf>
      <border outline="0">
        <top/>
      </border>
    </ndxf>
  </rcc>
  <rcc rId="16900" sId="1" odxf="1" dxf="1" numFmtId="4">
    <oc r="C1257">
      <v>1577873</v>
    </oc>
    <nc r="C1257">
      <f>D1257+H1257+J1257+L1257+N1257+P1257</f>
    </nc>
    <odxf>
      <border outline="0">
        <top style="thin">
          <color indexed="64"/>
        </top>
      </border>
    </odxf>
    <ndxf>
      <border outline="0">
        <top/>
      </border>
    </ndxf>
  </rcc>
  <rcc rId="16901" sId="1" odxf="1" dxf="1" numFmtId="4">
    <oc r="C1258">
      <v>4418529</v>
    </oc>
    <nc r="C1258">
      <f>D1258+H1258+J1258+L1258+N1258+P1258</f>
    </nc>
    <odxf>
      <border outline="0">
        <top style="thin">
          <color indexed="64"/>
        </top>
      </border>
    </odxf>
    <ndxf>
      <border outline="0">
        <top/>
      </border>
    </ndxf>
  </rcc>
  <rcc rId="16902" sId="1" odxf="1" dxf="1" numFmtId="4">
    <oc r="C1259">
      <v>532569</v>
    </oc>
    <nc r="C1259">
      <f>D1259+H1259+J1259+L1259+N1259+P1259</f>
    </nc>
    <odxf>
      <fill>
        <patternFill patternType="none">
          <bgColor indexed="65"/>
        </patternFill>
      </fill>
      <border outline="0">
        <top style="thin">
          <color indexed="64"/>
        </top>
      </border>
    </odxf>
    <ndxf>
      <fill>
        <patternFill patternType="solid">
          <bgColor rgb="FFFF0000"/>
        </patternFill>
      </fill>
      <border outline="0">
        <top/>
      </border>
    </ndxf>
  </rcc>
  <rcc rId="16903" sId="1" numFmtId="4">
    <nc r="C1260">
      <f>D1260+H1260+J1260+L1260+N1260+P1260</f>
    </nc>
  </rcc>
  <rcc rId="16904" sId="1" odxf="1" dxf="1" numFmtId="4">
    <nc r="C1261">
      <f>D1261+H1261+J1261+L1261+N1261+P1261</f>
    </nc>
    <ndxf>
      <fill>
        <patternFill patternType="solid">
          <bgColor rgb="FFFF0000"/>
        </patternFill>
      </fill>
      <border outline="0">
        <top/>
      </border>
    </ndxf>
  </rcc>
  <rcc rId="16905" sId="1" odxf="1" dxf="1" numFmtId="4">
    <nc r="C1262">
      <f>D1262+H1262+J1262+L1262+N1262+P1262</f>
    </nc>
    <ndxf>
      <fill>
        <patternFill patternType="solid">
          <bgColor rgb="FFFF0000"/>
        </patternFill>
      </fill>
      <border outline="0">
        <top/>
      </border>
    </ndxf>
  </rcc>
  <rcc rId="16906" sId="1" odxf="1" dxf="1" numFmtId="4">
    <nc r="C1263">
      <f>D1263+H1263+J1263+L1263+N1263+P1263</f>
    </nc>
    <ndxf>
      <fill>
        <patternFill patternType="solid">
          <bgColor rgb="FFFF0000"/>
        </patternFill>
      </fill>
      <border outline="0">
        <top/>
      </border>
    </ndxf>
  </rcc>
  <rcc rId="16907" sId="1" odxf="1" dxf="1" numFmtId="4">
    <nc r="C1264">
      <f>D1264+H1264+J1264+L1264+N1264+P1264</f>
    </nc>
    <ndxf>
      <fill>
        <patternFill patternType="solid">
          <bgColor rgb="FFFF0000"/>
        </patternFill>
      </fill>
      <border outline="0">
        <top/>
      </border>
    </ndxf>
  </rcc>
  <rfmt sheetId="1" sqref="C1265" start="0" length="0">
    <dxf>
      <fill>
        <patternFill patternType="solid">
          <bgColor rgb="FFFF0000"/>
        </patternFill>
      </fill>
      <border outline="0">
        <top/>
      </border>
    </dxf>
  </rfmt>
  <rcc rId="16908" sId="1" odxf="1" dxf="1" numFmtId="4">
    <oc r="C1266">
      <v>3360250</v>
    </oc>
    <nc r="C1266">
      <f>D1266+H1266+J1266+L1266+N1266+P1266</f>
    </nc>
    <odxf>
      <fill>
        <patternFill patternType="none">
          <bgColor indexed="65"/>
        </patternFill>
      </fill>
      <border outline="0">
        <top style="thin">
          <color indexed="64"/>
        </top>
      </border>
    </odxf>
    <ndxf>
      <fill>
        <patternFill patternType="solid">
          <bgColor rgb="FFFF0000"/>
        </patternFill>
      </fill>
      <border outline="0">
        <top/>
      </border>
    </ndxf>
  </rcc>
  <rfmt sheetId="1" sqref="C1256:C1266">
    <dxf>
      <fill>
        <patternFill>
          <bgColor theme="0"/>
        </patternFill>
      </fill>
    </dxf>
  </rfmt>
  <rfmt sheetId="1" sqref="C1255">
    <dxf>
      <fill>
        <patternFill>
          <bgColor theme="0"/>
        </patternFill>
      </fill>
    </dxf>
  </rfmt>
  <rfmt sheetId="1" sqref="C1254">
    <dxf>
      <fill>
        <patternFill>
          <bgColor theme="0"/>
        </patternFill>
      </fill>
    </dxf>
  </rfmt>
  <rcc rId="16909" sId="1">
    <nc r="C1265">
      <f>D1265+H1265+J1265+L1265+N1265+P1265</f>
    </nc>
  </rcc>
  <rcv guid="{52C56C69-E76E-46A4-93DC-3FEF3C34E98B}" action="delete"/>
  <rdn rId="0" localSheetId="1" customView="1" name="Z_52C56C69_E76E_46A4_93DC_3FEF3C34E98B_.wvu.PrintArea" hidden="1" oldHidden="1">
    <formula>'Лист 1'!$A$1:$R$1879</formula>
    <oldFormula>'Лист 1'!$A$1:$R$1879</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71111.xml><?xml version="1.0" encoding="utf-8"?>
<revisions xmlns="http://schemas.openxmlformats.org/spreadsheetml/2006/main" xmlns:r="http://schemas.openxmlformats.org/officeDocument/2006/relationships">
  <rfmt sheetId="1" sqref="C1130:Q1130">
    <dxf>
      <alignment horizontal="general" readingOrder="0"/>
    </dxf>
  </rfmt>
  <rfmt sheetId="1" sqref="C1130:Q1130">
    <dxf>
      <alignment horizontal="right" readingOrder="0"/>
    </dxf>
  </rfmt>
  <rcc rId="16766" sId="1">
    <oc r="A1387" t="inlineStr">
      <is>
        <t>Итого по Кулундинскому району 2018 год</t>
      </is>
    </oc>
    <nc r="A1387" t="inlineStr">
      <is>
        <t>Итого по Кулундинскому району 2019 год</t>
      </is>
    </nc>
  </rcc>
  <rcv guid="{52C56C69-E76E-46A4-93DC-3FEF3C34E98B}" action="delete"/>
  <rdn rId="0" localSheetId="1" customView="1" name="Z_52C56C69_E76E_46A4_93DC_3FEF3C34E98B_.wvu.PrintArea" hidden="1" oldHidden="1">
    <formula>'Лист 1'!$A$1:$R$1878</formula>
    <oldFormula>'Лист 1'!$A$1:$R$1878</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8.xml><?xml version="1.0" encoding="utf-8"?>
<revisions xmlns="http://schemas.openxmlformats.org/spreadsheetml/2006/main" xmlns:r="http://schemas.openxmlformats.org/officeDocument/2006/relationships">
  <rcc rId="21777" sId="1">
    <oc r="D25">
      <f>D26+D27</f>
    </oc>
    <nc r="D25">
      <f>D26+D27</f>
    </nc>
  </rcc>
  <rcc rId="21778" sId="1">
    <oc r="E25">
      <f>E26+E27</f>
    </oc>
    <nc r="E25">
      <f>E26+E27</f>
    </nc>
  </rcc>
  <rcc rId="21779" sId="1">
    <oc r="F25">
      <f>F26+F27</f>
    </oc>
    <nc r="F25">
      <f>F26+F27</f>
    </nc>
  </rcc>
  <rcc rId="21780" sId="1">
    <oc r="G25">
      <f>G26+G27</f>
    </oc>
    <nc r="G25">
      <f>G26+G27</f>
    </nc>
  </rcc>
  <rcc rId="21781" sId="1">
    <oc r="H25">
      <f>H26+H27</f>
    </oc>
    <nc r="H25">
      <f>H26+H27</f>
    </nc>
  </rcc>
  <rcc rId="21782" sId="1">
    <oc r="I25">
      <f>I26+I27</f>
    </oc>
    <nc r="I25">
      <f>I26+I27</f>
    </nc>
  </rcc>
  <rcc rId="21783" sId="1">
    <oc r="J25">
      <f>J26+J27</f>
    </oc>
    <nc r="J25">
      <f>J26+J27</f>
    </nc>
  </rcc>
  <rcc rId="21784" sId="1">
    <oc r="K25">
      <f>K26+K27</f>
    </oc>
    <nc r="K25">
      <f>K26+K27</f>
    </nc>
  </rcc>
  <rcc rId="21785" sId="1">
    <oc r="L25">
      <f>L26+L27</f>
    </oc>
    <nc r="L25">
      <f>L26+L27</f>
    </nc>
  </rcc>
  <rcc rId="21786" sId="1">
    <oc r="M25">
      <f>M26+M27</f>
    </oc>
    <nc r="M25">
      <f>M26+M27</f>
    </nc>
  </rcc>
  <rcc rId="21787" sId="1">
    <oc r="N25">
      <f>N26+N27</f>
    </oc>
    <nc r="N25">
      <f>N26+N27</f>
    </nc>
  </rcc>
  <rcc rId="21788" sId="1">
    <oc r="O25">
      <f>O26+O27</f>
    </oc>
    <nc r="O25">
      <f>O26+O27</f>
    </nc>
  </rcc>
  <rcc rId="21789" sId="1" odxf="1" dxf="1">
    <oc r="P25">
      <f>P26+P27</f>
    </oc>
    <nc r="P25">
      <f>P26+P27</f>
    </nc>
    <odxf>
      <border outline="0">
        <right/>
      </border>
    </odxf>
    <ndxf>
      <border outline="0">
        <right style="thin">
          <color indexed="64"/>
        </right>
      </border>
    </ndxf>
  </rcc>
  <rcc rId="21790" sId="1">
    <oc r="Q25">
      <f>Q26+Q27</f>
    </oc>
    <nc r="Q25">
      <f>Q26+Q27</f>
    </nc>
  </rcc>
  <rfmt sheetId="1" sqref="K20" start="0" length="0">
    <dxf>
      <alignment horizontal="center" readingOrder="0"/>
    </dxf>
  </rfmt>
  <rfmt sheetId="1" sqref="P20" start="0" length="0">
    <dxf>
      <border outline="0">
        <right style="thin">
          <color indexed="64"/>
        </right>
      </border>
    </dxf>
  </rfmt>
  <rfmt sheetId="1" sqref="C20:Q20">
    <dxf>
      <alignment horizontal="right" readingOrder="0"/>
    </dxf>
  </rfmt>
  <rfmt sheetId="1" sqref="K21" start="0" length="0">
    <dxf>
      <alignment horizontal="center" readingOrder="0"/>
    </dxf>
  </rfmt>
  <rfmt sheetId="1" sqref="P21" start="0" length="0">
    <dxf>
      <border outline="0">
        <right style="thin">
          <color indexed="64"/>
        </right>
      </border>
    </dxf>
  </rfmt>
  <rcc rId="21791" sId="1">
    <oc r="C19">
      <f>C23+C31+C269+C286+C446+C497+C600+C883+C933+C953+C1032+C1086+C1103+C1118+C1165+C1174+C1182+C1207+C1233+C1254+C1310+C1328+C1357+C1394+C1401+C1409+C1442+C1473+C1493+C1500+C1567+C1619+C1628+C1646+C1680+C1691+C1694+C1731+C1749+C1761+C1776+C1789+C1797+C1813</f>
    </oc>
    <nc r="C19">
      <f>C23+C31+C268+C285+C445+C496+C611+C894+C944+C964+C1043+C1097+C1114+C1129+C1177+C1186+C1194+C1219+C1245+C1266+C1322+C1340+C1369+C1406+C1413+C1421+C1454+C1485+C1512+C1579+C1631+C1640+C1658+C1692+C1705+C1744+C1762+C1774+C1789+C1802+C1810+C1826+C1505</f>
    </nc>
  </rcc>
  <rcc rId="21792" sId="1">
    <nc r="C20">
      <f>C25+C110+C274+C278+C337+C458+C515+C654+C900+C951+C969+C1036+C1048+C1101+C1118+C1131+C1142+C1145+C1179+C1181+C1188+C1196+C1222+C1247+C1260+C1275+C1313+C1325+C1342+C1363+C1373+C1408+C1415+C1425+C1464+C1489+C1518+C1572+C1633+C1644+C1660+C1695+C1708+C1719+C1739+C1746+C1764+C1776+C1792+C1796+C1804+C1812+C1828+C1838+C1507</f>
    </nc>
  </rcc>
  <rcc rId="21793" sId="1">
    <nc r="C21">
      <f>C28+C194+C389+C476+C543+C917+C957+C990+C1010+C1018+C1038+C1077+C1107+C1122+C1136+C1147+C1190+C1199+C1212+C1229+C1262+C1289+C1317+C1327+C1344+C1359+C1365+C1379+C1410+C1418+C1437+C1474+C1498+C1544+C1574+C1582+C1636+C1651+C1680+C1688+C1698+C1702+C1712+C1732+C1741+C1748+C1768+C1780+C1799+C1806+C1814+C1820+C1834+C1846+C1509</f>
    </nc>
  </rcc>
  <rcc rId="21794" sId="1">
    <oc r="D19">
      <f>D23+D31+D269+D286+D446+D497+D600+D883+D933+D953+D1032+D1086+D1103+D1118+D1165+D1174+D1182+D1207+D1233+D1254+D1310+D1328+D1357+D1394+D1401+D1409+D1442+D1473+D1493+D1500+D1567+D1619+D1628+D1646+D1680+D1691+D1694+D1731+D1749+D1761+D1776+D1789+D1797+D1813</f>
    </oc>
    <nc r="D19">
      <f>D23+D31+D268+D285+D445+D496+D611+D894+D944+D964+D1043+D1097+D1114+D1129+D1177+D1186+D1194+D1219+D1245+D1266+D1322+D1340+D1369+D1406+D1413+D1421+D1454+D1485+D1512+D1579+D1631+D1640+D1658+D1692+D1705+D1744+D1762+D1774+D1789+D1802+D1810+D1826+D1505</f>
    </nc>
  </rcc>
  <rcc rId="21795" sId="1">
    <oc r="E19">
      <f>E23+E31+E269+E286+E446+E497+E600+E883+E933+E953+E1032+E1086+E1103+E1118+E1165+E1174+E1182+E1207+E1233+E1254+E1310+E1328+E1357+E1394+E1401+E1409+E1442+E1473+E1493+E1500+E1567+E1619+E1628+E1646+E1680+E1691+E1694+E1731+E1749+E1761+E1776+E1789+E1797+E1813</f>
    </oc>
    <nc r="E19">
      <f>E23+E31+E268+E285+E445+E496+E611+E894+E944+E964+E1043+E1097+E1114+E1129+E1177+E1186+E1194+E1219+E1245+E1266+E1322+E1340+E1369+E1406+E1413+E1421+E1454+E1485+E1512+E1579+E1631+E1640+E1658+E1692+E1705+E1744+E1762+E1774+E1789+E1802+E1810+E1826+E1505</f>
    </nc>
  </rcc>
  <rcc rId="21796" sId="1">
    <oc r="F19">
      <f>F23+F31+F269+F286+F446+F497+F600+F883+F933+F953+F1032+F1086+F1103+F1118+F1165+F1174+F1182+F1207+F1233+F1254+F1310+F1328+F1357+F1394+F1401+F1409+F1442+F1473+F1493+F1500+F1567+F1619+F1628+F1646+F1680+F1691+F1694+F1731+F1749+F1761+F1776+F1789+F1797+F1813</f>
    </oc>
    <nc r="F19">
      <f>F23+F31+F268+F285+F445+F496+F611+F894+F944+F964+F1043+F1097+F1114+F1129+F1177+F1186+F1194+F1219+F1245+F1266+F1322+F1340+F1369+F1406+F1413+F1421+F1454+F1485+F1512+F1579+F1631+F1640+F1658+F1692+F1705+F1744+F1762+F1774+F1789+F1802+F1810+F1826+F1505</f>
    </nc>
  </rcc>
  <rcc rId="21797" sId="1">
    <oc r="G19">
      <f>G23+G31+G269+G286+G446+G497+G600+G883+G933+G953+G1032+G1086+G1103+G1118+G1165+G1174+G1182+G1207+G1233+G1254+G1310+G1328+G1357+G1394+G1401+G1409+G1442+G1473+G1493+G1500+G1567+G1619+G1628+G1646+G1680+G1691+G1694+G1731+G1749+G1761+G1776+G1789+G1797+G1813</f>
    </oc>
    <nc r="G19">
      <f>G23+G31+G268+G285+G445+G496+G611+G894+G944+G964+G1043+G1097+G1114+G1129+G1177+G1186+G1194+G1219+G1245+G1266+G1322+G1340+G1369+G1406+G1413+G1421+G1454+G1485+G1512+G1579+G1631+G1640+G1658+G1692+G1705+G1744+G1762+G1774+G1789+G1802+G1810+G1826+G1505</f>
    </nc>
  </rcc>
  <rcc rId="21798" sId="1">
    <oc r="H19">
      <f>H23+H31+H269+H286+H446+H497+H600+H883+H933+H953+H1032+H1086+H1103+H1118+H1165+H1174+H1182+H1207+H1233+H1254+H1310+H1328+H1357+H1394+H1401+H1409+H1442+H1473+H1493+H1500+H1567+H1619+H1628+H1646+H1680+H1691+H1694+H1731+H1749+H1761+H1776+H1789+H1797+H1813</f>
    </oc>
    <nc r="H19">
      <f>H23+H31+H268+H285+H445+H496+H611+H894+H944+H964+H1043+H1097+H1114+H1129+H1177+H1186+H1194+H1219+H1245+H1266+H1322+H1340+H1369+H1406+H1413+H1421+H1454+H1485+H1512+H1579+H1631+H1640+H1658+H1692+H1705+H1744+H1762+H1774+H1789+H1802+H1810+H1826+H1505</f>
    </nc>
  </rcc>
  <rcc rId="21799" sId="1">
    <oc r="I19">
      <f>I23+I31+I269+I286+I446+I497+I600+I883+I933+I953+I1032+I1086+I1103+I1118+I1165+I1174+I1182+I1207+I1233+I1254+I1310+I1328+I1357+I1394+I1401+I1409+I1442+I1473+I1493+I1500+I1567+I1619+I1628+I1646+I1680+I1691+I1694+I1731+I1749+I1761+I1776+I1789+I1797+I1813</f>
    </oc>
    <nc r="I19">
      <f>I23+I31+I268+I285+I445+I496+I611+I894+I944+I964+I1043+I1097+I1114+I1129+I1177+I1186+I1194+I1219+I1245+I1266+I1322+I1340+I1369+I1406+I1413+I1421+I1454+I1485+I1512+I1579+I1631+I1640+I1658+I1692+I1705+I1744+I1762+I1774+I1789+I1802+I1810+I1826+I1505</f>
    </nc>
  </rcc>
  <rcc rId="21800" sId="1">
    <oc r="J19">
      <f>J23+J31+J269+J286+J446+J497+J600+J883+J933+J953+J1032+J1086+J1103+J1118+J1165+J1174+J1182+J1207+J1233+J1254+J1310+J1328+J1357+J1394+J1401+J1409+J1442+J1473+J1493+J1500+J1567+J1619+J1628+J1646+J1680+J1691+J1694+J1731+J1749+J1761+J1776+J1789+J1797+J1813</f>
    </oc>
    <nc r="J19">
      <f>J23+J31+J268+J285+J445+J496+J611+J894+J944+J964+J1043+J1097+J1114+J1129+J1177+J1186+J1194+J1219+J1245+J1266+J1322+J1340+J1369+J1406+J1413+J1421+J1454+J1485+J1512+J1579+J1631+J1640+J1658+J1692+J1705+J1744+J1762+J1774+J1789+J1802+J1810+J1826+J1505</f>
    </nc>
  </rcc>
  <rcc rId="21801" sId="1">
    <oc r="K19">
      <f>K23+K31+K269+K286+K446+K497+K600+K883+K933+K953+K1032+K1086+K1103+K1118+K1165+K1174+K1182+K1207+K1233+K1254+K1310+K1328+K1357+K1394+K1401+K1409+K1442+K1473+K1493+K1500+K1567+K1619+K1628+K1646+K1680+K1691+K1694+K1731+K1749+K1761+K1776+K1789+K1797+K1813</f>
    </oc>
    <nc r="K19">
      <f>K23+K31+K268+K285+K445+K496+K611+K894+K944+K964+K1043+K1097+K1114+K1129+K1177+K1186+K1194+K1219+K1245+K1266+K1322+K1340+K1369+K1406+K1413+K1421+K1454+K1485+K1512+K1579+K1631+K1640+K1658+K1692+K1705+K1744+K1762+K1774+K1789+K1802+K1810+K1826+K1505</f>
    </nc>
  </rcc>
  <rcc rId="21802" sId="1">
    <oc r="L19">
      <f>L23+L31+L269+L286+L446+L497+L600+L883+L933+L953+L1032+L1086+L1103+L1118+L1165+L1174+L1182+L1207+L1233+L1254+L1310+L1328+L1357+L1394+L1401+L1409+L1442+L1473+L1493+L1500+L1567+L1619+L1628+L1646+L1680+L1691+L1694+L1731+L1749+L1761+L1776+L1789+L1797+L1813</f>
    </oc>
    <nc r="L19">
      <f>L23+L31+L268+L285+L445+L496+L611+L894+L944+L964+L1043+L1097+L1114+L1129+L1177+L1186+L1194+L1219+L1245+L1266+L1322+L1340+L1369+L1406+L1413+L1421+L1454+L1485+L1512+L1579+L1631+L1640+L1658+L1692+L1705+L1744+L1762+L1774+L1789+L1802+L1810+L1826+L1505</f>
    </nc>
  </rcc>
  <rcc rId="21803" sId="1">
    <oc r="M19">
      <f>M23+M31+M269+M286+M446+M497+M600+M883+M933+M953+M1032+M1086+M1103+M1118+M1165+M1174+M1182+M1207+M1233+M1254+M1310+M1328+M1357+M1394+M1401+M1409+M1442+M1473+M1493+M1500+M1567+M1619+M1628+M1646+M1680+M1691+M1694+M1731+M1749+M1761+M1776+M1789+M1797+M1813</f>
    </oc>
    <nc r="M19">
      <f>M23+M31+M268+M285+M445+M496+M611+M894+M944+M964+M1043+M1097+M1114+M1129+M1177+M1186+M1194+M1219+M1245+M1266+M1322+M1340+M1369+M1406+M1413+M1421+M1454+M1485+M1512+M1579+M1631+M1640+M1658+M1692+M1705+M1744+M1762+M1774+M1789+M1802+M1810+M1826+M1505</f>
    </nc>
  </rcc>
  <rcc rId="21804" sId="1">
    <oc r="N19">
      <f>N23+N31+N269+N286+N446+N497+N600+N883+N933+N953+N1032+N1086+N1103+N1118+N1165+N1174+N1182+N1207+N1233+N1254+N1310+N1328+N1357+N1394+N1401+N1409+N1442+N1473+N1493+N1500+N1567+N1619+N1628+N1646+N1680+N1691+N1694+N1731+N1749+N1761+N1776+N1789+N1797+N1813</f>
    </oc>
    <nc r="N19">
      <f>N23+N31+N268+N285+N445+N496+N611+N894+N944+N964+N1043+N1097+N1114+N1129+N1177+N1186+N1194+N1219+N1245+N1266+N1322+N1340+N1369+N1406+N1413+N1421+N1454+N1485+N1512+N1579+N1631+N1640+N1658+N1692+N1705+N1744+N1762+N1774+N1789+N1802+N1810+N1826+N1505</f>
    </nc>
  </rcc>
  <rcc rId="21805" sId="1">
    <oc r="O19">
      <f>O23+O31+O269+O286+O446+O497+O600+O883+O933+O953+O1032+O1086+O1103+O1118+O1165+O1174+O1182+O1207+O1233+O1254+O1310+O1328+O1357+O1394+O1401+O1409+O1442+O1473+O1493+O1500+O1567+O1619+O1628+O1646+O1680+O1691+O1694+O1731+O1749+O1761+O1776+O1789+O1797+O1813</f>
    </oc>
    <nc r="O19">
      <f>O23+O31+O268+O285+O445+O496+O611+O894+O944+O964+O1043+O1097+O1114+O1129+O1177+O1186+O1194+O1219+O1245+O1266+O1322+O1340+O1369+O1406+O1413+O1421+O1454+O1485+O1512+O1579+O1631+O1640+O1658+O1692+O1705+O1744+O1762+O1774+O1789+O1802+O1810+O1826+O1505</f>
    </nc>
  </rcc>
  <rcc rId="21806" sId="1">
    <oc r="P19">
      <f>P23+P31+P269+P286+P446+P497+P600+P883+P933+P953+P1032+P1086+P1103+P1118+P1165+P1174+P1182+P1207+P1233+P1254+P1310+P1328+P1357+P1394+P1401+P1409+P1442+P1473+P1493+P1500+P1567+P1619+P1628+P1646+P1680+P1691+P1694+P1731+P1749+P1761+P1776+P1789+P1797+P1813</f>
    </oc>
    <nc r="P19">
      <f>P23+P31+P268+P285+P445+P496+P611+P894+P944+P964+P1043+P1097+P1114+P1129+P1177+P1186+P1194+P1219+P1245+P1266+P1322+P1340+P1369+P1406+P1413+P1421+P1454+P1485+P1512+P1579+P1631+P1640+P1658+P1692+P1705+P1744+P1762+P1774+P1789+P1802+P1810+P1826+P1505</f>
    </nc>
  </rcc>
  <rcc rId="21807" sId="1">
    <oc r="Q19">
      <f>Q23+Q31+Q269+Q286+Q446+Q497+Q600+Q883+Q933+Q953+Q1032+Q1086+Q1103+Q1118+Q1165+Q1174+Q1182+Q1207+Q1233+Q1254+Q1310+Q1328+Q1357+Q1394+Q1401+Q1409+Q1442+Q1473+Q1493+Q1500+Q1567+Q1619+Q1628+Q1646+Q1680+Q1691+Q1694+Q1731+Q1749+Q1761+Q1776+Q1789+Q1797+Q1813</f>
    </oc>
    <nc r="Q19">
      <f>Q23+Q31+Q268+Q285+Q445+Q496+Q611+Q894+Q944+Q964+Q1043+Q1097+Q1114+Q1129+Q1177+Q1186+Q1194+Q1219+Q1245+Q1266+Q1322+Q1340+Q1369+Q1406+Q1413+Q1421+Q1454+Q1485+Q1512+Q1579+Q1631+Q1640+Q1658+Q1692+Q1705+Q1744+Q1762+Q1774+Q1789+Q1802+Q1810+Q1826+Q1505</f>
    </nc>
  </rcc>
  <rcc rId="21808" sId="1">
    <nc r="D20">
      <f>D25+D110+D274+D278+D337+D458+D515+D654+D900+D951+D969+D1036+D1048+D1101+D1118+D1131+D1142+D1145+D1179+D1181+D1188+D1196+D1222+D1247+D1260+D1275+D1313+D1325+D1342+D1363+D1373+D1408+D1415+D1425+D1464+D1489+D1518+D1572+D1633+D1644+D1660+D1695+D1708+D1719+D1739+D1746+D1764+D1776+D1792+D1796+D1804+D1812+D1828+D1838+D1507</f>
    </nc>
  </rcc>
  <rcc rId="21809" sId="1">
    <nc r="E20">
      <f>E25+E110+E274+E278+E337+E458+E515+E654+E900+E951+E969+E1036+E1048+E1101+E1118+E1131+E1142+E1145+E1179+E1181+E1188+E1196+E1222+E1247+E1260+E1275+E1313+E1325+E1342+E1363+E1373+E1408+E1415+E1425+E1464+E1489+E1518+E1572+E1633+E1644+E1660+E1695+E1708+E1719+E1739+E1746+E1764+E1776+E1792+E1796+E1804+E1812+E1828+E1838+E1507</f>
    </nc>
  </rcc>
  <rcc rId="21810" sId="1">
    <nc r="F20">
      <f>F25+F110+F274+F278+F337+F458+F515+F654+F900+F951+F969+F1036+F1048+F1101+F1118+F1131+F1142+F1145+F1179+F1181+F1188+F1196+F1222+F1247+F1260+F1275+F1313+F1325+F1342+F1363+F1373+F1408+F1415+F1425+F1464+F1489+F1518+F1572+F1633+F1644+F1660+F1695+F1708+F1719+F1739+F1746+F1764+F1776+F1792+F1796+F1804+F1812+F1828+F1838+F1507</f>
    </nc>
  </rcc>
  <rcc rId="21811" sId="1">
    <nc r="G20">
      <f>G25+G110+G274+G278+G337+G458+G515+G654+G900+G951+G969+G1036+G1048+G1101+G1118+G1131+G1142+G1145+G1179+G1181+G1188+G1196+G1222+G1247+G1260+G1275+G1313+G1325+G1342+G1363+G1373+G1408+G1415+G1425+G1464+G1489+G1518+G1572+G1633+G1644+G1660+G1695+G1708+G1719+G1739+G1746+G1764+G1776+G1792+G1796+G1804+G1812+G1828+G1838+G1507</f>
    </nc>
  </rcc>
  <rcc rId="21812" sId="1">
    <nc r="H20">
      <f>H25+H110+H274+H278+H337+H458+H515+H654+H900+H951+H969+H1036+H1048+H1101+H1118+H1131+H1142+H1145+H1179+H1181+H1188+H1196+H1222+H1247+H1260+H1275+H1313+H1325+H1342+H1363+H1373+H1408+H1415+H1425+H1464+H1489+H1518+H1572+H1633+H1644+H1660+H1695+H1708+H1719+H1739+H1746+H1764+H1776+H1792+H1796+H1804+H1812+H1828+H1838+H1507</f>
    </nc>
  </rcc>
  <rcc rId="21813" sId="1">
    <nc r="I20">
      <f>I25+I110+I274+I278+I337+I458+I515+I654+I900+I951+I969+I1036+I1048+I1101+I1118+I1131+I1142+I1145+I1179+I1181+I1188+I1196+I1222+I1247+I1260+I1275+I1313+I1325+I1342+I1363+I1373+I1408+I1415+I1425+I1464+I1489+I1518+I1572+I1633+I1644+I1660+I1695+I1708+I1719+I1739+I1746+I1764+I1776+I1792+I1796+I1804+I1812+I1828+I1838+I1507</f>
    </nc>
  </rcc>
  <rcc rId="21814" sId="1">
    <nc r="J20">
      <f>J25+J110+J274+J278+J337+J458+J515+J654+J900+J951+J969+J1036+J1048+J1101+J1118+J1131+J1142+J1145+J1179+J1181+J1188+J1196+J1222+J1247+J1260+J1275+J1313+J1325+J1342+J1363+J1373+J1408+J1415+J1425+J1464+J1489+J1518+J1572+J1633+J1644+J1660+J1695+J1708+J1719+J1739+J1746+J1764+J1776+J1792+J1796+J1804+J1812+J1828+J1838+J1507</f>
    </nc>
  </rcc>
  <rcc rId="21815" sId="1">
    <nc r="K20">
      <f>K25+K110+K274+K278+K337+K458+K515+K654+K900+K951+K969+K1036+K1048+K1101+K1118+K1131+K1142+K1145+K1179+K1181+K1188+K1196+K1222+K1247+K1260+K1275+K1313+K1325+K1342+K1363+K1373+K1408+K1415+K1425+K1464+K1489+K1518+K1572+K1633+K1644+K1660+K1695+K1708+K1719+K1739+K1746+K1764+K1776+K1792+K1796+K1804+K1812+K1828+K1838+K1507</f>
    </nc>
  </rcc>
  <rcc rId="21816" sId="1">
    <nc r="L20">
      <f>L25+L110+L274+L278+L337+L458+L515+L654+L900+L951+L969+L1036+L1048+L1101+L1118+L1131+L1142+L1145+L1179+L1181+L1188+L1196+L1222+L1247+L1260+L1275+L1313+L1325+L1342+L1363+L1373+L1408+L1415+L1425+L1464+L1489+L1518+L1572+L1633+L1644+L1660+L1695+L1708+L1719+L1739+L1746+L1764+L1776+L1792+L1796+L1804+L1812+L1828+L1838+L1507</f>
    </nc>
  </rcc>
  <rcc rId="21817" sId="1">
    <nc r="M20">
      <f>M25+M110+M274+M278+M337+M458+M515+M654+M900+M951+M969+M1036+M1048+M1101+M1118+M1131+M1142+M1145+M1179+M1181+M1188+M1196+M1222+M1247+M1260+M1275+M1313+M1325+M1342+M1363+M1373+M1408+M1415+M1425+M1464+M1489+M1518+M1572+M1633+M1644+M1660+M1695+M1708+M1719+M1739+M1746+M1764+M1776+M1792+M1796+M1804+M1812+M1828+M1838+M1507</f>
    </nc>
  </rcc>
  <rcc rId="21818" sId="1">
    <nc r="N20">
      <f>N25+N110+N274+N278+N337+N458+N515+N654+N900+N951+N969+N1036+N1048+N1101+N1118+N1131+N1142+N1145+N1179+N1181+N1188+N1196+N1222+N1247+N1260+N1275+N1313+N1325+N1342+N1363+N1373+N1408+N1415+N1425+N1464+N1489+N1518+N1572+N1633+N1644+N1660+N1695+N1708+N1719+N1739+N1746+N1764+N1776+N1792+N1796+N1804+N1812+N1828+N1838+N1507</f>
    </nc>
  </rcc>
  <rcc rId="21819" sId="1">
    <nc r="O20">
      <f>O25+O110+O274+O278+O337+O458+O515+O654+O900+O951+O969+O1036+O1048+O1101+O1118+O1131+O1142+O1145+O1179+O1181+O1188+O1196+O1222+O1247+O1260+O1275+O1313+O1325+O1342+O1363+O1373+O1408+O1415+O1425+O1464+O1489+O1518+O1572+O1633+O1644+O1660+O1695+O1708+O1719+O1739+O1746+O1764+O1776+O1792+O1796+O1804+O1812+O1828+O1838+O1507</f>
    </nc>
  </rcc>
  <rcc rId="21820" sId="1">
    <nc r="P20">
      <f>P25+P110+P274+P278+P337+P458+P515+P654+P900+P951+P969+P1036+P1048+P1101+P1118+P1131+P1142+P1145+P1179+P1181+P1188+P1196+P1222+P1247+P1260+P1275+P1313+P1325+P1342+P1363+P1373+P1408+P1415+P1425+P1464+P1489+P1518+P1572+P1633+P1644+P1660+P1695+P1708+P1719+P1739+P1746+P1764+P1776+P1792+P1796+P1804+P1812+P1828+P1838+P1507</f>
    </nc>
  </rcc>
  <rcc rId="21821" sId="1">
    <nc r="Q20">
      <f>Q25+Q110+Q274+Q278+Q337+Q458+Q515+Q654+Q900+Q951+Q969+Q1036+Q1048+Q1101+Q1118+Q1131+Q1142+Q1145+Q1179+Q1181+Q1188+Q1196+Q1222+Q1247+Q1260+Q1275+Q1313+Q1325+Q1342+Q1363+Q1373+Q1408+Q1415+Q1425+Q1464+Q1489+Q1518+Q1572+Q1633+Q1644+Q1660+Q1695+Q1708+Q1719+Q1739+Q1746+Q1764+Q1776+Q1792+Q1796+Q1804+Q1812+Q1828+Q1838+Q1507</f>
    </nc>
  </rcc>
  <rcc rId="21822" sId="1">
    <nc r="D21">
      <f>D28+D194+D389+D476+D543+D917+D957+D990+D1010+D1018+D1038+D1077+D1107+D1122+D1136+D1147+D1190+D1199+D1212+D1229+D1262+D1289+D1317+D1327+D1344+D1359+D1365+D1379+D1410+D1418+D1437+D1474+D1498+D1544+D1574+D1582+D1636+D1651+D1680+D1688+D1698+D1702+D1712+D1732+D1741+D1748+D1768+D1780+D1799+D1806+D1814+D1820+D1834+D1846+D1509</f>
    </nc>
  </rcc>
  <rcc rId="21823" sId="1">
    <nc r="E21">
      <f>E28+E194+E389+E476+E543+E917+E957+E990+E1010+E1018+E1038+E1077+E1107+E1122+E1136+E1147+E1190+E1199+E1212+E1229+E1262+E1289+E1317+E1327+E1344+E1359+E1365+E1379+E1410+E1418+E1437+E1474+E1498+E1544+E1574+E1582+E1636+E1651+E1680+E1688+E1698+E1702+E1712+E1732+E1741+E1748+E1768+E1780+E1799+E1806+E1814+E1820+E1834+E1846+E1509</f>
    </nc>
  </rcc>
  <rcc rId="21824" sId="1">
    <nc r="F21">
      <f>F28+F194+F389+F476+F543+F917+F957+F990+F1010+F1018+F1038+F1077+F1107+F1122+F1136+F1147+F1190+F1199+F1212+F1229+F1262+F1289+F1317+F1327+F1344+F1359+F1365+F1379+F1410+F1418+F1437+F1474+F1498+F1544+F1574+F1582+F1636+F1651+F1680+F1688+F1698+F1702+F1712+F1732+F1741+F1748+F1768+F1780+F1799+F1806+F1814+F1820+F1834+F1846+F1509</f>
    </nc>
  </rcc>
  <rcc rId="21825" sId="1">
    <nc r="G21">
      <f>G28+G194+G389+G476+G543+G917+G957+G990+G1010+G1018+G1038+G1077+G1107+G1122+G1136+G1147+G1190+G1199+G1212+G1229+G1262+G1289+G1317+G1327+G1344+G1359+G1365+G1379+G1410+G1418+G1437+G1474+G1498+G1544+G1574+G1582+G1636+G1651+G1680+G1688+G1698+G1702+G1712+G1732+G1741+G1748+G1768+G1780+G1799+G1806+G1814+G1820+G1834+G1846+G1509</f>
    </nc>
  </rcc>
  <rcc rId="21826" sId="1">
    <nc r="H21">
      <f>H28+H194+H389+H476+H543+H917+H957+H990+H1010+H1018+H1038+H1077+H1107+H1122+H1136+H1147+H1190+H1199+H1212+H1229+H1262+H1289+H1317+H1327+H1344+H1359+H1365+H1379+H1410+H1418+H1437+H1474+H1498+H1544+H1574+H1582+H1636+H1651+H1680+H1688+H1698+H1702+H1712+H1732+H1741+H1748+H1768+H1780+H1799+H1806+H1814+H1820+H1834+H1846+H1509</f>
    </nc>
  </rcc>
  <rcc rId="21827" sId="1">
    <nc r="I21">
      <f>I28+I194+I389+I476+I543+I917+I957+I990+I1010+I1018+I1038+I1077+I1107+I1122+I1136+I1147+I1190+I1199+I1212+I1229+I1262+I1289+I1317+I1327+I1344+I1359+I1365+I1379+I1410+I1418+I1437+I1474+I1498+I1544+I1574+I1582+I1636+I1651+I1680+I1688+I1698+I1702+I1712+I1732+I1741+I1748+I1768+I1780+I1799+I1806+I1814+I1820+I1834+I1846+I1509</f>
    </nc>
  </rcc>
  <rcc rId="21828" sId="1">
    <nc r="J21">
      <f>J28+J194+J389+J476+J543+J917+J957+J990+J1010+J1018+J1038+J1077+J1107+J1122+J1136+J1147+J1190+J1199+J1212+J1229+J1262+J1289+J1317+J1327+J1344+J1359+J1365+J1379+J1410+J1418+J1437+J1474+J1498+J1544+J1574+J1582+J1636+J1651+J1680+J1688+J1698+J1702+J1712+J1732+J1741+J1748+J1768+J1780+J1799+J1806+J1814+J1820+J1834+J1846+J1509</f>
    </nc>
  </rcc>
  <rcc rId="21829" sId="1">
    <nc r="K21">
      <f>K28+K194+K389+K476+K543+K917+K957+K990+K1010+K1018+K1038+K1077+K1107+K1122+K1136+K1147+K1190+K1199+K1212+K1229+K1262+K1289+K1317+K1327+K1344+K1359+K1365+K1379+K1410+K1418+K1437+K1474+K1498+K1544+K1574+K1582+K1636+K1651+K1680+K1688+K1698+K1702+K1712+K1732+K1741+K1748+K1768+K1780+K1799+K1806+K1814+K1820+K1834+K1846+K1509</f>
    </nc>
  </rcc>
  <rcc rId="21830" sId="1">
    <nc r="L21">
      <f>L28+L194+L389+L476+L543+L917+L957+L990+L1010+L1018+L1038+L1077+L1107+L1122+L1136+L1147+L1190+L1199+L1212+L1229+L1262+L1289+L1317+L1327+L1344+L1359+L1365+L1379+L1410+L1418+L1437+L1474+L1498+L1544+L1574+L1582+L1636+L1651+L1680+L1688+L1698+L1702+L1712+L1732+L1741+L1748+L1768+L1780+L1799+L1806+L1814+L1820+L1834+L1846+L1509</f>
    </nc>
  </rcc>
  <rcc rId="21831" sId="1">
    <nc r="M21">
      <f>M28+M194+M389+M476+M543+M917+M957+M990+M1010+M1018+M1038+M1077+M1107+M1122+M1136+M1147+M1190+M1199+M1212+M1229+M1262+M1289+M1317+M1327+M1344+M1359+M1365+M1379+M1410+M1418+M1437+M1474+M1498+M1544+M1574+M1582+M1636+M1651+M1680+M1688+M1698+M1702+M1712+M1732+M1741+M1748+M1768+M1780+M1799+M1806+M1814+M1820+M1834+M1846+M1509</f>
    </nc>
  </rcc>
  <rcc rId="21832" sId="1">
    <nc r="N21">
      <f>N28+N194+N389+N476+N543+N917+N957+N990+N1010+N1018+N1038+N1077+N1107+N1122+N1136+N1147+N1190+N1199+N1212+N1229+N1262+N1289+N1317+N1327+N1344+N1359+N1365+N1379+N1410+N1418+N1437+N1474+N1498+N1544+N1574+N1582+N1636+N1651+N1680+N1688+N1698+N1702+N1712+N1732+N1741+N1748+N1768+N1780+N1799+N1806+N1814+N1820+N1834+N1846+N1509</f>
    </nc>
  </rcc>
  <rcc rId="21833" sId="1">
    <nc r="O21">
      <f>O28+O194+O389+O476+O543+O917+O957+O990+O1010+O1018+O1038+O1077+O1107+O1122+O1136+O1147+O1190+O1199+O1212+O1229+O1262+O1289+O1317+O1327+O1344+O1359+O1365+O1379+O1410+O1418+O1437+O1474+O1498+O1544+O1574+O1582+O1636+O1651+O1680+O1688+O1698+O1702+O1712+O1732+O1741+O1748+O1768+O1780+O1799+O1806+O1814+O1820+O1834+O1846+O1509</f>
    </nc>
  </rcc>
  <rcc rId="21834" sId="1">
    <nc r="P21">
      <f>P28+P194+P389+P476+P543+P917+P957+P990+P1010+P1018+P1038+P1077+P1107+P1122+P1136+P1147+P1190+P1199+P1212+P1229+P1262+P1289+P1317+P1327+P1344+P1359+P1365+P1379+P1410+P1418+P1437+P1474+P1498+P1544+P1574+P1582+P1636+P1651+P1680+P1688+P1698+P1702+P1712+P1732+P1741+P1748+P1768+P1780+P1799+P1806+P1814+P1820+P1834+P1846+P1509</f>
    </nc>
  </rcc>
  <rcc rId="21835" sId="1">
    <nc r="Q21">
      <f>Q28+Q194+Q389+Q476+Q543+Q917+Q957+Q990+Q1010+Q1018+Q1038+Q1077+Q1107+Q1122+Q1136+Q1147+Q1190+Q1199+Q1212+Q1229+Q1262+Q1289+Q1317+Q1327+Q1344+Q1359+Q1365+Q1379+Q1410+Q1418+Q1437+Q1474+Q1498+Q1544+Q1574+Q1582+Q1636+Q1651+Q1680+Q1688+Q1698+Q1702+Q1712+Q1732+Q1741+Q1748+Q1768+Q1780+Q1799+Q1806+Q1814+Q1820+Q1834+Q1846+Q1509</f>
    </nc>
  </rcc>
  <rfmt sheetId="1" sqref="C18:Q1854">
    <dxf>
      <alignment horizontal="right" readingOrder="0"/>
    </dxf>
  </rfmt>
  <rfmt sheetId="1" sqref="C18:Q1854">
    <dxf>
      <numFmt numFmtId="4" formatCode="#,##0.00"/>
    </dxf>
  </rfmt>
  <rcv guid="{52C56C69-E76E-46A4-93DC-3FEF3C34E98B}" action="delete"/>
  <rdn rId="0" localSheetId="1" customView="1" name="Z_52C56C69_E76E_46A4_93DC_3FEF3C34E98B_.wvu.PrintArea" hidden="1" oldHidden="1">
    <formula>'Лист 1'!$A$1:$R$1870</formula>
    <oldFormula>'Лист 1'!$A$1:$R$1870</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1'!$A$14:$S$1854</formula>
  </rdn>
  <rcv guid="{52C56C69-E76E-46A4-93DC-3FEF3C34E98B}" action="add"/>
</revisions>
</file>

<file path=xl/revisions/revisionLog181.xml><?xml version="1.0" encoding="utf-8"?>
<revisions xmlns="http://schemas.openxmlformats.org/spreadsheetml/2006/main" xmlns:r="http://schemas.openxmlformats.org/officeDocument/2006/relationships">
  <rcv guid="{52C56C69-E76E-46A4-93DC-3FEF3C34E98B}" action="delete"/>
  <rdn rId="0" localSheetId="1" customView="1" name="Z_52C56C69_E76E_46A4_93DC_3FEF3C34E98B_.wvu.PrintArea" hidden="1" oldHidden="1">
    <formula>'Лист 1'!$A$1:$R$1870</formula>
    <oldFormula>'Лист 1'!$A$1:$R$1870</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811.xml><?xml version="1.0" encoding="utf-8"?>
<revisions xmlns="http://schemas.openxmlformats.org/spreadsheetml/2006/main" xmlns:r="http://schemas.openxmlformats.org/officeDocument/2006/relationships">
  <rrc rId="17377" sId="1" ref="A1710:XFD1710" action="insertRow"/>
  <rfmt sheetId="1" sqref="A1710" start="0" length="0">
    <dxf>
      <alignment horizontal="general" readingOrder="0"/>
    </dxf>
  </rfmt>
  <rfmt sheetId="1" sqref="A1710:B1710">
    <dxf>
      <fill>
        <patternFill>
          <bgColor theme="0"/>
        </patternFill>
      </fill>
    </dxf>
  </rfmt>
  <rcc rId="17378" sId="1">
    <nc r="C1710">
      <f>C1711</f>
    </nc>
  </rcc>
  <rcc rId="17379" sId="1">
    <nc r="D1710">
      <f>D1711</f>
    </nc>
  </rcc>
  <rcc rId="17380" sId="1">
    <nc r="E1710">
      <f>E1711</f>
    </nc>
  </rcc>
  <rcc rId="17381" sId="1">
    <nc r="F1710">
      <f>F1711</f>
    </nc>
  </rcc>
  <rcc rId="17382" sId="1">
    <nc r="G1710">
      <f>G1711</f>
    </nc>
  </rcc>
  <rcc rId="17383" sId="1">
    <nc r="H1710">
      <f>H1711</f>
    </nc>
  </rcc>
  <rcc rId="17384" sId="1">
    <nc r="I1710">
      <f>I1711</f>
    </nc>
  </rcc>
  <rcc rId="17385" sId="1">
    <nc r="J1710">
      <f>J1711</f>
    </nc>
  </rcc>
  <rcc rId="17386" sId="1" odxf="1" dxf="1">
    <nc r="K1710">
      <f>K1711</f>
    </nc>
    <odxf>
      <alignment horizontal="right" readingOrder="0"/>
    </odxf>
    <ndxf>
      <alignment horizontal="general" readingOrder="0"/>
    </ndxf>
  </rcc>
  <rcc rId="17387" sId="1">
    <nc r="L1710">
      <f>L1711</f>
    </nc>
  </rcc>
  <rcc rId="17388" sId="1">
    <nc r="M1710">
      <f>M1711</f>
    </nc>
  </rcc>
  <rcc rId="17389" sId="1">
    <nc r="N1710">
      <f>N1711</f>
    </nc>
  </rcc>
  <rcc rId="17390" sId="1">
    <nc r="O1710">
      <f>O1711</f>
    </nc>
  </rcc>
  <rcc rId="17391" sId="1">
    <nc r="P1710">
      <f>P1711</f>
    </nc>
  </rcc>
  <rcc rId="17392" sId="1">
    <nc r="Q1710">
      <f>Q1711</f>
    </nc>
  </rcc>
  <rcc rId="17393" sId="1">
    <nc r="C1709">
      <f>C1710</f>
    </nc>
  </rcc>
  <rcc rId="17394" sId="1">
    <nc r="D1709">
      <f>D1710</f>
    </nc>
  </rcc>
  <rcc rId="17395" sId="1">
    <nc r="E1709">
      <f>E1710</f>
    </nc>
  </rcc>
  <rcc rId="17396" sId="1">
    <nc r="F1709">
      <f>F1710</f>
    </nc>
  </rcc>
  <rcc rId="17397" sId="1">
    <nc r="G1709">
      <f>G1710</f>
    </nc>
  </rcc>
  <rcc rId="17398" sId="1">
    <nc r="H1709">
      <f>H1710</f>
    </nc>
  </rcc>
  <rcc rId="17399" sId="1">
    <nc r="I1709">
      <f>I1710</f>
    </nc>
  </rcc>
  <rcc rId="17400" sId="1">
    <nc r="J1709">
      <f>J1710</f>
    </nc>
  </rcc>
  <rcc rId="17401" sId="1" odxf="1" dxf="1">
    <nc r="K1709">
      <f>K1710</f>
    </nc>
    <odxf>
      <alignment horizontal="right" readingOrder="0"/>
    </odxf>
    <ndxf>
      <alignment horizontal="general" readingOrder="0"/>
    </ndxf>
  </rcc>
  <rcc rId="17402" sId="1">
    <nc r="L1709">
      <f>L1710</f>
    </nc>
  </rcc>
  <rcc rId="17403" sId="1">
    <nc r="M1709">
      <f>M1710</f>
    </nc>
  </rcc>
  <rcc rId="17404" sId="1">
    <nc r="N1709">
      <f>N1710</f>
    </nc>
  </rcc>
  <rcc rId="17405" sId="1">
    <nc r="O1709">
      <f>O1710</f>
    </nc>
  </rcc>
  <rcc rId="17406" sId="1">
    <nc r="P1709">
      <f>P1710</f>
    </nc>
  </rcc>
  <rcc rId="17407" sId="1">
    <nc r="Q1709">
      <f>Q1710</f>
    </nc>
  </rcc>
  <rcc rId="17408" sId="1">
    <nc r="A1710" t="inlineStr">
      <is>
        <t>Итого по Солонешенскому району 2019 год</t>
      </is>
    </nc>
  </rcc>
  <rcc rId="17409" sId="1" odxf="1" dxf="1" numFmtId="4">
    <oc r="C1711" t="inlineStr">
      <is>
        <t>Ремонт фундамента, утепление и ремонт фасада, ремонт крыши</t>
      </is>
    </oc>
    <nc r="C1711">
      <v>887900</v>
    </nc>
    <ndxf>
      <font>
        <b/>
        <sz val="14"/>
        <color indexed="8"/>
        <name val="Times New Roman"/>
        <scheme val="none"/>
      </font>
    </ndxf>
  </rcc>
  <rcc rId="17410" sId="1" odxf="1" dxf="1" numFmtId="4">
    <nc r="G1711">
      <v>370.2</v>
    </nc>
    <odxf>
      <font>
        <b val="0"/>
        <sz val="10"/>
        <color auto="1"/>
        <name val="Arial"/>
        <scheme val="none"/>
      </font>
    </odxf>
    <ndxf>
      <font>
        <b/>
        <sz val="14"/>
        <color auto="1"/>
        <name val="Arial"/>
        <scheme val="none"/>
      </font>
    </ndxf>
  </rcc>
  <rcc rId="17411" sId="1" odxf="1" dxf="1" numFmtId="4">
    <nc r="H1711">
      <v>460000</v>
    </nc>
    <odxf>
      <font>
        <b val="0"/>
        <sz val="10"/>
        <color auto="1"/>
        <name val="Arial"/>
        <scheme val="none"/>
      </font>
    </odxf>
    <ndxf>
      <font>
        <b/>
        <sz val="14"/>
        <color auto="1"/>
        <name val="Arial"/>
        <scheme val="none"/>
      </font>
    </ndxf>
  </rcc>
  <rcc rId="17412" sId="1" odxf="1" dxf="1" numFmtId="4">
    <nc r="K1711">
      <v>200</v>
    </nc>
    <odxf>
      <font>
        <b val="0"/>
        <sz val="10"/>
        <color auto="1"/>
        <name val="Arial"/>
        <scheme val="none"/>
      </font>
    </odxf>
    <ndxf>
      <font>
        <b/>
        <sz val="14"/>
        <color auto="1"/>
        <name val="Arial"/>
        <scheme val="none"/>
      </font>
    </ndxf>
  </rcc>
  <rcc rId="17413" sId="1" odxf="1" dxf="1" numFmtId="4">
    <nc r="L1711">
      <v>80000</v>
    </nc>
    <odxf>
      <font>
        <b val="0"/>
        <sz val="10"/>
        <color auto="1"/>
        <name val="Arial"/>
        <scheme val="none"/>
      </font>
    </odxf>
    <ndxf>
      <font>
        <b/>
        <sz val="14"/>
        <color auto="1"/>
        <name val="Arial"/>
        <scheme val="none"/>
      </font>
    </ndxf>
  </rcc>
  <rcc rId="17414" sId="1" odxf="1" dxf="1" numFmtId="4">
    <nc r="M1711">
      <v>270</v>
    </nc>
    <odxf>
      <font>
        <b val="0"/>
        <sz val="10"/>
        <color auto="1"/>
        <name val="Arial"/>
        <scheme val="none"/>
      </font>
    </odxf>
    <ndxf>
      <font>
        <b/>
        <sz val="14"/>
        <color auto="1"/>
        <name val="Arial"/>
        <scheme val="none"/>
      </font>
    </ndxf>
  </rcc>
  <rcc rId="17415" sId="1" odxf="1" dxf="1" numFmtId="4">
    <nc r="N1711">
      <v>260000</v>
    </nc>
    <odxf>
      <font>
        <b val="0"/>
        <sz val="10"/>
        <color auto="1"/>
        <name val="Arial"/>
        <scheme val="none"/>
      </font>
    </odxf>
    <ndxf>
      <font>
        <b/>
        <sz val="14"/>
        <color auto="1"/>
        <name val="Arial"/>
        <scheme val="none"/>
      </font>
    </ndxf>
  </rcc>
  <rcc rId="17416" sId="1" odxf="1" dxf="1" numFmtId="4">
    <nc r="O1711">
      <v>300</v>
    </nc>
    <odxf>
      <font>
        <b val="0"/>
        <sz val="10"/>
        <color auto="1"/>
        <name val="Arial"/>
        <scheme val="none"/>
      </font>
    </odxf>
    <ndxf>
      <font>
        <b/>
        <sz val="14"/>
        <color auto="1"/>
        <name val="Arial"/>
        <scheme val="none"/>
      </font>
    </ndxf>
  </rcc>
  <rcc rId="17417" sId="1" odxf="1" dxf="1" numFmtId="4">
    <nc r="P1711">
      <v>87900</v>
    </nc>
    <odxf>
      <font>
        <b val="0"/>
        <sz val="10"/>
        <color auto="1"/>
        <name val="Arial"/>
        <scheme val="none"/>
      </font>
    </odxf>
    <ndxf>
      <font>
        <b/>
        <sz val="14"/>
        <color auto="1"/>
        <name val="Arial"/>
        <scheme val="none"/>
      </font>
    </ndxf>
  </rcc>
  <rfmt sheetId="1" sqref="C1711:Q1711">
    <dxf>
      <alignment vertical="bottom" readingOrder="0"/>
    </dxf>
  </rfmt>
  <rfmt sheetId="1" sqref="C1711:Q1711">
    <dxf>
      <alignment vertical="top" readingOrder="0"/>
    </dxf>
  </rfmt>
  <rfmt sheetId="1" sqref="C1711:Q1711">
    <dxf>
      <alignment vertical="bottom" readingOrder="0"/>
    </dxf>
  </rfmt>
  <rfmt sheetId="1" sqref="C1711:Q1711">
    <dxf>
      <alignment vertical="top" readingOrder="0"/>
    </dxf>
  </rfmt>
  <rfmt sheetId="1" sqref="C1711:Q1711" start="0" length="2147483647">
    <dxf>
      <font>
        <b val="0"/>
      </font>
    </dxf>
  </rfmt>
  <rfmt sheetId="1" sqref="C1711:Q1711">
    <dxf>
      <fill>
        <patternFill>
          <bgColor theme="0"/>
        </patternFill>
      </fill>
    </dxf>
  </rfmt>
  <rfmt sheetId="1" sqref="C1711:Q1711" start="0" length="2147483647">
    <dxf>
      <font>
        <color auto="1"/>
      </font>
    </dxf>
  </rfmt>
  <rfmt sheetId="1" sqref="C1711:Q1711" start="0" length="2147483647">
    <dxf>
      <font>
        <name val="Times New Roman"/>
        <scheme val="none"/>
      </font>
    </dxf>
  </rfmt>
  <rfmt sheetId="1" sqref="C1711:Q1711">
    <dxf>
      <alignment horizontal="right" readingOrder="0"/>
    </dxf>
  </rfmt>
  <rfmt sheetId="1" sqref="C1709:Q1710" start="0" length="2147483647">
    <dxf>
      <font>
        <b/>
      </font>
    </dxf>
  </rfmt>
  <rcc rId="17418" sId="1">
    <oc r="B1711" t="inlineStr">
      <is>
        <t>Солонешенский район, с. Солонешное, ул. Береговая, 
д. 5А</t>
      </is>
    </oc>
    <nc r="B1711" t="inlineStr">
      <is>
        <t>Солонешенский район, с. Солонешное, 
ул. Береговая, д. 5А</t>
      </is>
    </nc>
  </rcc>
  <rfmt sheetId="1" sqref="A1014:B1016" start="0" length="2147483647">
    <dxf>
      <font>
        <b/>
      </font>
    </dxf>
  </rfmt>
  <rfmt sheetId="1" sqref="A968" start="0" length="0">
    <dxf>
      <font>
        <b val="0"/>
        <sz val="8"/>
        <color indexed="8"/>
        <name val="Times New Roman"/>
        <scheme val="none"/>
      </font>
      <fill>
        <patternFill patternType="none">
          <bgColor indexed="65"/>
        </patternFill>
      </fill>
      <alignment horizontal="left" wrapText="1" readingOrder="0"/>
      <border outline="0">
        <right/>
      </border>
    </dxf>
  </rfmt>
  <rcc rId="17419" sId="1" odxf="1" dxf="1">
    <oc r="B968" t="inlineStr">
      <is>
        <t>Итого по ЗАТО Сибирскому</t>
      </is>
    </oc>
    <nc r="B968"/>
    <odxf>
      <font>
        <b/>
        <sz val="14"/>
        <name val="Times New Roman"/>
        <scheme val="none"/>
      </font>
      <fill>
        <patternFill patternType="solid">
          <bgColor rgb="FF92D050"/>
        </patternFill>
      </fill>
      <alignment horizontal="general" wrapText="0" readingOrder="0"/>
      <border outline="0">
        <left style="thin">
          <color indexed="64"/>
        </left>
      </border>
    </odxf>
    <ndxf>
      <font>
        <b val="0"/>
        <sz val="8"/>
        <color indexed="8"/>
        <name val="Times New Roman"/>
        <scheme val="none"/>
      </font>
      <fill>
        <patternFill patternType="none">
          <bgColor indexed="65"/>
        </patternFill>
      </fill>
      <alignment horizontal="left" wrapText="1" readingOrder="0"/>
      <border outline="0">
        <left/>
      </border>
    </ndxf>
  </rcc>
  <rcc rId="17420" sId="1" odxf="1" dxf="1" numFmtId="4">
    <oc r="C968">
      <v>132085022.43420002</v>
    </oc>
    <nc r="C968">
      <f>C969+C974+C995</f>
    </nc>
    <odxf>
      <font>
        <b/>
        <sz val="14"/>
        <name val="Times New Roman"/>
        <scheme val="none"/>
      </font>
      <numFmt numFmtId="4" formatCode="#,##0.00"/>
      <alignment horizontal="right" vertical="top" readingOrder="0"/>
    </odxf>
    <ndxf>
      <font>
        <b val="0"/>
        <sz val="8"/>
        <name val="Times New Roman"/>
        <scheme val="none"/>
      </font>
      <numFmt numFmtId="2" formatCode="0.00"/>
      <alignment horizontal="left" vertical="center" readingOrder="0"/>
    </ndxf>
  </rcc>
  <rcc rId="17421" sId="1" odxf="1" dxf="1" numFmtId="4">
    <oc r="D968">
      <v>33168962.993999999</v>
    </oc>
    <nc r="D968">
      <f>D969+D974+D995</f>
    </nc>
    <odxf>
      <font>
        <b/>
        <sz val="14"/>
        <name val="Times New Roman"/>
        <scheme val="none"/>
      </font>
      <numFmt numFmtId="4" formatCode="#,##0.00"/>
      <alignment horizontal="right" vertical="top" readingOrder="0"/>
    </odxf>
    <ndxf>
      <font>
        <b val="0"/>
        <sz val="8"/>
        <name val="Times New Roman"/>
        <scheme val="none"/>
      </font>
      <numFmt numFmtId="2" formatCode="0.00"/>
      <alignment horizontal="left" vertical="center" readingOrder="0"/>
    </ndxf>
  </rcc>
  <rcc rId="17422" sId="1" odxf="1" dxf="1" numFmtId="4">
    <oc r="E968">
      <v>18</v>
    </oc>
    <nc r="E968">
      <f>E969+E974+E995</f>
    </nc>
    <odxf>
      <font>
        <b/>
        <sz val="14"/>
        <name val="Times New Roman"/>
        <scheme val="none"/>
      </font>
      <numFmt numFmtId="4" formatCode="#,##0.00"/>
      <alignment horizontal="right" readingOrder="0"/>
    </odxf>
    <ndxf>
      <font>
        <b val="0"/>
        <sz val="8"/>
        <name val="Times New Roman"/>
        <scheme val="none"/>
      </font>
      <numFmt numFmtId="3" formatCode="#,##0"/>
      <alignment horizontal="left" readingOrder="0"/>
    </ndxf>
  </rcc>
  <rcc rId="17423" sId="1" odxf="1" dxf="1" numFmtId="4">
    <oc r="F968">
      <v>14299144.740000002</v>
    </oc>
    <nc r="F968">
      <f>F969+F974+F995</f>
    </nc>
    <odxf>
      <font>
        <b/>
        <sz val="14"/>
        <name val="Times New Roman"/>
        <scheme val="none"/>
      </font>
      <numFmt numFmtId="4" formatCode="#,##0.00"/>
      <alignment horizontal="right" readingOrder="0"/>
    </odxf>
    <ndxf>
      <font>
        <b val="0"/>
        <sz val="8"/>
        <name val="Times New Roman"/>
        <scheme val="none"/>
      </font>
      <numFmt numFmtId="3" formatCode="#,##0"/>
      <alignment horizontal="left" readingOrder="0"/>
    </ndxf>
  </rcc>
  <rcc rId="17424" sId="1" odxf="1" dxf="1" numFmtId="4">
    <oc r="G968">
      <v>15509.66</v>
    </oc>
    <nc r="G968">
      <f>G969+G974+G995</f>
    </nc>
    <odxf>
      <font>
        <b/>
        <sz val="14"/>
        <name val="Times New Roman"/>
        <scheme val="none"/>
      </font>
      <numFmt numFmtId="4" formatCode="#,##0.00"/>
      <alignment horizontal="right" readingOrder="0"/>
    </odxf>
    <ndxf>
      <font>
        <b val="0"/>
        <sz val="8"/>
        <name val="Times New Roman"/>
        <scheme val="none"/>
      </font>
      <numFmt numFmtId="2" formatCode="0.00"/>
      <alignment horizontal="left" readingOrder="0"/>
    </ndxf>
  </rcc>
  <rcc rId="17425" sId="1" odxf="1" dxf="1" numFmtId="4">
    <oc r="H968">
      <v>35604668.242200002</v>
    </oc>
    <nc r="H968">
      <f>H969+H974+H995</f>
    </nc>
    <odxf>
      <font>
        <b/>
        <sz val="14"/>
        <name val="Times New Roman"/>
        <scheme val="none"/>
      </font>
      <numFmt numFmtId="4" formatCode="#,##0.00"/>
      <alignment horizontal="right" readingOrder="0"/>
    </odxf>
    <ndxf>
      <font>
        <b val="0"/>
        <sz val="8"/>
        <name val="Times New Roman"/>
        <scheme val="none"/>
      </font>
      <numFmt numFmtId="2" formatCode="0.00"/>
      <alignment horizontal="left" readingOrder="0"/>
    </ndxf>
  </rcc>
  <rfmt sheetId="1" sqref="I968" start="0" length="0">
    <dxf>
      <font>
        <b val="0"/>
        <sz val="8"/>
        <name val="Times New Roman"/>
        <scheme val="none"/>
      </font>
      <numFmt numFmtId="2" formatCode="0.00"/>
      <fill>
        <patternFill patternType="solid">
          <bgColor theme="0"/>
        </patternFill>
      </fill>
      <alignment horizontal="left" vertical="center" readingOrder="0"/>
    </dxf>
  </rfmt>
  <rfmt sheetId="1" sqref="J968" start="0" length="0">
    <dxf>
      <font>
        <b val="0"/>
        <sz val="8"/>
        <name val="Times New Roman"/>
        <scheme val="none"/>
      </font>
      <numFmt numFmtId="2" formatCode="0.00"/>
      <fill>
        <patternFill patternType="solid">
          <bgColor theme="0"/>
        </patternFill>
      </fill>
      <alignment horizontal="left" vertical="center" readingOrder="0"/>
    </dxf>
  </rfmt>
  <rcc rId="17426" sId="1" odxf="1" dxf="1" numFmtId="4">
    <oc r="K968">
      <v>6363</v>
    </oc>
    <nc r="K968">
      <f>K969+K974+K995</f>
    </nc>
    <odxf>
      <font>
        <b/>
        <sz val="14"/>
        <name val="Times New Roman"/>
        <scheme val="none"/>
      </font>
      <numFmt numFmtId="4" formatCode="#,##0.00"/>
      <alignment horizontal="right" readingOrder="0"/>
    </odxf>
    <ndxf>
      <font>
        <b val="0"/>
        <sz val="8"/>
        <name val="Times New Roman"/>
        <scheme val="none"/>
      </font>
      <numFmt numFmtId="2" formatCode="0.00"/>
      <alignment horizontal="left" readingOrder="0"/>
    </ndxf>
  </rcc>
  <rcc rId="17427" sId="1" odxf="1" dxf="1" numFmtId="4">
    <oc r="L968">
      <v>9147995.9730000012</v>
    </oc>
    <nc r="L968">
      <f>L969+L974+L995</f>
    </nc>
    <odxf>
      <font>
        <b/>
        <sz val="14"/>
        <name val="Times New Roman"/>
        <scheme val="none"/>
      </font>
      <numFmt numFmtId="4" formatCode="#,##0.00"/>
      <alignment horizontal="right" readingOrder="0"/>
    </odxf>
    <ndxf>
      <font>
        <b val="0"/>
        <sz val="8"/>
        <name val="Times New Roman"/>
        <scheme val="none"/>
      </font>
      <numFmt numFmtId="2" formatCode="0.00"/>
      <alignment horizontal="left" readingOrder="0"/>
    </ndxf>
  </rcc>
  <rcc rId="17428" sId="1" odxf="1" dxf="1" numFmtId="4">
    <oc r="M968">
      <v>0</v>
    </oc>
    <nc r="M968">
      <f>M969+M974+M995</f>
    </nc>
    <odxf>
      <font>
        <b/>
        <sz val="14"/>
        <name val="Times New Roman"/>
        <scheme val="none"/>
      </font>
      <numFmt numFmtId="4" formatCode="#,##0.00"/>
      <alignment horizontal="right" readingOrder="0"/>
    </odxf>
    <ndxf>
      <font>
        <b val="0"/>
        <sz val="8"/>
        <name val="Times New Roman"/>
        <scheme val="none"/>
      </font>
      <numFmt numFmtId="2" formatCode="0.00"/>
      <alignment horizontal="left" readingOrder="0"/>
    </ndxf>
  </rcc>
  <rfmt sheetId="1" sqref="N968" start="0" length="0">
    <dxf>
      <font>
        <b val="0"/>
        <sz val="8"/>
        <name val="Times New Roman"/>
        <scheme val="none"/>
      </font>
      <numFmt numFmtId="2" formatCode="0.00"/>
      <fill>
        <patternFill patternType="solid">
          <bgColor theme="0"/>
        </patternFill>
      </fill>
      <alignment horizontal="left" readingOrder="0"/>
    </dxf>
  </rfmt>
  <rcc rId="17429" sId="1" odxf="1" dxf="1" numFmtId="4">
    <oc r="O968">
      <v>4330</v>
    </oc>
    <nc r="O968">
      <f>O969+O974++O995</f>
    </nc>
    <odxf>
      <font>
        <b/>
        <sz val="14"/>
        <name val="Times New Roman"/>
        <scheme val="none"/>
      </font>
      <numFmt numFmtId="4" formatCode="#,##0.00"/>
      <alignment horizontal="right" readingOrder="0"/>
    </odxf>
    <ndxf>
      <font>
        <b val="0"/>
        <sz val="8"/>
        <name val="Times New Roman"/>
        <scheme val="none"/>
      </font>
      <numFmt numFmtId="2" formatCode="0.00"/>
      <alignment horizontal="left" readingOrder="0"/>
    </ndxf>
  </rcc>
  <rcc rId="17430" sId="1" odxf="1" dxf="1" numFmtId="4">
    <oc r="P968">
      <v>15674274.991999999</v>
    </oc>
    <nc r="P968">
      <f>P969+P974+P995</f>
    </nc>
    <odxf>
      <font>
        <b/>
        <sz val="14"/>
        <name val="Times New Roman"/>
        <scheme val="none"/>
      </font>
      <numFmt numFmtId="4" formatCode="#,##0.00"/>
      <alignment horizontal="right" readingOrder="0"/>
      <border outline="0">
        <right/>
      </border>
    </odxf>
    <ndxf>
      <font>
        <b val="0"/>
        <sz val="8"/>
        <name val="Times New Roman"/>
        <scheme val="none"/>
      </font>
      <numFmt numFmtId="2" formatCode="0.00"/>
      <alignment horizontal="left" readingOrder="0"/>
      <border outline="0">
        <right style="thin">
          <color indexed="64"/>
        </right>
      </border>
    </ndxf>
  </rcc>
  <rfmt sheetId="1" sqref="A969" start="0" length="0">
    <dxf>
      <font>
        <b val="0"/>
        <sz val="8"/>
        <color indexed="8"/>
        <name val="Times New Roman"/>
        <scheme val="none"/>
      </font>
      <alignment wrapText="1" readingOrder="0"/>
    </dxf>
  </rfmt>
  <rfmt sheetId="1" sqref="B969" start="0" length="0">
    <dxf>
      <font>
        <b val="0"/>
        <sz val="8"/>
        <color indexed="8"/>
        <name val="Times New Roman"/>
        <scheme val="none"/>
      </font>
      <alignment horizontal="left" wrapText="1" readingOrder="0"/>
      <border outline="0">
        <left/>
      </border>
    </dxf>
  </rfmt>
  <rcc rId="17431" sId="1" odxf="1" dxf="1" numFmtId="4">
    <oc r="C969">
      <v>25341595.343000002</v>
    </oc>
    <nc r="C969">
      <f>C970+C971+C972+C973</f>
    </nc>
    <odxf>
      <font>
        <b/>
        <sz val="14"/>
        <color indexed="8"/>
        <name val="Times New Roman"/>
        <scheme val="none"/>
      </font>
      <numFmt numFmtId="4" formatCode="#,##0.00"/>
      <alignment horizontal="right" vertical="top" readingOrder="0"/>
    </odxf>
    <ndxf>
      <font>
        <b val="0"/>
        <sz val="8"/>
        <color indexed="8"/>
        <name val="Times New Roman"/>
        <scheme val="none"/>
      </font>
      <numFmt numFmtId="2" formatCode="0.00"/>
      <alignment horizontal="left" vertical="center" readingOrder="0"/>
    </ndxf>
  </rcc>
  <rcc rId="17432" sId="1" odxf="1" dxf="1" numFmtId="4">
    <oc r="D969">
      <v>5336996.2</v>
    </oc>
    <nc r="D969">
      <v>0</v>
    </nc>
    <odxf>
      <font>
        <b/>
        <sz val="14"/>
        <color indexed="8"/>
        <name val="Times New Roman"/>
        <scheme val="none"/>
      </font>
      <numFmt numFmtId="4" formatCode="#,##0.00"/>
      <alignment horizontal="right" vertical="top" readingOrder="0"/>
    </odxf>
    <ndxf>
      <font>
        <b val="0"/>
        <sz val="8"/>
        <color indexed="8"/>
        <name val="Times New Roman"/>
        <scheme val="none"/>
      </font>
      <numFmt numFmtId="2" formatCode="0.00"/>
      <alignment horizontal="left" vertical="center" readingOrder="0"/>
    </ndxf>
  </rcc>
  <rcc rId="17433" sId="1" odxf="1" dxf="1" numFmtId="4">
    <oc r="E969">
      <v>14</v>
    </oc>
    <nc r="E969">
      <f>E970+E971+E972+E973</f>
    </nc>
    <odxf>
      <font>
        <b/>
        <sz val="14"/>
        <color indexed="8"/>
        <name val="Times New Roman"/>
        <scheme val="none"/>
      </font>
      <numFmt numFmtId="4" formatCode="#,##0.00"/>
      <alignment horizontal="right" readingOrder="0"/>
    </odxf>
    <ndxf>
      <font>
        <b val="0"/>
        <sz val="8"/>
        <color indexed="8"/>
        <name val="Times New Roman"/>
        <scheme val="none"/>
      </font>
      <numFmt numFmtId="3" formatCode="#,##0"/>
      <alignment horizontal="left" readingOrder="0"/>
    </ndxf>
  </rcc>
  <rcc rId="17434" sId="1" odxf="1" dxf="1" numFmtId="4">
    <oc r="F969">
      <v>11121557.020000001</v>
    </oc>
    <nc r="F969">
      <f>F970+F971+F972+F973</f>
    </nc>
    <odxf>
      <font>
        <b/>
        <sz val="14"/>
        <color indexed="8"/>
        <name val="Times New Roman"/>
        <scheme val="none"/>
      </font>
      <alignment horizontal="right" readingOrder="0"/>
    </odxf>
    <ndxf>
      <font>
        <b val="0"/>
        <sz val="8"/>
        <color indexed="8"/>
        <name val="Times New Roman"/>
        <scheme val="none"/>
      </font>
      <alignment horizontal="left" readingOrder="0"/>
    </ndxf>
  </rcc>
  <rcc rId="17435" sId="1" odxf="1" dxf="1" numFmtId="4">
    <oc r="G969">
      <v>1994.12</v>
    </oc>
    <nc r="G969">
      <v>0</v>
    </nc>
    <odxf>
      <font>
        <b/>
        <sz val="14"/>
        <color indexed="8"/>
        <name val="Times New Roman"/>
        <scheme val="none"/>
      </font>
      <numFmt numFmtId="4" formatCode="#,##0.00"/>
      <alignment horizontal="right" vertical="top" readingOrder="0"/>
    </odxf>
    <ndxf>
      <font>
        <b val="0"/>
        <sz val="8"/>
        <color indexed="8"/>
        <name val="Times New Roman"/>
        <scheme val="none"/>
      </font>
      <numFmt numFmtId="2" formatCode="0.00"/>
      <alignment horizontal="left" vertical="center" readingOrder="0"/>
    </ndxf>
  </rcc>
  <rfmt sheetId="1" sqref="H969" start="0" length="0">
    <dxf>
      <font>
        <b val="0"/>
        <sz val="8"/>
        <color indexed="8"/>
        <name val="Times New Roman"/>
        <scheme val="none"/>
      </font>
      <numFmt numFmtId="2" formatCode="0.00"/>
      <alignment horizontal="left" vertical="center" readingOrder="0"/>
    </dxf>
  </rfmt>
  <rfmt sheetId="1" sqref="I969" start="0" length="0">
    <dxf>
      <font>
        <b val="0"/>
        <sz val="8"/>
        <name val="Times New Roman"/>
        <scheme val="none"/>
      </font>
      <numFmt numFmtId="2" formatCode="0.00"/>
      <alignment horizontal="left" vertical="center" readingOrder="0"/>
    </dxf>
  </rfmt>
  <rfmt sheetId="1" sqref="J969" start="0" length="0">
    <dxf>
      <font>
        <b val="0"/>
        <sz val="8"/>
        <name val="Times New Roman"/>
        <scheme val="none"/>
      </font>
      <numFmt numFmtId="2" formatCode="0.00"/>
      <alignment horizontal="left" vertical="center" readingOrder="0"/>
    </dxf>
  </rfmt>
  <rfmt sheetId="1" sqref="K969" start="0" length="0">
    <dxf>
      <font>
        <b val="0"/>
        <sz val="8"/>
        <color indexed="8"/>
        <name val="Times New Roman"/>
        <scheme val="none"/>
      </font>
      <numFmt numFmtId="2" formatCode="0.00"/>
      <alignment horizontal="left" vertical="center" readingOrder="0"/>
    </dxf>
  </rfmt>
  <rfmt sheetId="1" sqref="L969" start="0" length="0">
    <dxf>
      <font>
        <b val="0"/>
        <sz val="8"/>
        <color indexed="8"/>
        <name val="Times New Roman"/>
        <scheme val="none"/>
      </font>
      <numFmt numFmtId="2" formatCode="0.00"/>
      <alignment horizontal="left" vertical="center" readingOrder="0"/>
    </dxf>
  </rfmt>
  <rfmt sheetId="1" sqref="M969" start="0" length="0">
    <dxf>
      <font>
        <b val="0"/>
        <sz val="8"/>
        <name val="Times New Roman"/>
        <scheme val="none"/>
      </font>
      <numFmt numFmtId="2" formatCode="0.00"/>
      <alignment horizontal="left" vertical="center" readingOrder="0"/>
    </dxf>
  </rfmt>
  <rfmt sheetId="1" sqref="N969" start="0" length="0">
    <dxf>
      <font>
        <b val="0"/>
        <sz val="8"/>
        <name val="Times New Roman"/>
        <scheme val="none"/>
      </font>
      <numFmt numFmtId="2" formatCode="0.00"/>
      <alignment horizontal="left" readingOrder="0"/>
    </dxf>
  </rfmt>
  <rfmt sheetId="1" sqref="O969" start="0" length="0">
    <dxf>
      <font>
        <b val="0"/>
        <sz val="8"/>
        <color indexed="8"/>
        <name val="Times New Roman"/>
        <scheme val="none"/>
      </font>
      <numFmt numFmtId="2" formatCode="0.00"/>
      <alignment horizontal="left" vertical="center" readingOrder="0"/>
    </dxf>
  </rfmt>
  <rfmt sheetId="1" sqref="P969" start="0" length="0">
    <dxf>
      <font>
        <b val="0"/>
        <sz val="8"/>
        <color indexed="8"/>
        <name val="Times New Roman"/>
        <scheme val="none"/>
      </font>
      <numFmt numFmtId="2" formatCode="0.00"/>
      <alignment horizontal="left" vertical="center" readingOrder="0"/>
      <border outline="0">
        <right style="thin">
          <color indexed="64"/>
        </right>
      </border>
    </dxf>
  </rfmt>
  <rfmt sheetId="1" sqref="A970" start="0" length="0">
    <dxf>
      <font>
        <sz val="8"/>
        <name val="Times New Roman"/>
        <scheme val="none"/>
      </font>
    </dxf>
  </rfmt>
  <rfmt sheetId="1" sqref="B970" start="0" length="0">
    <dxf>
      <font>
        <sz val="8"/>
        <color indexed="8"/>
        <name val="Times New Roman"/>
        <scheme val="none"/>
      </font>
    </dxf>
  </rfmt>
  <rcc rId="17436" sId="1" odxf="1" dxf="1" numFmtId="4">
    <oc r="C970">
      <v>0</v>
    </oc>
    <nc r="C970">
      <v>3532449</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D970" start="0" length="0">
    <dxf>
      <font>
        <sz val="8"/>
        <color indexed="8"/>
        <name val="Times New Roman"/>
        <scheme val="none"/>
      </font>
      <numFmt numFmtId="2" formatCode="0.00"/>
      <alignment horizontal="left" vertical="center" readingOrder="0"/>
    </dxf>
  </rfmt>
  <rfmt sheetId="1" sqref="E970" start="0" length="0">
    <dxf>
      <font>
        <sz val="8"/>
        <color indexed="8"/>
        <name val="Times New Roman"/>
        <scheme val="none"/>
      </font>
      <numFmt numFmtId="3" formatCode="#,##0"/>
      <alignment horizontal="left" readingOrder="0"/>
    </dxf>
  </rfmt>
  <rfmt sheetId="1" sqref="F970" start="0" length="0">
    <dxf>
      <font>
        <sz val="8"/>
        <color indexed="8"/>
        <name val="Times New Roman"/>
        <scheme val="none"/>
      </font>
      <numFmt numFmtId="2" formatCode="0.00"/>
      <alignment horizontal="left" readingOrder="0"/>
    </dxf>
  </rfmt>
  <rfmt sheetId="1" sqref="G970" start="0" length="0">
    <dxf>
      <font>
        <sz val="8"/>
        <color indexed="8"/>
        <name val="Times New Roman"/>
        <scheme val="none"/>
      </font>
      <numFmt numFmtId="2" formatCode="0.00"/>
      <alignment horizontal="left" vertical="center" readingOrder="0"/>
    </dxf>
  </rfmt>
  <rfmt sheetId="1" sqref="H970" start="0" length="0">
    <dxf>
      <font>
        <sz val="8"/>
        <color indexed="8"/>
        <name val="Times New Roman"/>
        <scheme val="none"/>
      </font>
      <numFmt numFmtId="2" formatCode="0.00"/>
      <alignment horizontal="left" readingOrder="0"/>
    </dxf>
  </rfmt>
  <rfmt sheetId="1" sqref="I970" start="0" length="0">
    <dxf>
      <font>
        <sz val="8"/>
        <color indexed="8"/>
        <name val="Times New Roman"/>
        <scheme val="none"/>
      </font>
      <numFmt numFmtId="2" formatCode="0.00"/>
      <alignment horizontal="left" readingOrder="0"/>
    </dxf>
  </rfmt>
  <rfmt sheetId="1" sqref="J970" start="0" length="0">
    <dxf>
      <font>
        <sz val="8"/>
        <color indexed="8"/>
        <name val="Times New Roman"/>
        <scheme val="none"/>
      </font>
      <numFmt numFmtId="2" formatCode="0.00"/>
      <alignment horizontal="left" readingOrder="0"/>
    </dxf>
  </rfmt>
  <rfmt sheetId="1" sqref="K970" start="0" length="0">
    <dxf>
      <font>
        <sz val="8"/>
        <color indexed="8"/>
        <name val="Times New Roman"/>
        <scheme val="none"/>
      </font>
      <numFmt numFmtId="2" formatCode="0.00"/>
      <alignment horizontal="left" readingOrder="0"/>
    </dxf>
  </rfmt>
  <rfmt sheetId="1" sqref="L970" start="0" length="0">
    <dxf>
      <font>
        <sz val="8"/>
        <color indexed="8"/>
        <name val="Times New Roman"/>
        <scheme val="none"/>
      </font>
      <numFmt numFmtId="2" formatCode="0.00"/>
      <alignment horizontal="left" readingOrder="0"/>
    </dxf>
  </rfmt>
  <rfmt sheetId="1" sqref="M970" start="0" length="0">
    <dxf>
      <font>
        <sz val="8"/>
        <name val="Times New Roman"/>
        <scheme val="none"/>
      </font>
      <numFmt numFmtId="2" formatCode="0.00"/>
      <alignment horizontal="left" readingOrder="0"/>
    </dxf>
  </rfmt>
  <rfmt sheetId="1" sqref="N970" start="0" length="0">
    <dxf>
      <font>
        <sz val="8"/>
        <name val="Times New Roman"/>
        <scheme val="none"/>
      </font>
      <numFmt numFmtId="2" formatCode="0.00"/>
      <alignment horizontal="left" readingOrder="0"/>
    </dxf>
  </rfmt>
  <rfmt sheetId="1" sqref="O970" start="0" length="0">
    <dxf>
      <font>
        <sz val="8"/>
        <color indexed="8"/>
        <name val="Times New Roman"/>
        <scheme val="none"/>
      </font>
      <numFmt numFmtId="2" formatCode="0.00"/>
      <alignment horizontal="left" readingOrder="0"/>
    </dxf>
  </rfmt>
  <rfmt sheetId="1" sqref="P970" start="0" length="0">
    <dxf>
      <font>
        <sz val="8"/>
        <color indexed="8"/>
        <name val="Times New Roman"/>
        <scheme val="none"/>
      </font>
      <numFmt numFmtId="2" formatCode="0.00"/>
      <alignment horizontal="left" readingOrder="0"/>
      <border outline="0">
        <right style="thin">
          <color indexed="64"/>
        </right>
      </border>
    </dxf>
  </rfmt>
  <rfmt sheetId="1" sqref="A971" start="0" length="0">
    <dxf>
      <font>
        <sz val="8"/>
        <name val="Times New Roman"/>
        <scheme val="none"/>
      </font>
    </dxf>
  </rfmt>
  <rfmt sheetId="1" sqref="B971" start="0" length="0">
    <dxf>
      <font>
        <sz val="8"/>
        <color indexed="8"/>
        <name val="Times New Roman"/>
        <scheme val="none"/>
      </font>
    </dxf>
  </rfmt>
  <rcc rId="17437" sId="1" odxf="1" dxf="1" numFmtId="4">
    <oc r="C971">
      <v>0</v>
    </oc>
    <nc r="C971">
      <v>700000</v>
    </nc>
    <odxf>
      <font>
        <sz val="14"/>
        <color indexed="8"/>
        <name val="Times New Roman"/>
        <scheme val="none"/>
      </font>
      <numFmt numFmtId="4" formatCode="#,##0.00"/>
      <fill>
        <patternFill patternType="solid">
          <bgColor theme="0"/>
        </patternFill>
      </fill>
      <alignment horizontal="right" readingOrder="0"/>
    </odxf>
    <ndxf>
      <font>
        <sz val="8"/>
        <color indexed="8"/>
        <name val="Times New Roman"/>
        <scheme val="none"/>
      </font>
      <numFmt numFmtId="2" formatCode="0.00"/>
      <fill>
        <patternFill patternType="none">
          <bgColor indexed="65"/>
        </patternFill>
      </fill>
      <alignment horizontal="left" readingOrder="0"/>
    </ndxf>
  </rcc>
  <rfmt sheetId="1" sqref="D971" start="0" length="0">
    <dxf>
      <font>
        <sz val="8"/>
        <color indexed="8"/>
        <name val="Times New Roman"/>
        <scheme val="none"/>
      </font>
      <numFmt numFmtId="2" formatCode="0.00"/>
      <alignment horizontal="left" vertical="center" readingOrder="0"/>
    </dxf>
  </rfmt>
  <rcc rId="17438" sId="1" odxf="1" dxf="1">
    <oc r="E971">
      <v>0</v>
    </oc>
    <nc r="E971">
      <v>5</v>
    </nc>
    <odxf>
      <font>
        <sz val="14"/>
        <color indexed="8"/>
        <name val="Times New Roman"/>
        <scheme val="none"/>
      </font>
      <numFmt numFmtId="4" formatCode="#,##0.00"/>
      <fill>
        <patternFill patternType="solid">
          <bgColor theme="0"/>
        </patternFill>
      </fill>
      <alignment horizontal="right" vertical="top" readingOrder="0"/>
    </odxf>
    <ndxf>
      <font>
        <sz val="8"/>
        <color indexed="8"/>
        <name val="Times New Roman"/>
        <scheme val="none"/>
      </font>
      <numFmt numFmtId="0" formatCode="General"/>
      <fill>
        <patternFill patternType="none">
          <bgColor indexed="65"/>
        </patternFill>
      </fill>
      <alignment horizontal="left" vertical="center" readingOrder="0"/>
    </ndxf>
  </rcc>
  <rcc rId="17439" sId="1" odxf="1" dxf="1" numFmtId="4">
    <oc r="F971">
      <v>0</v>
    </oc>
    <nc r="F971">
      <v>700000</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G971" start="0" length="0">
    <dxf>
      <font>
        <sz val="8"/>
        <color indexed="8"/>
        <name val="Times New Roman"/>
        <scheme val="none"/>
      </font>
      <numFmt numFmtId="2" formatCode="0.00"/>
      <alignment horizontal="left" vertical="center" readingOrder="0"/>
    </dxf>
  </rfmt>
  <rfmt sheetId="1" sqref="H971" start="0" length="0">
    <dxf>
      <font>
        <sz val="8"/>
        <color indexed="8"/>
        <name val="Times New Roman"/>
        <scheme val="none"/>
      </font>
      <numFmt numFmtId="2" formatCode="0.00"/>
      <alignment horizontal="left" readingOrder="0"/>
    </dxf>
  </rfmt>
  <rfmt sheetId="1" sqref="I971" start="0" length="0">
    <dxf>
      <font>
        <sz val="8"/>
        <color indexed="8"/>
        <name val="Times New Roman"/>
        <scheme val="none"/>
      </font>
      <numFmt numFmtId="2" formatCode="0.00"/>
      <alignment horizontal="left" readingOrder="0"/>
    </dxf>
  </rfmt>
  <rfmt sheetId="1" sqref="J971" start="0" length="0">
    <dxf>
      <font>
        <sz val="8"/>
        <color indexed="8"/>
        <name val="Times New Roman"/>
        <scheme val="none"/>
      </font>
      <numFmt numFmtId="2" formatCode="0.00"/>
      <alignment horizontal="left" readingOrder="0"/>
    </dxf>
  </rfmt>
  <rfmt sheetId="1" sqref="K971" start="0" length="0">
    <dxf>
      <font>
        <sz val="8"/>
        <color indexed="8"/>
        <name val="Times New Roman"/>
        <scheme val="none"/>
      </font>
      <numFmt numFmtId="2" formatCode="0.00"/>
      <alignment horizontal="left" readingOrder="0"/>
    </dxf>
  </rfmt>
  <rfmt sheetId="1" sqref="L971" start="0" length="0">
    <dxf>
      <font>
        <sz val="8"/>
        <color indexed="8"/>
        <name val="Times New Roman"/>
        <scheme val="none"/>
      </font>
      <numFmt numFmtId="2" formatCode="0.00"/>
      <alignment horizontal="left" readingOrder="0"/>
    </dxf>
  </rfmt>
  <rfmt sheetId="1" sqref="M971" start="0" length="0">
    <dxf>
      <font>
        <sz val="8"/>
        <name val="Times New Roman"/>
        <scheme val="none"/>
      </font>
      <numFmt numFmtId="2" formatCode="0.00"/>
      <alignment horizontal="left" readingOrder="0"/>
    </dxf>
  </rfmt>
  <rfmt sheetId="1" sqref="N971" start="0" length="0">
    <dxf>
      <font>
        <sz val="8"/>
        <name val="Times New Roman"/>
        <scheme val="none"/>
      </font>
      <numFmt numFmtId="2" formatCode="0.00"/>
      <alignment horizontal="left" readingOrder="0"/>
    </dxf>
  </rfmt>
  <rfmt sheetId="1" sqref="O971" start="0" length="0">
    <dxf>
      <font>
        <sz val="8"/>
        <color indexed="8"/>
        <name val="Times New Roman"/>
        <scheme val="none"/>
      </font>
      <numFmt numFmtId="2" formatCode="0.00"/>
      <alignment horizontal="left" readingOrder="0"/>
    </dxf>
  </rfmt>
  <rfmt sheetId="1" sqref="P971" start="0" length="0">
    <dxf>
      <font>
        <sz val="8"/>
        <color indexed="8"/>
        <name val="Times New Roman"/>
        <scheme val="none"/>
      </font>
      <numFmt numFmtId="2" formatCode="0.00"/>
      <alignment horizontal="left" readingOrder="0"/>
      <border outline="0">
        <right style="thin">
          <color indexed="64"/>
        </right>
      </border>
    </dxf>
  </rfmt>
  <rfmt sheetId="1" sqref="A972" start="0" length="0">
    <dxf>
      <font>
        <sz val="8"/>
        <name val="Times New Roman"/>
        <scheme val="none"/>
      </font>
    </dxf>
  </rfmt>
  <rfmt sheetId="1" sqref="B972" start="0" length="0">
    <dxf>
      <font>
        <sz val="8"/>
        <color indexed="8"/>
        <name val="Times New Roman"/>
        <scheme val="none"/>
      </font>
      <fill>
        <patternFill patternType="none">
          <bgColor indexed="65"/>
        </patternFill>
      </fill>
    </dxf>
  </rfmt>
  <rcc rId="17440" sId="1" odxf="1" dxf="1" numFmtId="4">
    <oc r="C972">
      <v>0</v>
    </oc>
    <nc r="C972">
      <v>700000</v>
    </nc>
    <odxf>
      <font>
        <sz val="14"/>
        <color indexed="8"/>
        <name val="Times New Roman"/>
        <scheme val="none"/>
      </font>
      <numFmt numFmtId="4" formatCode="#,##0.00"/>
      <fill>
        <patternFill patternType="solid">
          <bgColor theme="0"/>
        </patternFill>
      </fill>
      <alignment horizontal="right" readingOrder="0"/>
    </odxf>
    <ndxf>
      <font>
        <sz val="8"/>
        <color indexed="8"/>
        <name val="Times New Roman"/>
        <scheme val="none"/>
      </font>
      <numFmt numFmtId="2" formatCode="0.00"/>
      <fill>
        <patternFill patternType="none">
          <bgColor indexed="65"/>
        </patternFill>
      </fill>
      <alignment horizontal="left" readingOrder="0"/>
    </ndxf>
  </rcc>
  <rfmt sheetId="1" sqref="D972" start="0" length="0">
    <dxf>
      <font>
        <sz val="8"/>
        <color indexed="8"/>
        <name val="Times New Roman"/>
        <scheme val="none"/>
      </font>
      <numFmt numFmtId="2" formatCode="0.00"/>
      <alignment horizontal="left" vertical="center" readingOrder="0"/>
    </dxf>
  </rfmt>
  <rcc rId="17441" sId="1" odxf="1" dxf="1">
    <oc r="E972">
      <v>0</v>
    </oc>
    <nc r="E972">
      <v>5</v>
    </nc>
    <odxf>
      <font>
        <sz val="14"/>
        <color indexed="8"/>
        <name val="Times New Roman"/>
        <scheme val="none"/>
      </font>
      <numFmt numFmtId="4" formatCode="#,##0.00"/>
      <fill>
        <patternFill patternType="solid">
          <bgColor theme="0"/>
        </patternFill>
      </fill>
      <alignment horizontal="right" vertical="top" readingOrder="0"/>
    </odxf>
    <ndxf>
      <font>
        <sz val="8"/>
        <color indexed="8"/>
        <name val="Times New Roman"/>
        <scheme val="none"/>
      </font>
      <numFmt numFmtId="0" formatCode="General"/>
      <fill>
        <patternFill patternType="none">
          <bgColor indexed="65"/>
        </patternFill>
      </fill>
      <alignment horizontal="left" vertical="center" readingOrder="0"/>
    </ndxf>
  </rcc>
  <rcc rId="17442" sId="1" odxf="1" dxf="1" numFmtId="4">
    <oc r="F972">
      <v>0</v>
    </oc>
    <nc r="F972">
      <v>700000</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G972" start="0" length="0">
    <dxf>
      <font>
        <sz val="8"/>
        <color indexed="8"/>
        <name val="Times New Roman"/>
        <scheme val="none"/>
      </font>
      <numFmt numFmtId="2" formatCode="0.00"/>
      <alignment horizontal="left" vertical="center" readingOrder="0"/>
    </dxf>
  </rfmt>
  <rfmt sheetId="1" sqref="H972" start="0" length="0">
    <dxf>
      <font>
        <sz val="8"/>
        <color indexed="8"/>
        <name val="Times New Roman"/>
        <scheme val="none"/>
      </font>
      <numFmt numFmtId="2" formatCode="0.00"/>
      <alignment horizontal="left" readingOrder="0"/>
    </dxf>
  </rfmt>
  <rfmt sheetId="1" sqref="I972" start="0" length="0">
    <dxf>
      <font>
        <sz val="8"/>
        <color indexed="8"/>
        <name val="Times New Roman"/>
        <scheme val="none"/>
      </font>
      <numFmt numFmtId="2" formatCode="0.00"/>
      <alignment horizontal="left" readingOrder="0"/>
    </dxf>
  </rfmt>
  <rfmt sheetId="1" sqref="J972" start="0" length="0">
    <dxf>
      <font>
        <sz val="8"/>
        <color indexed="8"/>
        <name val="Times New Roman"/>
        <scheme val="none"/>
      </font>
      <numFmt numFmtId="2" formatCode="0.00"/>
      <alignment horizontal="left" readingOrder="0"/>
    </dxf>
  </rfmt>
  <rfmt sheetId="1" sqref="K972" start="0" length="0">
    <dxf>
      <font>
        <sz val="8"/>
        <color indexed="8"/>
        <name val="Times New Roman"/>
        <scheme val="none"/>
      </font>
      <numFmt numFmtId="2" formatCode="0.00"/>
      <alignment horizontal="left" readingOrder="0"/>
    </dxf>
  </rfmt>
  <rfmt sheetId="1" sqref="L972" start="0" length="0">
    <dxf>
      <font>
        <sz val="8"/>
        <color indexed="8"/>
        <name val="Times New Roman"/>
        <scheme val="none"/>
      </font>
      <numFmt numFmtId="2" formatCode="0.00"/>
      <alignment horizontal="left" readingOrder="0"/>
    </dxf>
  </rfmt>
  <rfmt sheetId="1" sqref="M972" start="0" length="0">
    <dxf>
      <font>
        <sz val="8"/>
        <name val="Times New Roman"/>
        <scheme val="none"/>
      </font>
      <numFmt numFmtId="2" formatCode="0.00"/>
      <alignment horizontal="left" readingOrder="0"/>
    </dxf>
  </rfmt>
  <rfmt sheetId="1" sqref="N972" start="0" length="0">
    <dxf>
      <font>
        <sz val="8"/>
        <name val="Times New Roman"/>
        <scheme val="none"/>
      </font>
      <numFmt numFmtId="2" formatCode="0.00"/>
      <alignment horizontal="left" readingOrder="0"/>
    </dxf>
  </rfmt>
  <rfmt sheetId="1" sqref="O972" start="0" length="0">
    <dxf>
      <font>
        <sz val="8"/>
        <color indexed="8"/>
        <name val="Times New Roman"/>
        <scheme val="none"/>
      </font>
      <numFmt numFmtId="2" formatCode="0.00"/>
      <alignment horizontal="left" readingOrder="0"/>
    </dxf>
  </rfmt>
  <rfmt sheetId="1" sqref="P972" start="0" length="0">
    <dxf>
      <font>
        <sz val="8"/>
        <color indexed="8"/>
        <name val="Times New Roman"/>
        <scheme val="none"/>
      </font>
      <numFmt numFmtId="2" formatCode="0.00"/>
      <alignment horizontal="left" readingOrder="0"/>
      <border outline="0">
        <right style="thin">
          <color indexed="64"/>
        </right>
      </border>
    </dxf>
  </rfmt>
  <rfmt sheetId="1" sqref="A973" start="0" length="0">
    <dxf>
      <font>
        <sz val="8"/>
        <name val="Times New Roman"/>
        <scheme val="none"/>
      </font>
    </dxf>
  </rfmt>
  <rfmt sheetId="1" sqref="B973" start="0" length="0">
    <dxf>
      <font>
        <sz val="8"/>
        <color indexed="8"/>
        <name val="Times New Roman"/>
        <scheme val="none"/>
      </font>
      <fill>
        <patternFill patternType="solid">
          <bgColor theme="0"/>
        </patternFill>
      </fill>
    </dxf>
  </rfmt>
  <rcc rId="17443" sId="1" odxf="1" dxf="1" numFmtId="4">
    <oc r="C973">
      <v>3517882.2</v>
    </oc>
    <nc r="C973">
      <v>560000</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D973" start="0" length="0">
    <dxf>
      <font>
        <sz val="8"/>
        <color indexed="8"/>
        <name val="Times New Roman"/>
        <scheme val="none"/>
      </font>
      <numFmt numFmtId="2" formatCode="0.00"/>
      <fill>
        <patternFill patternType="solid">
          <bgColor theme="0"/>
        </patternFill>
      </fill>
      <alignment horizontal="left" vertical="center" readingOrder="0"/>
    </dxf>
  </rfmt>
  <rcc rId="17444" sId="1" odxf="1" dxf="1">
    <oc r="E973">
      <v>0</v>
    </oc>
    <nc r="E973">
      <v>4</v>
    </nc>
    <odxf>
      <font>
        <sz val="14"/>
        <color indexed="8"/>
        <name val="Times New Roman"/>
        <scheme val="none"/>
      </font>
      <numFmt numFmtId="4" formatCode="#,##0.00"/>
      <fill>
        <patternFill patternType="solid">
          <bgColor theme="0"/>
        </patternFill>
      </fill>
      <alignment horizontal="right" vertical="top" readingOrder="0"/>
    </odxf>
    <ndxf>
      <font>
        <sz val="8"/>
        <color indexed="8"/>
        <name val="Times New Roman"/>
        <scheme val="none"/>
      </font>
      <numFmt numFmtId="0" formatCode="General"/>
      <fill>
        <patternFill patternType="none">
          <bgColor indexed="65"/>
        </patternFill>
      </fill>
      <alignment horizontal="left" vertical="center" readingOrder="0"/>
    </ndxf>
  </rcc>
  <rcc rId="17445" sId="1" odxf="1" dxf="1" numFmtId="4">
    <oc r="F973">
      <v>0</v>
    </oc>
    <nc r="F973">
      <v>560000</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cc rId="17446" sId="1" odxf="1" dxf="1" numFmtId="4">
    <oc r="G973">
      <v>995</v>
    </oc>
    <nc r="G973">
      <v>0</v>
    </nc>
    <odxf>
      <font>
        <sz val="14"/>
        <name val="Times New Roman"/>
        <scheme val="none"/>
      </font>
      <numFmt numFmtId="4" formatCode="#,##0.00"/>
      <fill>
        <patternFill patternType="none">
          <bgColor indexed="65"/>
        </patternFill>
      </fill>
      <alignment horizontal="right" vertical="top" readingOrder="0"/>
    </odxf>
    <ndxf>
      <font>
        <sz val="8"/>
        <name val="Times New Roman"/>
        <scheme val="none"/>
      </font>
      <numFmt numFmtId="2" formatCode="0.00"/>
      <fill>
        <patternFill patternType="solid">
          <bgColor theme="0"/>
        </patternFill>
      </fill>
      <alignment horizontal="left" vertical="center" readingOrder="0"/>
    </ndxf>
  </rcc>
  <rfmt sheetId="1" sqref="H973" start="0" length="0">
    <dxf>
      <font>
        <sz val="8"/>
        <color indexed="8"/>
        <name val="Times New Roman"/>
        <scheme val="none"/>
      </font>
      <numFmt numFmtId="2" formatCode="0.00"/>
      <alignment horizontal="left" readingOrder="0"/>
    </dxf>
  </rfmt>
  <rfmt sheetId="1" sqref="I973" start="0" length="0">
    <dxf>
      <font>
        <sz val="8"/>
        <color indexed="8"/>
        <name val="Times New Roman"/>
        <scheme val="none"/>
      </font>
      <numFmt numFmtId="2" formatCode="0.00"/>
      <alignment horizontal="left" readingOrder="0"/>
    </dxf>
  </rfmt>
  <rfmt sheetId="1" sqref="J973" start="0" length="0">
    <dxf>
      <font>
        <sz val="8"/>
        <color indexed="8"/>
        <name val="Times New Roman"/>
        <scheme val="none"/>
      </font>
      <numFmt numFmtId="2" formatCode="0.00"/>
      <alignment horizontal="left" readingOrder="0"/>
    </dxf>
  </rfmt>
  <rfmt sheetId="1" sqref="K973" start="0" length="0">
    <dxf>
      <font>
        <sz val="8"/>
        <color indexed="8"/>
        <name val="Times New Roman"/>
        <scheme val="none"/>
      </font>
      <numFmt numFmtId="2" formatCode="0.00"/>
      <alignment horizontal="left" readingOrder="0"/>
    </dxf>
  </rfmt>
  <rfmt sheetId="1" sqref="L973" start="0" length="0">
    <dxf>
      <font>
        <sz val="8"/>
        <color indexed="8"/>
        <name val="Times New Roman"/>
        <scheme val="none"/>
      </font>
      <numFmt numFmtId="2" formatCode="0.00"/>
      <alignment horizontal="left" readingOrder="0"/>
    </dxf>
  </rfmt>
  <rfmt sheetId="1" sqref="M973" start="0" length="0">
    <dxf>
      <font>
        <sz val="8"/>
        <name val="Times New Roman"/>
        <scheme val="none"/>
      </font>
      <numFmt numFmtId="2" formatCode="0.00"/>
      <alignment horizontal="left" readingOrder="0"/>
    </dxf>
  </rfmt>
  <rfmt sheetId="1" sqref="N973" start="0" length="0">
    <dxf>
      <font>
        <sz val="8"/>
        <name val="Times New Roman"/>
        <scheme val="none"/>
      </font>
      <numFmt numFmtId="2" formatCode="0.00"/>
      <alignment horizontal="left" readingOrder="0"/>
    </dxf>
  </rfmt>
  <rfmt sheetId="1" sqref="O973" start="0" length="0">
    <dxf>
      <font>
        <sz val="8"/>
        <color indexed="8"/>
        <name val="Times New Roman"/>
        <scheme val="none"/>
      </font>
      <numFmt numFmtId="2" formatCode="0.00"/>
      <alignment horizontal="left" readingOrder="0"/>
    </dxf>
  </rfmt>
  <rfmt sheetId="1" sqref="P973" start="0" length="0">
    <dxf>
      <font>
        <sz val="8"/>
        <color indexed="8"/>
        <name val="Times New Roman"/>
        <scheme val="none"/>
      </font>
      <numFmt numFmtId="2" formatCode="0.00"/>
      <alignment horizontal="left" readingOrder="0"/>
      <border outline="0">
        <right style="thin">
          <color indexed="64"/>
        </right>
      </border>
    </dxf>
  </rfmt>
  <rfmt sheetId="1" sqref="A974" start="0" length="0">
    <dxf>
      <font>
        <sz val="8"/>
        <color indexed="8"/>
        <name val="Times New Roman"/>
        <scheme val="none"/>
      </font>
      <alignment horizontal="left" readingOrder="0"/>
    </dxf>
  </rfmt>
  <rcc rId="17447" sId="1" odxf="1" dxf="1">
    <oc r="B974" t="inlineStr">
      <is>
        <t>ЗАТО Сибирский, ул. Кедровая, д. 7</t>
      </is>
    </oc>
    <nc r="B974"/>
    <odxf>
      <font>
        <sz val="14"/>
        <color indexed="8"/>
        <name val="Times New Roman"/>
        <scheme val="none"/>
      </font>
    </odxf>
    <ndxf>
      <font>
        <sz val="8"/>
        <color indexed="8"/>
        <name val="Times New Roman"/>
        <scheme val="none"/>
      </font>
    </ndxf>
  </rcc>
  <rcc rId="17448" sId="1" odxf="1" dxf="1" numFmtId="4">
    <oc r="C974">
      <v>3532449</v>
    </oc>
    <nc r="C974">
      <f>C975+C976+C977+C978+C979+C980+C981+C982+C983+C984+C985+C986+C987+C988+C989+C990+C991+C992+C993+C994</f>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449" sId="1" odxf="1" dxf="1" numFmtId="4">
    <oc r="D974">
      <v>0</v>
    </oc>
    <nc r="D974">
      <f>D975+D976+D977+D978+D979+D980+D981+D982+D983+D984+D985+D986+D987+D988+D989+D990+D991+D992+D993+D994</f>
    </nc>
    <odxf>
      <font>
        <sz val="14"/>
        <color indexed="8"/>
        <name val="Times New Roman"/>
        <scheme val="none"/>
      </font>
      <numFmt numFmtId="4" formatCode="#,##0.00"/>
      <fill>
        <patternFill patternType="none">
          <bgColor indexed="65"/>
        </patternFill>
      </fill>
      <alignment horizontal="right" vertical="top" readingOrder="0"/>
    </odxf>
    <ndxf>
      <font>
        <sz val="8"/>
        <color indexed="8"/>
        <name val="Times New Roman"/>
        <scheme val="none"/>
      </font>
      <numFmt numFmtId="2" formatCode="0.00"/>
      <fill>
        <patternFill patternType="solid">
          <bgColor theme="0"/>
        </patternFill>
      </fill>
      <alignment horizontal="left" vertical="center" readingOrder="0"/>
    </ndxf>
  </rcc>
  <rcc rId="17450" sId="1" odxf="1" dxf="1">
    <oc r="E974">
      <v>0</v>
    </oc>
    <nc r="E974">
      <v>4</v>
    </nc>
    <odxf>
      <font>
        <sz val="14"/>
        <color indexed="8"/>
        <name val="Times New Roman"/>
        <scheme val="none"/>
      </font>
      <numFmt numFmtId="4" formatCode="#,##0.00"/>
      <alignment horizontal="right" readingOrder="0"/>
    </odxf>
    <ndxf>
      <font>
        <sz val="8"/>
        <color indexed="8"/>
        <name val="Times New Roman"/>
        <scheme val="none"/>
      </font>
      <numFmt numFmtId="0" formatCode="General"/>
      <alignment horizontal="left" readingOrder="0"/>
    </ndxf>
  </rcc>
  <rcc rId="17451" sId="1" odxf="1" dxf="1" numFmtId="4">
    <oc r="F974">
      <v>0</v>
    </oc>
    <nc r="F974">
      <f>F984</f>
    </nc>
    <odxf>
      <font>
        <sz val="14"/>
        <color indexed="8"/>
        <name val="Times New Roman"/>
        <scheme val="none"/>
      </font>
      <numFmt numFmtId="4" formatCode="#,##0.00"/>
      <fill>
        <patternFill patternType="none">
          <bgColor indexed="65"/>
        </patternFill>
      </fill>
      <alignment horizontal="general" readingOrder="0"/>
    </odxf>
    <ndxf>
      <font>
        <sz val="8"/>
        <color indexed="8"/>
        <name val="Times New Roman"/>
        <scheme val="none"/>
      </font>
      <numFmt numFmtId="2" formatCode="0.00"/>
      <fill>
        <patternFill patternType="solid">
          <bgColor theme="0"/>
        </patternFill>
      </fill>
      <alignment horizontal="left" readingOrder="0"/>
    </ndxf>
  </rcc>
  <rcc rId="17452" sId="1" odxf="1" dxf="1" numFmtId="4">
    <oc r="G974">
      <v>999.12</v>
    </oc>
    <nc r="G974">
      <f>G981+G989+G990+G993+G994</f>
    </nc>
    <odxf>
      <font>
        <sz val="14"/>
        <name val="Times New Roman"/>
        <scheme val="none"/>
      </font>
      <numFmt numFmtId="4" formatCode="#,##0.00"/>
      <fill>
        <patternFill patternType="none">
          <bgColor indexed="65"/>
        </patternFill>
      </fill>
      <alignment horizontal="right" readingOrder="0"/>
    </odxf>
    <ndxf>
      <font>
        <sz val="8"/>
        <color indexed="8"/>
        <name val="Times New Roman"/>
        <scheme val="none"/>
      </font>
      <numFmt numFmtId="2" formatCode="0.00"/>
      <fill>
        <patternFill patternType="solid">
          <bgColor theme="0"/>
        </patternFill>
      </fill>
      <alignment horizontal="left" readingOrder="0"/>
    </ndxf>
  </rcc>
  <rcc rId="17453" sId="1" odxf="1" dxf="1" numFmtId="4">
    <oc r="H974">
      <v>0</v>
    </oc>
    <nc r="H974">
      <f>H981+H989+H990+H993+H994</f>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I974" start="0" length="0">
    <dxf>
      <font>
        <sz val="8"/>
        <color indexed="8"/>
        <name val="Times New Roman"/>
        <scheme val="none"/>
      </font>
      <numFmt numFmtId="2" formatCode="0.00"/>
      <alignment horizontal="left" readingOrder="0"/>
    </dxf>
  </rfmt>
  <rfmt sheetId="1" sqref="J974" start="0" length="0">
    <dxf>
      <font>
        <sz val="8"/>
        <color indexed="8"/>
        <name val="Times New Roman"/>
        <scheme val="none"/>
      </font>
      <numFmt numFmtId="2" formatCode="0.00"/>
      <alignment horizontal="left" readingOrder="0"/>
    </dxf>
  </rfmt>
  <rcc rId="17454" sId="1" odxf="1" dxf="1" numFmtId="4">
    <oc r="K974">
      <v>0</v>
    </oc>
    <nc r="K974">
      <f>K991+K992+K993+K994</f>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455" sId="1" odxf="1" dxf="1" numFmtId="4">
    <oc r="L974">
      <v>0</v>
    </oc>
    <nc r="L974">
      <f>L991+L992+L993+L994</f>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M974" start="0" length="0">
    <dxf>
      <font>
        <sz val="8"/>
        <name val="Times New Roman"/>
        <scheme val="none"/>
      </font>
      <numFmt numFmtId="2" formatCode="0.00"/>
      <alignment horizontal="left" readingOrder="0"/>
    </dxf>
  </rfmt>
  <rfmt sheetId="1" sqref="N974" start="0" length="0">
    <dxf>
      <font>
        <sz val="8"/>
        <name val="Times New Roman"/>
        <scheme val="none"/>
      </font>
      <numFmt numFmtId="2" formatCode="0.00"/>
      <alignment horizontal="left" readingOrder="0"/>
    </dxf>
  </rfmt>
  <rcc rId="17456" sId="1" odxf="1" dxf="1" numFmtId="4">
    <oc r="O974">
      <v>0</v>
    </oc>
    <nc r="O974">
      <f>O991+O994</f>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cc rId="17457" sId="1" odxf="1" dxf="1" numFmtId="4">
    <oc r="P974">
      <v>0</v>
    </oc>
    <nc r="P974">
      <f>P991+P994</f>
    </nc>
    <odxf>
      <font>
        <sz val="14"/>
        <color indexed="8"/>
        <name val="Times New Roman"/>
        <scheme val="none"/>
      </font>
      <numFmt numFmtId="4" formatCode="#,##0.00"/>
      <alignment horizontal="general" readingOrder="0"/>
      <border outline="0">
        <right/>
      </border>
    </odxf>
    <ndxf>
      <font>
        <sz val="8"/>
        <color indexed="8"/>
        <name val="Times New Roman"/>
        <scheme val="none"/>
      </font>
      <numFmt numFmtId="2" formatCode="0.00"/>
      <alignment horizontal="left" readingOrder="0"/>
      <border outline="0">
        <right style="thin">
          <color indexed="64"/>
        </right>
      </border>
    </ndxf>
  </rcc>
  <rcc rId="17458" sId="1" odxf="1" dxf="1">
    <oc r="A975">
      <v>6</v>
    </oc>
    <nc r="A975">
      <v>1</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75" start="0" length="0">
    <dxf>
      <font>
        <sz val="8"/>
        <color indexed="8"/>
        <name val="Times New Roman"/>
        <scheme val="none"/>
      </font>
      <fill>
        <patternFill patternType="none">
          <bgColor indexed="65"/>
        </patternFill>
      </fill>
    </dxf>
  </rfmt>
  <rcc rId="17459" sId="1" odxf="1" dxf="1" numFmtId="4">
    <oc r="C975">
      <v>0</v>
    </oc>
    <nc r="C975">
      <v>2502393.7990000001</v>
    </nc>
    <odxf>
      <font>
        <sz val="14"/>
        <color indexed="8"/>
        <name val="Times New Roman"/>
        <scheme val="none"/>
      </font>
      <numFmt numFmtId="4" formatCode="#,##0.00"/>
      <fill>
        <patternFill patternType="solid">
          <bgColor theme="0"/>
        </patternFill>
      </fill>
      <alignment horizontal="right" vertical="top" readingOrder="0"/>
      <protection hidden="0"/>
    </odxf>
    <ndxf>
      <font>
        <sz val="8"/>
        <color indexed="8"/>
        <name val="Times New Roman"/>
        <scheme val="none"/>
      </font>
      <numFmt numFmtId="2" formatCode="0.00"/>
      <fill>
        <patternFill patternType="none">
          <bgColor indexed="65"/>
        </patternFill>
      </fill>
      <alignment horizontal="left" vertical="center" readingOrder="0"/>
      <protection hidden="1"/>
    </ndxf>
  </rcc>
  <rcc rId="17460" sId="1" odxf="1" dxf="1" numFmtId="4">
    <oc r="D975">
      <v>0</v>
    </oc>
    <nc r="D975">
      <v>2502393.7990000001</v>
    </nc>
    <odxf>
      <font>
        <sz val="14"/>
        <color indexed="8"/>
        <name val="Times New Roman"/>
        <scheme val="none"/>
      </font>
      <numFmt numFmtId="4" formatCode="#,##0.00"/>
      <fill>
        <patternFill patternType="solid">
          <bgColor theme="0"/>
        </patternFill>
      </fill>
      <alignment horizontal="right" vertical="top" readingOrder="0"/>
      <protection hidden="0"/>
    </odxf>
    <ndxf>
      <font>
        <sz val="8"/>
        <color indexed="8"/>
        <name val="Times New Roman"/>
        <scheme val="none"/>
      </font>
      <numFmt numFmtId="2" formatCode="0.00"/>
      <fill>
        <patternFill patternType="none">
          <bgColor indexed="65"/>
        </patternFill>
      </fill>
      <alignment horizontal="left" vertical="center" readingOrder="0"/>
      <protection hidden="1"/>
    </ndxf>
  </rcc>
  <rfmt sheetId="1" sqref="E975" start="0" length="0">
    <dxf>
      <font>
        <sz val="8"/>
        <color indexed="8"/>
        <name val="Times New Roman"/>
        <scheme val="none"/>
      </font>
      <numFmt numFmtId="0" formatCode="General"/>
      <alignment horizontal="left" readingOrder="0"/>
    </dxf>
  </rfmt>
  <rfmt sheetId="1" sqref="F975" start="0" length="0">
    <dxf>
      <font>
        <sz val="8"/>
        <color indexed="8"/>
        <name val="Times New Roman"/>
        <scheme val="none"/>
      </font>
      <numFmt numFmtId="2" formatCode="0.00"/>
      <fill>
        <patternFill patternType="solid">
          <bgColor theme="0"/>
        </patternFill>
      </fill>
      <alignment horizontal="left" readingOrder="0"/>
    </dxf>
  </rfmt>
  <rfmt sheetId="1" sqref="G975" start="0" length="0">
    <dxf>
      <font>
        <sz val="8"/>
        <color indexed="8"/>
        <name val="Times New Roman"/>
        <scheme val="none"/>
      </font>
      <numFmt numFmtId="2" formatCode="0.00"/>
      <alignment horizontal="left" readingOrder="0"/>
    </dxf>
  </rfmt>
  <rfmt sheetId="1" sqref="H975" start="0" length="0">
    <dxf>
      <font>
        <sz val="8"/>
        <color indexed="8"/>
        <name val="Times New Roman"/>
        <scheme val="none"/>
      </font>
      <numFmt numFmtId="2" formatCode="0.00"/>
      <fill>
        <patternFill patternType="none">
          <bgColor indexed="65"/>
        </patternFill>
      </fill>
      <alignment horizontal="left" readingOrder="0"/>
    </dxf>
  </rfmt>
  <rfmt sheetId="1" sqref="I975" start="0" length="0">
    <dxf>
      <font>
        <sz val="8"/>
        <color indexed="8"/>
        <name val="Times New Roman"/>
        <scheme val="none"/>
      </font>
      <numFmt numFmtId="2" formatCode="0.00"/>
      <alignment horizontal="left" readingOrder="0"/>
    </dxf>
  </rfmt>
  <rfmt sheetId="1" sqref="J975" start="0" length="0">
    <dxf>
      <font>
        <sz val="8"/>
        <color indexed="8"/>
        <name val="Times New Roman"/>
        <scheme val="none"/>
      </font>
      <numFmt numFmtId="2" formatCode="0.00"/>
      <alignment horizontal="left" readingOrder="0"/>
    </dxf>
  </rfmt>
  <rfmt sheetId="1" sqref="K975" start="0" length="0">
    <dxf>
      <font>
        <sz val="8"/>
        <color indexed="8"/>
        <name val="Times New Roman"/>
        <scheme val="none"/>
      </font>
      <numFmt numFmtId="2" formatCode="0.00"/>
      <fill>
        <patternFill patternType="none">
          <bgColor indexed="65"/>
        </patternFill>
      </fill>
      <alignment horizontal="left" readingOrder="0"/>
    </dxf>
  </rfmt>
  <rfmt sheetId="1" sqref="L975" start="0" length="0">
    <dxf>
      <font>
        <sz val="8"/>
        <color indexed="8"/>
        <name val="Times New Roman"/>
        <scheme val="none"/>
      </font>
      <numFmt numFmtId="2" formatCode="0.00"/>
      <fill>
        <patternFill patternType="none">
          <bgColor indexed="65"/>
        </patternFill>
      </fill>
      <alignment horizontal="left" readingOrder="0"/>
    </dxf>
  </rfmt>
  <rfmt sheetId="1" sqref="M975" start="0" length="0">
    <dxf>
      <font>
        <sz val="8"/>
        <name val="Times New Roman"/>
        <scheme val="none"/>
      </font>
      <numFmt numFmtId="2" formatCode="0.00"/>
      <alignment horizontal="left" readingOrder="0"/>
    </dxf>
  </rfmt>
  <rfmt sheetId="1" sqref="N975" start="0" length="0">
    <dxf>
      <font>
        <sz val="8"/>
        <name val="Times New Roman"/>
        <scheme val="none"/>
      </font>
      <numFmt numFmtId="2" formatCode="0.00"/>
      <alignment horizontal="left" readingOrder="0"/>
    </dxf>
  </rfmt>
  <rfmt sheetId="1" sqref="O975" start="0" length="0">
    <dxf>
      <font>
        <sz val="8"/>
        <color indexed="8"/>
        <name val="Times New Roman"/>
        <scheme val="none"/>
      </font>
      <numFmt numFmtId="2" formatCode="0.00"/>
      <fill>
        <patternFill patternType="none">
          <bgColor indexed="65"/>
        </patternFill>
      </fill>
      <alignment horizontal="left" readingOrder="0"/>
    </dxf>
  </rfmt>
  <rfmt sheetId="1" sqref="P975" start="0" length="0">
    <dxf>
      <font>
        <sz val="8"/>
        <color indexed="8"/>
        <name val="Times New Roman"/>
        <scheme val="none"/>
      </font>
      <numFmt numFmtId="2" formatCode="0.00"/>
      <fill>
        <patternFill patternType="none">
          <bgColor indexed="65"/>
        </patternFill>
      </fill>
      <alignment horizontal="left" readingOrder="0"/>
      <border outline="0">
        <right style="thin">
          <color indexed="64"/>
        </right>
      </border>
    </dxf>
  </rfmt>
  <rcc rId="17461" sId="1" odxf="1" dxf="1">
    <oc r="A976">
      <v>7</v>
    </oc>
    <nc r="A976">
      <v>2</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76" start="0" length="0">
    <dxf>
      <font>
        <sz val="8"/>
        <color indexed="8"/>
        <name val="Times New Roman"/>
        <scheme val="none"/>
      </font>
    </dxf>
  </rfmt>
  <rcc rId="17462" sId="1" odxf="1" dxf="1" numFmtId="4">
    <oc r="C976">
      <v>0</v>
    </oc>
    <nc r="C976">
      <v>4430956.7369999997</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463" sId="1" odxf="1" dxf="1" numFmtId="4">
    <oc r="D976">
      <v>0</v>
    </oc>
    <nc r="D976">
      <v>4430956.7369999997</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76" start="0" length="0">
    <dxf>
      <font>
        <sz val="8"/>
        <color indexed="8"/>
        <name val="Times New Roman"/>
        <scheme val="none"/>
      </font>
      <numFmt numFmtId="3" formatCode="#,##0"/>
      <alignment horizontal="left" readingOrder="0"/>
    </dxf>
  </rfmt>
  <rfmt sheetId="1" sqref="F976" start="0" length="0">
    <dxf>
      <font>
        <sz val="8"/>
        <color indexed="8"/>
        <name val="Times New Roman"/>
        <scheme val="none"/>
      </font>
      <numFmt numFmtId="2" formatCode="0.00"/>
      <alignment horizontal="left" readingOrder="0"/>
    </dxf>
  </rfmt>
  <rfmt sheetId="1" sqref="G976" start="0" length="0">
    <dxf>
      <font>
        <sz val="8"/>
        <name val="Times New Roman"/>
        <scheme val="none"/>
      </font>
      <numFmt numFmtId="2" formatCode="0.00"/>
      <fill>
        <patternFill patternType="solid">
          <bgColor theme="0"/>
        </patternFill>
      </fill>
      <alignment horizontal="left" vertical="center" readingOrder="0"/>
    </dxf>
  </rfmt>
  <rfmt sheetId="1" sqref="H976" start="0" length="0">
    <dxf>
      <font>
        <sz val="8"/>
        <color indexed="8"/>
        <name val="Times New Roman"/>
        <scheme val="none"/>
      </font>
      <numFmt numFmtId="2" formatCode="0.00"/>
      <alignment horizontal="left" readingOrder="0"/>
    </dxf>
  </rfmt>
  <rfmt sheetId="1" sqref="I976" start="0" length="0">
    <dxf>
      <font>
        <sz val="8"/>
        <color indexed="8"/>
        <name val="Times New Roman"/>
        <scheme val="none"/>
      </font>
      <numFmt numFmtId="2" formatCode="0.00"/>
      <alignment horizontal="left" readingOrder="0"/>
    </dxf>
  </rfmt>
  <rfmt sheetId="1" sqref="J976" start="0" length="0">
    <dxf>
      <font>
        <sz val="8"/>
        <color indexed="8"/>
        <name val="Times New Roman"/>
        <scheme val="none"/>
      </font>
      <numFmt numFmtId="2" formatCode="0.00"/>
      <alignment horizontal="left" readingOrder="0"/>
    </dxf>
  </rfmt>
  <rfmt sheetId="1" sqref="K976" start="0" length="0">
    <dxf>
      <font>
        <sz val="8"/>
        <color indexed="8"/>
        <name val="Times New Roman"/>
        <scheme val="none"/>
      </font>
      <numFmt numFmtId="2" formatCode="0.00"/>
      <alignment horizontal="left" readingOrder="0"/>
    </dxf>
  </rfmt>
  <rfmt sheetId="1" sqref="L976" start="0" length="0">
    <dxf>
      <font>
        <sz val="8"/>
        <color indexed="8"/>
        <name val="Times New Roman"/>
        <scheme val="none"/>
      </font>
      <numFmt numFmtId="2" formatCode="0.00"/>
      <alignment horizontal="left" readingOrder="0"/>
    </dxf>
  </rfmt>
  <rfmt sheetId="1" sqref="M976" start="0" length="0">
    <dxf>
      <font>
        <sz val="8"/>
        <name val="Times New Roman"/>
        <scheme val="none"/>
      </font>
      <numFmt numFmtId="2" formatCode="0.00"/>
      <alignment horizontal="left" readingOrder="0"/>
    </dxf>
  </rfmt>
  <rfmt sheetId="1" sqref="N976" start="0" length="0">
    <dxf>
      <font>
        <sz val="8"/>
        <name val="Times New Roman"/>
        <scheme val="none"/>
      </font>
      <numFmt numFmtId="2" formatCode="0.00"/>
      <alignment horizontal="left" readingOrder="0"/>
    </dxf>
  </rfmt>
  <rfmt sheetId="1" sqref="O976" start="0" length="0">
    <dxf>
      <font>
        <sz val="8"/>
        <color indexed="8"/>
        <name val="Times New Roman"/>
        <scheme val="none"/>
      </font>
      <numFmt numFmtId="2" formatCode="0.00"/>
      <alignment horizontal="left" readingOrder="0"/>
    </dxf>
  </rfmt>
  <rfmt sheetId="1" sqref="P976" start="0" length="0">
    <dxf>
      <font>
        <sz val="8"/>
        <color indexed="8"/>
        <name val="Times New Roman"/>
        <scheme val="none"/>
      </font>
      <numFmt numFmtId="2" formatCode="0.00"/>
      <alignment horizontal="left" readingOrder="0"/>
      <border outline="0">
        <right style="thin">
          <color indexed="64"/>
        </right>
      </border>
    </dxf>
  </rfmt>
  <rcc rId="17464" sId="1" odxf="1" dxf="1">
    <oc r="A977">
      <v>8</v>
    </oc>
    <nc r="A977">
      <v>3</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77" start="0" length="0">
    <dxf>
      <font>
        <sz val="8"/>
        <color indexed="8"/>
        <name val="Times New Roman"/>
        <scheme val="none"/>
      </font>
    </dxf>
  </rfmt>
  <rcc rId="17465" sId="1" odxf="1" dxf="1" numFmtId="4">
    <oc r="C977">
      <v>0</v>
    </oc>
    <nc r="C977">
      <v>2808659.219</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466" sId="1" odxf="1" dxf="1" numFmtId="4">
    <oc r="D977">
      <v>0</v>
    </oc>
    <nc r="D977">
      <v>2808659.219</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77" start="0" length="0">
    <dxf>
      <font>
        <sz val="8"/>
        <color indexed="8"/>
        <name val="Times New Roman"/>
        <scheme val="none"/>
      </font>
      <numFmt numFmtId="3" formatCode="#,##0"/>
      <alignment horizontal="left" readingOrder="0"/>
    </dxf>
  </rfmt>
  <rfmt sheetId="1" sqref="F977" start="0" length="0">
    <dxf>
      <font>
        <sz val="8"/>
        <color indexed="8"/>
        <name val="Times New Roman"/>
        <scheme val="none"/>
      </font>
      <numFmt numFmtId="2" formatCode="0.00"/>
      <alignment horizontal="left" readingOrder="0"/>
    </dxf>
  </rfmt>
  <rfmt sheetId="1" sqref="G977" start="0" length="0">
    <dxf>
      <font>
        <sz val="8"/>
        <name val="Times New Roman"/>
        <scheme val="none"/>
      </font>
      <numFmt numFmtId="2" formatCode="0.00"/>
      <fill>
        <patternFill patternType="solid">
          <bgColor theme="0"/>
        </patternFill>
      </fill>
      <alignment horizontal="left" vertical="center" readingOrder="0"/>
    </dxf>
  </rfmt>
  <rfmt sheetId="1" sqref="H977" start="0" length="0">
    <dxf>
      <font>
        <sz val="8"/>
        <color indexed="8"/>
        <name val="Times New Roman"/>
        <scheme val="none"/>
      </font>
      <numFmt numFmtId="2" formatCode="0.00"/>
      <alignment horizontal="left" readingOrder="0"/>
    </dxf>
  </rfmt>
  <rfmt sheetId="1" sqref="I977" start="0" length="0">
    <dxf>
      <font>
        <sz val="8"/>
        <color indexed="8"/>
        <name val="Times New Roman"/>
        <scheme val="none"/>
      </font>
      <numFmt numFmtId="2" formatCode="0.00"/>
      <alignment horizontal="left" readingOrder="0"/>
    </dxf>
  </rfmt>
  <rfmt sheetId="1" sqref="J977" start="0" length="0">
    <dxf>
      <font>
        <sz val="8"/>
        <color indexed="8"/>
        <name val="Times New Roman"/>
        <scheme val="none"/>
      </font>
      <numFmt numFmtId="2" formatCode="0.00"/>
      <alignment horizontal="left" readingOrder="0"/>
    </dxf>
  </rfmt>
  <rfmt sheetId="1" sqref="K977" start="0" length="0">
    <dxf>
      <font>
        <sz val="8"/>
        <color indexed="8"/>
        <name val="Times New Roman"/>
        <scheme val="none"/>
      </font>
      <numFmt numFmtId="2" formatCode="0.00"/>
      <alignment horizontal="left" readingOrder="0"/>
    </dxf>
  </rfmt>
  <rfmt sheetId="1" sqref="L977" start="0" length="0">
    <dxf>
      <font>
        <sz val="8"/>
        <color indexed="8"/>
        <name val="Times New Roman"/>
        <scheme val="none"/>
      </font>
      <numFmt numFmtId="2" formatCode="0.00"/>
      <alignment horizontal="left" readingOrder="0"/>
    </dxf>
  </rfmt>
  <rfmt sheetId="1" sqref="M977" start="0" length="0">
    <dxf>
      <font>
        <sz val="8"/>
        <name val="Times New Roman"/>
        <scheme val="none"/>
      </font>
      <numFmt numFmtId="2" formatCode="0.00"/>
      <alignment horizontal="left" readingOrder="0"/>
    </dxf>
  </rfmt>
  <rfmt sheetId="1" sqref="N977" start="0" length="0">
    <dxf>
      <font>
        <sz val="8"/>
        <name val="Times New Roman"/>
        <scheme val="none"/>
      </font>
      <numFmt numFmtId="2" formatCode="0.00"/>
      <alignment horizontal="left" readingOrder="0"/>
    </dxf>
  </rfmt>
  <rfmt sheetId="1" sqref="O977" start="0" length="0">
    <dxf>
      <font>
        <sz val="8"/>
        <color indexed="8"/>
        <name val="Times New Roman"/>
        <scheme val="none"/>
      </font>
      <numFmt numFmtId="2" formatCode="0.00"/>
      <alignment horizontal="left" readingOrder="0"/>
    </dxf>
  </rfmt>
  <rfmt sheetId="1" sqref="P977" start="0" length="0">
    <dxf>
      <font>
        <sz val="8"/>
        <color indexed="8"/>
        <name val="Times New Roman"/>
        <scheme val="none"/>
      </font>
      <numFmt numFmtId="2" formatCode="0.00"/>
      <alignment horizontal="left" readingOrder="0"/>
      <border outline="0">
        <right style="thin">
          <color indexed="64"/>
        </right>
      </border>
    </dxf>
  </rfmt>
  <rcc rId="17467" sId="1" odxf="1" dxf="1">
    <oc r="A978">
      <v>9</v>
    </oc>
    <nc r="A978">
      <v>4</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78" start="0" length="0">
    <dxf>
      <font>
        <sz val="8"/>
        <color indexed="8"/>
        <name val="Times New Roman"/>
        <scheme val="none"/>
      </font>
    </dxf>
  </rfmt>
  <rcc rId="17468" sId="1" odxf="1" dxf="1" numFmtId="4">
    <oc r="C978">
      <v>0</v>
    </oc>
    <nc r="C978">
      <v>3997730.997</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469" sId="1" odxf="1" dxf="1" numFmtId="4">
    <oc r="D978">
      <v>0</v>
    </oc>
    <nc r="D978">
      <v>3997730.997</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78" start="0" length="0">
    <dxf>
      <font>
        <sz val="8"/>
        <color indexed="8"/>
        <name val="Times New Roman"/>
        <scheme val="none"/>
      </font>
      <numFmt numFmtId="3" formatCode="#,##0"/>
      <alignment horizontal="left" readingOrder="0"/>
    </dxf>
  </rfmt>
  <rfmt sheetId="1" sqref="F978" start="0" length="0">
    <dxf>
      <font>
        <sz val="8"/>
        <color indexed="8"/>
        <name val="Times New Roman"/>
        <scheme val="none"/>
      </font>
      <numFmt numFmtId="2" formatCode="0.00"/>
      <alignment horizontal="left" readingOrder="0"/>
    </dxf>
  </rfmt>
  <rfmt sheetId="1" sqref="G978" start="0" length="0">
    <dxf>
      <font>
        <sz val="8"/>
        <name val="Times New Roman"/>
        <scheme val="none"/>
      </font>
      <numFmt numFmtId="2" formatCode="0.00"/>
      <fill>
        <patternFill patternType="solid">
          <bgColor theme="0"/>
        </patternFill>
      </fill>
      <alignment horizontal="left" vertical="center" readingOrder="0"/>
    </dxf>
  </rfmt>
  <rfmt sheetId="1" sqref="H978" start="0" length="0">
    <dxf>
      <font>
        <sz val="8"/>
        <color indexed="8"/>
        <name val="Times New Roman"/>
        <scheme val="none"/>
      </font>
      <numFmt numFmtId="2" formatCode="0.00"/>
      <alignment horizontal="left" readingOrder="0"/>
    </dxf>
  </rfmt>
  <rfmt sheetId="1" sqref="I978" start="0" length="0">
    <dxf>
      <font>
        <sz val="8"/>
        <color indexed="8"/>
        <name val="Times New Roman"/>
        <scheme val="none"/>
      </font>
      <numFmt numFmtId="2" formatCode="0.00"/>
      <alignment horizontal="left" readingOrder="0"/>
    </dxf>
  </rfmt>
  <rfmt sheetId="1" sqref="J978" start="0" length="0">
    <dxf>
      <font>
        <sz val="8"/>
        <color indexed="8"/>
        <name val="Times New Roman"/>
        <scheme val="none"/>
      </font>
      <numFmt numFmtId="2" formatCode="0.00"/>
      <alignment horizontal="left" readingOrder="0"/>
    </dxf>
  </rfmt>
  <rfmt sheetId="1" sqref="K978" start="0" length="0">
    <dxf>
      <font>
        <sz val="8"/>
        <color indexed="8"/>
        <name val="Times New Roman"/>
        <scheme val="none"/>
      </font>
      <numFmt numFmtId="2" formatCode="0.00"/>
      <alignment horizontal="left" readingOrder="0"/>
    </dxf>
  </rfmt>
  <rfmt sheetId="1" sqref="L978" start="0" length="0">
    <dxf>
      <font>
        <sz val="8"/>
        <color indexed="8"/>
        <name val="Times New Roman"/>
        <scheme val="none"/>
      </font>
      <numFmt numFmtId="2" formatCode="0.00"/>
      <alignment horizontal="left" readingOrder="0"/>
    </dxf>
  </rfmt>
  <rfmt sheetId="1" sqref="M978" start="0" length="0">
    <dxf>
      <font>
        <sz val="8"/>
        <name val="Times New Roman"/>
        <scheme val="none"/>
      </font>
      <numFmt numFmtId="2" formatCode="0.00"/>
      <alignment horizontal="left" readingOrder="0"/>
    </dxf>
  </rfmt>
  <rfmt sheetId="1" sqref="N978" start="0" length="0">
    <dxf>
      <font>
        <sz val="8"/>
        <name val="Times New Roman"/>
        <scheme val="none"/>
      </font>
      <numFmt numFmtId="2" formatCode="0.00"/>
      <alignment horizontal="left" readingOrder="0"/>
    </dxf>
  </rfmt>
  <rfmt sheetId="1" sqref="O978" start="0" length="0">
    <dxf>
      <font>
        <sz val="8"/>
        <color indexed="8"/>
        <name val="Times New Roman"/>
        <scheme val="none"/>
      </font>
      <numFmt numFmtId="2" formatCode="0.00"/>
      <alignment horizontal="left" readingOrder="0"/>
    </dxf>
  </rfmt>
  <rcc rId="17470" sId="1" odxf="1" dxf="1" numFmtId="4">
    <oc r="P978" t="inlineStr">
      <is>
        <t xml:space="preserve"> </t>
      </is>
    </oc>
    <nc r="P978">
      <v>0</v>
    </nc>
    <odxf>
      <font>
        <sz val="14"/>
        <color indexed="8"/>
        <name val="Times New Roman"/>
        <scheme val="none"/>
      </font>
      <numFmt numFmtId="4" formatCode="#,##0.00"/>
      <alignment horizontal="general" readingOrder="0"/>
      <border outline="0">
        <right/>
      </border>
    </odxf>
    <ndxf>
      <font>
        <sz val="8"/>
        <color indexed="8"/>
        <name val="Times New Roman"/>
        <scheme val="none"/>
      </font>
      <numFmt numFmtId="2" formatCode="0.00"/>
      <alignment horizontal="left" readingOrder="0"/>
      <border outline="0">
        <right style="thin">
          <color indexed="64"/>
        </right>
      </border>
    </ndxf>
  </rcc>
  <rcc rId="17471" sId="1" odxf="1" dxf="1">
    <oc r="A979">
      <v>10</v>
    </oc>
    <nc r="A979">
      <v>5</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79" start="0" length="0">
    <dxf>
      <font>
        <sz val="8"/>
        <color indexed="8"/>
        <name val="Times New Roman"/>
        <scheme val="none"/>
      </font>
      <fill>
        <patternFill patternType="none">
          <bgColor indexed="65"/>
        </patternFill>
      </fill>
    </dxf>
  </rfmt>
  <rcc rId="17472" sId="1" odxf="1" dxf="1" numFmtId="4">
    <oc r="C979">
      <v>3971984.6500000004</v>
    </oc>
    <nc r="C979">
      <v>3517882.2</v>
    </nc>
    <odxf>
      <font>
        <sz val="14"/>
        <name val="Times New Roman"/>
        <scheme val="none"/>
      </font>
      <numFmt numFmtId="4" formatCode="#,##0.00"/>
      <fill>
        <patternFill patternType="solid">
          <bgColor theme="0"/>
        </patternFill>
      </fill>
      <alignment horizontal="right" vertical="top" readingOrder="0"/>
    </odxf>
    <ndxf>
      <font>
        <sz val="8"/>
        <name val="Times New Roman"/>
        <scheme val="none"/>
      </font>
      <numFmt numFmtId="2" formatCode="0.00"/>
      <fill>
        <patternFill patternType="none">
          <bgColor indexed="65"/>
        </patternFill>
      </fill>
      <alignment horizontal="left" vertical="center" readingOrder="0"/>
    </ndxf>
  </rcc>
  <rfmt sheetId="1" sqref="D979" start="0" length="0">
    <dxf>
      <font>
        <sz val="8"/>
        <color indexed="8"/>
        <name val="Times New Roman"/>
        <scheme val="none"/>
      </font>
      <numFmt numFmtId="2" formatCode="0.00"/>
      <fill>
        <patternFill patternType="none">
          <bgColor indexed="65"/>
        </patternFill>
      </fill>
      <alignment horizontal="left" vertical="center" readingOrder="0"/>
    </dxf>
  </rfmt>
  <rcc rId="17473" sId="1" odxf="1" dxf="1" numFmtId="4">
    <oc r="E979">
      <v>5</v>
    </oc>
    <nc r="E979">
      <v>0</v>
    </nc>
    <odxf>
      <font>
        <sz val="14"/>
        <color indexed="8"/>
        <name val="Times New Roman"/>
        <scheme val="none"/>
      </font>
      <numFmt numFmtId="4" formatCode="#,##0.00"/>
      <fill>
        <patternFill patternType="none">
          <bgColor indexed="65"/>
        </patternFill>
      </fill>
      <alignment horizontal="right" readingOrder="0"/>
    </odxf>
    <ndxf>
      <font>
        <sz val="8"/>
        <color indexed="8"/>
        <name val="Times New Roman"/>
        <scheme val="none"/>
      </font>
      <numFmt numFmtId="3" formatCode="#,##0"/>
      <fill>
        <patternFill patternType="solid">
          <bgColor theme="0"/>
        </patternFill>
      </fill>
      <alignment horizontal="left" readingOrder="0"/>
    </ndxf>
  </rcc>
  <rcc rId="17474" sId="1" odxf="1" dxf="1" numFmtId="4">
    <oc r="F979">
      <v>3971984.6500000004</v>
    </oc>
    <nc r="F979">
      <v>0</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G979" start="0" length="0">
    <dxf>
      <font>
        <sz val="8"/>
        <name val="Times New Roman"/>
        <scheme val="none"/>
      </font>
      <numFmt numFmtId="2" formatCode="0.00"/>
      <fill>
        <patternFill patternType="solid">
          <bgColor theme="0"/>
        </patternFill>
      </fill>
      <alignment horizontal="left" vertical="center" readingOrder="0"/>
    </dxf>
  </rfmt>
  <rfmt sheetId="1" sqref="H979" start="0" length="0">
    <dxf>
      <font>
        <sz val="8"/>
        <color indexed="8"/>
        <name val="Times New Roman"/>
        <scheme val="none"/>
      </font>
      <numFmt numFmtId="2" formatCode="0.00"/>
      <alignment horizontal="left" readingOrder="0"/>
    </dxf>
  </rfmt>
  <rfmt sheetId="1" sqref="I979" start="0" length="0">
    <dxf>
      <font>
        <sz val="8"/>
        <color indexed="8"/>
        <name val="Times New Roman"/>
        <scheme val="none"/>
      </font>
      <numFmt numFmtId="2" formatCode="0.00"/>
      <alignment horizontal="left" readingOrder="0"/>
    </dxf>
  </rfmt>
  <rfmt sheetId="1" sqref="J979" start="0" length="0">
    <dxf>
      <font>
        <sz val="8"/>
        <color indexed="8"/>
        <name val="Times New Roman"/>
        <scheme val="none"/>
      </font>
      <numFmt numFmtId="2" formatCode="0.00"/>
      <alignment horizontal="left" readingOrder="0"/>
    </dxf>
  </rfmt>
  <rfmt sheetId="1" sqref="K979" start="0" length="0">
    <dxf>
      <font>
        <sz val="8"/>
        <color indexed="8"/>
        <name val="Times New Roman"/>
        <scheme val="none"/>
      </font>
      <numFmt numFmtId="2" formatCode="0.00"/>
      <alignment horizontal="left" readingOrder="0"/>
    </dxf>
  </rfmt>
  <rfmt sheetId="1" sqref="L979" start="0" length="0">
    <dxf>
      <font>
        <sz val="8"/>
        <color indexed="8"/>
        <name val="Times New Roman"/>
        <scheme val="none"/>
      </font>
      <numFmt numFmtId="2" formatCode="0.00"/>
      <alignment horizontal="left" readingOrder="0"/>
    </dxf>
  </rfmt>
  <rfmt sheetId="1" sqref="M979" start="0" length="0">
    <dxf>
      <font>
        <sz val="8"/>
        <name val="Times New Roman"/>
        <scheme val="none"/>
      </font>
      <numFmt numFmtId="2" formatCode="0.00"/>
      <alignment horizontal="left" readingOrder="0"/>
    </dxf>
  </rfmt>
  <rfmt sheetId="1" sqref="N979" start="0" length="0">
    <dxf>
      <font>
        <sz val="8"/>
        <name val="Times New Roman"/>
        <scheme val="none"/>
      </font>
      <numFmt numFmtId="2" formatCode="0.00"/>
      <alignment horizontal="left" readingOrder="0"/>
    </dxf>
  </rfmt>
  <rfmt sheetId="1" sqref="O979" start="0" length="0">
    <dxf>
      <font>
        <sz val="8"/>
        <color indexed="8"/>
        <name val="Times New Roman"/>
        <scheme val="none"/>
      </font>
      <numFmt numFmtId="2" formatCode="0.00"/>
      <alignment horizontal="left" readingOrder="0"/>
    </dxf>
  </rfmt>
  <rfmt sheetId="1" sqref="P979" start="0" length="0">
    <dxf>
      <font>
        <sz val="8"/>
        <color indexed="8"/>
        <name val="Times New Roman"/>
        <scheme val="none"/>
      </font>
      <numFmt numFmtId="2" formatCode="0.00"/>
      <alignment horizontal="left" readingOrder="0"/>
      <border outline="0">
        <right style="thin">
          <color indexed="64"/>
        </right>
      </border>
    </dxf>
  </rfmt>
  <rcc rId="17475" sId="1" odxf="1" dxf="1">
    <oc r="A980">
      <v>11</v>
    </oc>
    <nc r="A980">
      <v>6</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80" start="0" length="0">
    <dxf>
      <font>
        <sz val="8"/>
        <name val="Times New Roman"/>
        <scheme val="none"/>
      </font>
      <fill>
        <patternFill patternType="none">
          <bgColor indexed="65"/>
        </patternFill>
      </fill>
    </dxf>
  </rfmt>
  <rcc rId="17476" sId="1" odxf="1" dxf="1" numFmtId="4">
    <oc r="C980">
      <v>5336996.2</v>
    </oc>
    <nc r="C980">
      <v>4930185.7699999996</v>
    </nc>
    <odxf>
      <font>
        <sz val="14"/>
        <name val="Times New Roman"/>
        <scheme val="none"/>
      </font>
      <numFmt numFmtId="4" formatCode="#,##0.00"/>
      <fill>
        <patternFill patternType="solid">
          <bgColor theme="0"/>
        </patternFill>
      </fill>
      <alignment horizontal="right" vertical="top" readingOrder="0"/>
      <border outline="0">
        <right style="thin">
          <color indexed="64"/>
        </right>
      </border>
    </odxf>
    <ndxf>
      <font>
        <sz val="8"/>
        <name val="Times New Roman"/>
        <scheme val="none"/>
      </font>
      <numFmt numFmtId="2" formatCode="0.00"/>
      <fill>
        <patternFill patternType="none">
          <bgColor indexed="65"/>
        </patternFill>
      </fill>
      <alignment horizontal="left" vertical="center" readingOrder="0"/>
      <border outline="0">
        <right/>
      </border>
    </ndxf>
  </rcc>
  <rcc rId="17477" sId="1" odxf="1" dxf="1" numFmtId="4">
    <oc r="D980">
      <v>5336996.2</v>
    </oc>
    <nc r="D980">
      <v>4930185.7699999996</v>
    </nc>
    <odxf>
      <font>
        <sz val="14"/>
        <name val="Times New Roman"/>
        <scheme val="none"/>
      </font>
      <numFmt numFmtId="4" formatCode="#,##0.00"/>
      <fill>
        <patternFill patternType="solid">
          <bgColor theme="0"/>
        </patternFill>
      </fill>
      <alignment horizontal="right" vertical="top" readingOrder="0"/>
      <border outline="0">
        <right style="thin">
          <color indexed="64"/>
        </right>
      </border>
    </odxf>
    <ndxf>
      <font>
        <sz val="8"/>
        <name val="Times New Roman"/>
        <scheme val="none"/>
      </font>
      <numFmt numFmtId="2" formatCode="0.00"/>
      <fill>
        <patternFill patternType="none">
          <bgColor indexed="65"/>
        </patternFill>
      </fill>
      <alignment horizontal="left" vertical="center" readingOrder="0"/>
      <border outline="0">
        <right/>
      </border>
    </ndxf>
  </rcc>
  <rfmt sheetId="1" sqref="E980" start="0" length="0">
    <dxf>
      <font>
        <sz val="8"/>
        <color indexed="8"/>
        <name val="Times New Roman"/>
        <scheme val="none"/>
      </font>
      <numFmt numFmtId="0" formatCode="General"/>
      <fill>
        <patternFill patternType="solid">
          <bgColor theme="0"/>
        </patternFill>
      </fill>
      <alignment horizontal="left" readingOrder="0"/>
    </dxf>
  </rfmt>
  <rfmt sheetId="1" sqref="F980" start="0" length="0">
    <dxf>
      <font>
        <sz val="8"/>
        <color indexed="8"/>
        <name val="Times New Roman"/>
        <scheme val="none"/>
      </font>
      <numFmt numFmtId="2" formatCode="0.00"/>
      <fill>
        <patternFill patternType="solid">
          <bgColor theme="0"/>
        </patternFill>
      </fill>
      <alignment horizontal="left" readingOrder="0"/>
    </dxf>
  </rfmt>
  <rfmt sheetId="1" sqref="G980" start="0" length="0">
    <dxf>
      <font>
        <sz val="8"/>
        <color indexed="8"/>
        <name val="Times New Roman"/>
        <scheme val="none"/>
      </font>
      <numFmt numFmtId="2" formatCode="0.00"/>
      <alignment horizontal="left" readingOrder="0"/>
    </dxf>
  </rfmt>
  <rfmt sheetId="1" sqref="H980" start="0" length="0">
    <dxf>
      <font>
        <sz val="8"/>
        <color indexed="8"/>
        <name val="Times New Roman"/>
        <scheme val="none"/>
      </font>
      <numFmt numFmtId="2" formatCode="0.00"/>
      <fill>
        <patternFill patternType="none">
          <bgColor indexed="65"/>
        </patternFill>
      </fill>
      <alignment horizontal="left" readingOrder="0"/>
    </dxf>
  </rfmt>
  <rfmt sheetId="1" sqref="I980" start="0" length="0">
    <dxf>
      <font>
        <sz val="8"/>
        <color indexed="8"/>
        <name val="Times New Roman"/>
        <scheme val="none"/>
      </font>
      <numFmt numFmtId="2" formatCode="0.00"/>
      <alignment horizontal="left" readingOrder="0"/>
    </dxf>
  </rfmt>
  <rfmt sheetId="1" sqref="J980" start="0" length="0">
    <dxf>
      <font>
        <sz val="8"/>
        <color indexed="8"/>
        <name val="Times New Roman"/>
        <scheme val="none"/>
      </font>
      <numFmt numFmtId="2" formatCode="0.00"/>
      <alignment horizontal="left" readingOrder="0"/>
    </dxf>
  </rfmt>
  <rfmt sheetId="1" sqref="K980" start="0" length="0">
    <dxf>
      <font>
        <sz val="8"/>
        <color indexed="8"/>
        <name val="Times New Roman"/>
        <scheme val="none"/>
      </font>
      <numFmt numFmtId="2" formatCode="0.00"/>
      <fill>
        <patternFill patternType="none">
          <bgColor indexed="65"/>
        </patternFill>
      </fill>
      <alignment horizontal="left" readingOrder="0"/>
    </dxf>
  </rfmt>
  <rfmt sheetId="1" sqref="L980" start="0" length="0">
    <dxf>
      <font>
        <sz val="8"/>
        <color indexed="8"/>
        <name val="Times New Roman"/>
        <scheme val="none"/>
      </font>
      <numFmt numFmtId="2" formatCode="0.00"/>
      <fill>
        <patternFill patternType="none">
          <bgColor indexed="65"/>
        </patternFill>
      </fill>
      <alignment horizontal="left" readingOrder="0"/>
    </dxf>
  </rfmt>
  <rfmt sheetId="1" sqref="M980" start="0" length="0">
    <dxf>
      <font>
        <sz val="8"/>
        <name val="Times New Roman"/>
        <scheme val="none"/>
      </font>
      <numFmt numFmtId="2" formatCode="0.00"/>
      <alignment horizontal="left" readingOrder="0"/>
    </dxf>
  </rfmt>
  <rfmt sheetId="1" sqref="N980" start="0" length="0">
    <dxf>
      <font>
        <sz val="8"/>
        <name val="Times New Roman"/>
        <scheme val="none"/>
      </font>
      <numFmt numFmtId="2" formatCode="0.00"/>
      <alignment horizontal="left" readingOrder="0"/>
    </dxf>
  </rfmt>
  <rfmt sheetId="1" sqref="O980" start="0" length="0">
    <dxf>
      <font>
        <sz val="8"/>
        <color indexed="8"/>
        <name val="Times New Roman"/>
        <scheme val="none"/>
      </font>
      <numFmt numFmtId="2" formatCode="0.00"/>
      <fill>
        <patternFill patternType="none">
          <bgColor indexed="65"/>
        </patternFill>
      </fill>
      <alignment horizontal="left" readingOrder="0"/>
    </dxf>
  </rfmt>
  <rfmt sheetId="1" sqref="P980" start="0" length="0">
    <dxf>
      <font>
        <sz val="8"/>
        <color indexed="8"/>
        <name val="Times New Roman"/>
        <scheme val="none"/>
      </font>
      <numFmt numFmtId="2" formatCode="0.00"/>
      <fill>
        <patternFill patternType="none">
          <bgColor indexed="65"/>
        </patternFill>
      </fill>
      <alignment horizontal="left" readingOrder="0"/>
      <border outline="0">
        <right style="thin">
          <color indexed="64"/>
        </right>
      </border>
    </dxf>
  </rfmt>
  <rcc rId="17478" sId="1" odxf="1" dxf="1">
    <oc r="A981">
      <v>12</v>
    </oc>
    <nc r="A981">
      <v>7</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81" start="0" length="0">
    <dxf>
      <font>
        <sz val="8"/>
        <color indexed="8"/>
        <name val="Times New Roman"/>
        <scheme val="none"/>
      </font>
      <fill>
        <patternFill patternType="none">
          <bgColor indexed="65"/>
        </patternFill>
      </fill>
    </dxf>
  </rfmt>
  <rcc rId="17479" sId="1" odxf="1" dxf="1" numFmtId="4">
    <oc r="C981">
      <v>3971984.6500000004</v>
    </oc>
    <nc r="C981">
      <v>5055361.8959999997</v>
    </nc>
    <odxf>
      <font>
        <sz val="14"/>
        <name val="Times New Roman"/>
        <scheme val="none"/>
      </font>
      <numFmt numFmtId="4" formatCode="#,##0.00"/>
      <fill>
        <patternFill patternType="solid">
          <bgColor theme="0"/>
        </patternFill>
      </fill>
      <alignment horizontal="right" vertical="top" readingOrder="0"/>
    </odxf>
    <ndxf>
      <font>
        <sz val="8"/>
        <color indexed="8"/>
        <name val="Times New Roman"/>
        <scheme val="none"/>
      </font>
      <numFmt numFmtId="2" formatCode="0.00"/>
      <fill>
        <patternFill patternType="none">
          <bgColor indexed="65"/>
        </patternFill>
      </fill>
      <alignment horizontal="left" vertical="center" readingOrder="0"/>
    </ndxf>
  </rcc>
  <rcc rId="17480" sId="1" odxf="1" dxf="1" numFmtId="4">
    <oc r="D981">
      <v>0</v>
    </oc>
    <nc r="D981">
      <v>2061831.0959999999</v>
    </nc>
    <odxf>
      <font>
        <sz val="14"/>
        <color indexed="8"/>
        <name val="Times New Roman"/>
        <scheme val="none"/>
      </font>
      <numFmt numFmtId="4" formatCode="#,##0.00"/>
      <fill>
        <patternFill patternType="solid">
          <bgColor theme="0"/>
        </patternFill>
      </fill>
      <alignment horizontal="right" vertical="top" readingOrder="0"/>
    </odxf>
    <ndxf>
      <font>
        <sz val="8"/>
        <color indexed="8"/>
        <name val="Times New Roman"/>
        <scheme val="none"/>
      </font>
      <numFmt numFmtId="2" formatCode="0.00"/>
      <fill>
        <patternFill patternType="none">
          <bgColor indexed="65"/>
        </patternFill>
      </fill>
      <alignment horizontal="left" vertical="center" readingOrder="0"/>
    </ndxf>
  </rcc>
  <rcc rId="17481" sId="1" odxf="1" dxf="1">
    <oc r="E981">
      <v>5</v>
    </oc>
    <nc r="E981">
      <v>0</v>
    </nc>
    <odxf>
      <font>
        <sz val="14"/>
        <color indexed="8"/>
        <name val="Times New Roman"/>
        <scheme val="none"/>
      </font>
      <numFmt numFmtId="4" formatCode="#,##0.00"/>
      <fill>
        <patternFill patternType="none">
          <bgColor indexed="65"/>
        </patternFill>
      </fill>
      <alignment horizontal="right" readingOrder="0"/>
    </odxf>
    <ndxf>
      <font>
        <sz val="8"/>
        <color indexed="8"/>
        <name val="Times New Roman"/>
        <scheme val="none"/>
      </font>
      <numFmt numFmtId="0" formatCode="General"/>
      <fill>
        <patternFill patternType="solid">
          <bgColor theme="0"/>
        </patternFill>
      </fill>
      <alignment horizontal="left" readingOrder="0"/>
    </ndxf>
  </rcc>
  <rcc rId="17482" sId="1" odxf="1" dxf="1" numFmtId="4">
    <oc r="F981">
      <v>3971984.6500000004</v>
    </oc>
    <nc r="F981">
      <v>0</v>
    </nc>
    <odxf>
      <font>
        <sz val="14"/>
        <color indexed="8"/>
        <name val="Times New Roman"/>
        <scheme val="none"/>
      </font>
      <numFmt numFmtId="4" formatCode="#,##0.00"/>
      <fill>
        <patternFill patternType="none">
          <bgColor indexed="65"/>
        </patternFill>
      </fill>
      <alignment horizontal="right" readingOrder="0"/>
    </odxf>
    <ndxf>
      <font>
        <sz val="8"/>
        <color indexed="8"/>
        <name val="Times New Roman"/>
        <scheme val="none"/>
      </font>
      <numFmt numFmtId="2" formatCode="0.00"/>
      <fill>
        <patternFill patternType="solid">
          <bgColor theme="0"/>
        </patternFill>
      </fill>
      <alignment horizontal="left" readingOrder="0"/>
    </ndxf>
  </rcc>
  <rcc rId="17483" sId="1" odxf="1" dxf="1" numFmtId="4">
    <oc r="G981">
      <v>0</v>
    </oc>
    <nc r="G981">
      <v>1160</v>
    </nc>
    <odxf>
      <font>
        <sz val="14"/>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484" sId="1" odxf="1" dxf="1" numFmtId="4">
    <oc r="H981">
      <v>0</v>
    </oc>
    <nc r="H981">
      <v>2993530.8000000003</v>
    </nc>
    <odxf>
      <font>
        <sz val="14"/>
        <color indexed="8"/>
        <name val="Times New Roman"/>
        <scheme val="none"/>
      </font>
      <numFmt numFmtId="4" formatCode="#,##0.00"/>
      <fill>
        <patternFill patternType="solid">
          <bgColor theme="0"/>
        </patternFill>
      </fill>
      <alignment horizontal="general" readingOrder="0"/>
    </odxf>
    <ndxf>
      <font>
        <sz val="8"/>
        <color indexed="8"/>
        <name val="Times New Roman"/>
        <scheme val="none"/>
      </font>
      <numFmt numFmtId="2" formatCode="0.00"/>
      <fill>
        <patternFill patternType="none">
          <bgColor indexed="65"/>
        </patternFill>
      </fill>
      <alignment horizontal="left" readingOrder="0"/>
    </ndxf>
  </rcc>
  <rfmt sheetId="1" sqref="I981" start="0" length="0">
    <dxf>
      <font>
        <sz val="8"/>
        <color indexed="8"/>
        <name val="Times New Roman"/>
        <scheme val="none"/>
      </font>
      <numFmt numFmtId="2" formatCode="0.00"/>
      <alignment horizontal="left" readingOrder="0"/>
    </dxf>
  </rfmt>
  <rfmt sheetId="1" sqref="J981" start="0" length="0">
    <dxf>
      <font>
        <sz val="8"/>
        <color indexed="8"/>
        <name val="Times New Roman"/>
        <scheme val="none"/>
      </font>
      <numFmt numFmtId="2" formatCode="0.00"/>
      <alignment horizontal="left" readingOrder="0"/>
    </dxf>
  </rfmt>
  <rfmt sheetId="1" sqref="K981" start="0" length="0">
    <dxf>
      <font>
        <sz val="8"/>
        <color indexed="8"/>
        <name val="Times New Roman"/>
        <scheme val="none"/>
      </font>
      <numFmt numFmtId="2" formatCode="0.00"/>
      <fill>
        <patternFill patternType="none">
          <bgColor indexed="65"/>
        </patternFill>
      </fill>
      <alignment horizontal="left" readingOrder="0"/>
    </dxf>
  </rfmt>
  <rfmt sheetId="1" sqref="L981" start="0" length="0">
    <dxf>
      <font>
        <sz val="8"/>
        <color indexed="8"/>
        <name val="Times New Roman"/>
        <scheme val="none"/>
      </font>
      <numFmt numFmtId="2" formatCode="0.00"/>
      <fill>
        <patternFill patternType="none">
          <bgColor indexed="65"/>
        </patternFill>
      </fill>
      <alignment horizontal="left" readingOrder="0"/>
    </dxf>
  </rfmt>
  <rfmt sheetId="1" sqref="M981" start="0" length="0">
    <dxf>
      <font>
        <sz val="8"/>
        <name val="Times New Roman"/>
        <scheme val="none"/>
      </font>
      <numFmt numFmtId="2" formatCode="0.00"/>
      <alignment horizontal="left" readingOrder="0"/>
    </dxf>
  </rfmt>
  <rfmt sheetId="1" sqref="N981" start="0" length="0">
    <dxf>
      <font>
        <sz val="8"/>
        <name val="Times New Roman"/>
        <scheme val="none"/>
      </font>
      <numFmt numFmtId="2" formatCode="0.00"/>
      <alignment horizontal="left" readingOrder="0"/>
    </dxf>
  </rfmt>
  <rfmt sheetId="1" sqref="O981" start="0" length="0">
    <dxf>
      <font>
        <sz val="8"/>
        <color indexed="8"/>
        <name val="Times New Roman"/>
        <scheme val="none"/>
      </font>
      <numFmt numFmtId="2" formatCode="0.00"/>
      <fill>
        <patternFill patternType="none">
          <bgColor indexed="65"/>
        </patternFill>
      </fill>
      <alignment horizontal="left" readingOrder="0"/>
    </dxf>
  </rfmt>
  <rfmt sheetId="1" sqref="P981" start="0" length="0">
    <dxf>
      <font>
        <sz val="8"/>
        <color indexed="8"/>
        <name val="Times New Roman"/>
        <scheme val="none"/>
      </font>
      <numFmt numFmtId="2" formatCode="0.00"/>
      <fill>
        <patternFill patternType="none">
          <bgColor indexed="65"/>
        </patternFill>
      </fill>
      <alignment horizontal="left" readingOrder="0"/>
      <border outline="0">
        <right style="thin">
          <color indexed="64"/>
        </right>
      </border>
    </dxf>
  </rfmt>
  <rcc rId="17485" sId="1" odxf="1" dxf="1">
    <oc r="A982">
      <v>13</v>
    </oc>
    <nc r="A982">
      <v>8</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82" start="0" length="0">
    <dxf>
      <font>
        <sz val="8"/>
        <color indexed="8"/>
        <name val="Times New Roman"/>
        <scheme val="none"/>
      </font>
    </dxf>
  </rfmt>
  <rcc rId="17486" sId="1" odxf="1" dxf="1" numFmtId="4">
    <oc r="C982">
      <v>3177587.72</v>
    </oc>
    <nc r="C982">
      <v>4586029.8</v>
    </nc>
    <odxf>
      <font>
        <sz val="14"/>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487" sId="1" odxf="1" dxf="1" numFmtId="4">
    <oc r="D982">
      <v>0</v>
    </oc>
    <nc r="D982">
      <v>4586029.8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488" sId="1" odxf="1" dxf="1" numFmtId="4">
    <oc r="E982">
      <v>4</v>
    </oc>
    <nc r="E982">
      <v>0</v>
    </nc>
    <odxf>
      <font>
        <sz val="14"/>
        <color indexed="8"/>
        <name val="Times New Roman"/>
        <scheme val="none"/>
      </font>
      <numFmt numFmtId="4" formatCode="#,##0.00"/>
      <fill>
        <patternFill patternType="none">
          <bgColor indexed="65"/>
        </patternFill>
      </fill>
      <alignment horizontal="right" readingOrder="0"/>
    </odxf>
    <ndxf>
      <font>
        <sz val="8"/>
        <color indexed="8"/>
        <name val="Times New Roman"/>
        <scheme val="none"/>
      </font>
      <numFmt numFmtId="3" formatCode="#,##0"/>
      <fill>
        <patternFill patternType="solid">
          <bgColor theme="0"/>
        </patternFill>
      </fill>
      <alignment horizontal="left" readingOrder="0"/>
    </ndxf>
  </rcc>
  <rcc rId="17489" sId="1" odxf="1" dxf="1" numFmtId="4">
    <oc r="F982">
      <v>3177587.72</v>
    </oc>
    <nc r="F982">
      <v>0</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G982" start="0" length="0">
    <dxf>
      <font>
        <sz val="8"/>
        <name val="Times New Roman"/>
        <scheme val="none"/>
      </font>
      <numFmt numFmtId="2" formatCode="0.00"/>
      <fill>
        <patternFill patternType="solid">
          <bgColor theme="0"/>
        </patternFill>
      </fill>
      <alignment horizontal="left" vertical="center" readingOrder="0"/>
    </dxf>
  </rfmt>
  <rfmt sheetId="1" sqref="H982" start="0" length="0">
    <dxf>
      <font>
        <sz val="8"/>
        <color indexed="8"/>
        <name val="Times New Roman"/>
        <scheme val="none"/>
      </font>
      <numFmt numFmtId="2" formatCode="0.00"/>
      <alignment horizontal="left" readingOrder="0"/>
    </dxf>
  </rfmt>
  <rfmt sheetId="1" sqref="I982" start="0" length="0">
    <dxf>
      <font>
        <sz val="8"/>
        <color indexed="8"/>
        <name val="Times New Roman"/>
        <scheme val="none"/>
      </font>
      <numFmt numFmtId="2" formatCode="0.00"/>
      <alignment horizontal="left" readingOrder="0"/>
    </dxf>
  </rfmt>
  <rfmt sheetId="1" sqref="J982" start="0" length="0">
    <dxf>
      <font>
        <sz val="8"/>
        <color indexed="8"/>
        <name val="Times New Roman"/>
        <scheme val="none"/>
      </font>
      <numFmt numFmtId="2" formatCode="0.00"/>
      <alignment horizontal="left" readingOrder="0"/>
    </dxf>
  </rfmt>
  <rfmt sheetId="1" sqref="K982" start="0" length="0">
    <dxf>
      <font>
        <sz val="8"/>
        <color indexed="8"/>
        <name val="Times New Roman"/>
        <scheme val="none"/>
      </font>
      <numFmt numFmtId="2" formatCode="0.00"/>
      <alignment horizontal="left" readingOrder="0"/>
    </dxf>
  </rfmt>
  <rfmt sheetId="1" sqref="L982" start="0" length="0">
    <dxf>
      <font>
        <sz val="8"/>
        <color indexed="8"/>
        <name val="Times New Roman"/>
        <scheme val="none"/>
      </font>
      <numFmt numFmtId="2" formatCode="0.00"/>
      <alignment horizontal="left" readingOrder="0"/>
    </dxf>
  </rfmt>
  <rfmt sheetId="1" sqref="M982" start="0" length="0">
    <dxf>
      <font>
        <sz val="8"/>
        <name val="Times New Roman"/>
        <scheme val="none"/>
      </font>
      <numFmt numFmtId="2" formatCode="0.00"/>
      <alignment horizontal="left" readingOrder="0"/>
    </dxf>
  </rfmt>
  <rfmt sheetId="1" sqref="N982" start="0" length="0">
    <dxf>
      <font>
        <sz val="8"/>
        <name val="Times New Roman"/>
        <scheme val="none"/>
      </font>
      <numFmt numFmtId="2" formatCode="0.00"/>
      <alignment horizontal="left" readingOrder="0"/>
    </dxf>
  </rfmt>
  <rfmt sheetId="1" sqref="O982" start="0" length="0">
    <dxf>
      <font>
        <sz val="8"/>
        <color indexed="8"/>
        <name val="Times New Roman"/>
        <scheme val="none"/>
      </font>
      <numFmt numFmtId="2" formatCode="0.00"/>
      <alignment horizontal="left" readingOrder="0"/>
    </dxf>
  </rfmt>
  <rfmt sheetId="1" sqref="P982" start="0" length="0">
    <dxf>
      <font>
        <sz val="8"/>
        <color indexed="8"/>
        <name val="Times New Roman"/>
        <scheme val="none"/>
      </font>
      <numFmt numFmtId="2" formatCode="0.00"/>
      <alignment horizontal="left" readingOrder="0"/>
      <border outline="0">
        <right style="thin">
          <color indexed="64"/>
        </right>
      </border>
    </dxf>
  </rfmt>
  <rcc rId="17490" sId="1" odxf="1" dxf="1">
    <oc r="A983">
      <v>14</v>
    </oc>
    <nc r="A983">
      <v>9</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83" start="0" length="0">
    <dxf>
      <font>
        <sz val="8"/>
        <color indexed="8"/>
        <name val="Times New Roman"/>
        <scheme val="none"/>
      </font>
    </dxf>
  </rfmt>
  <rcc rId="17491" sId="1" odxf="1" dxf="1" numFmtId="4">
    <oc r="C983">
      <v>915885.96899999992</v>
    </oc>
    <nc r="C983">
      <v>4595093.1000000006</v>
    </nc>
    <odxf>
      <font>
        <sz val="14"/>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492" sId="1" odxf="1" dxf="1" numFmtId="4">
    <oc r="D983">
      <v>0</v>
    </oc>
    <nc r="D983">
      <v>4595093.1000000006</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83" start="0" length="0">
    <dxf>
      <font>
        <sz val="8"/>
        <color indexed="8"/>
        <name val="Times New Roman"/>
        <scheme val="none"/>
      </font>
      <numFmt numFmtId="3" formatCode="#,##0"/>
      <alignment horizontal="left" readingOrder="0"/>
    </dxf>
  </rfmt>
  <rfmt sheetId="1" sqref="F983" start="0" length="0">
    <dxf>
      <font>
        <sz val="8"/>
        <color indexed="8"/>
        <name val="Times New Roman"/>
        <scheme val="none"/>
      </font>
      <numFmt numFmtId="2" formatCode="0.00"/>
      <fill>
        <patternFill patternType="none">
          <bgColor indexed="65"/>
        </patternFill>
      </fill>
      <alignment horizontal="left" readingOrder="0"/>
    </dxf>
  </rfmt>
  <rfmt sheetId="1" sqref="G983" start="0" length="0">
    <dxf>
      <font>
        <sz val="8"/>
        <name val="Times New Roman"/>
        <scheme val="none"/>
      </font>
      <numFmt numFmtId="2" formatCode="0.00"/>
      <fill>
        <patternFill patternType="solid">
          <bgColor theme="0"/>
        </patternFill>
      </fill>
      <alignment horizontal="left" vertical="center" readingOrder="0"/>
    </dxf>
  </rfmt>
  <rfmt sheetId="1" sqref="H983" start="0" length="0">
    <dxf>
      <font>
        <sz val="8"/>
        <color indexed="8"/>
        <name val="Times New Roman"/>
        <scheme val="none"/>
      </font>
      <numFmt numFmtId="2" formatCode="0.00"/>
      <alignment horizontal="left" readingOrder="0"/>
    </dxf>
  </rfmt>
  <rfmt sheetId="1" sqref="I983" start="0" length="0">
    <dxf>
      <font>
        <sz val="8"/>
        <color indexed="8"/>
        <name val="Times New Roman"/>
        <scheme val="none"/>
      </font>
      <numFmt numFmtId="2" formatCode="0.00"/>
      <alignment horizontal="left" readingOrder="0"/>
    </dxf>
  </rfmt>
  <rfmt sheetId="1" sqref="J983" start="0" length="0">
    <dxf>
      <font>
        <sz val="8"/>
        <color indexed="8"/>
        <name val="Times New Roman"/>
        <scheme val="none"/>
      </font>
      <numFmt numFmtId="2" formatCode="0.00"/>
      <alignment horizontal="left" readingOrder="0"/>
    </dxf>
  </rfmt>
  <rfmt sheetId="1" sqref="K983" start="0" length="0">
    <dxf>
      <font>
        <sz val="8"/>
        <color indexed="8"/>
        <name val="Times New Roman"/>
        <scheme val="none"/>
      </font>
      <numFmt numFmtId="2" formatCode="0.00"/>
      <alignment horizontal="left" readingOrder="0"/>
    </dxf>
  </rfmt>
  <rfmt sheetId="1" sqref="L983" start="0" length="0">
    <dxf>
      <font>
        <sz val="8"/>
        <color indexed="8"/>
        <name val="Times New Roman"/>
        <scheme val="none"/>
      </font>
      <numFmt numFmtId="2" formatCode="0.00"/>
      <alignment horizontal="left" readingOrder="0"/>
    </dxf>
  </rfmt>
  <rfmt sheetId="1" sqref="M983" start="0" length="0">
    <dxf>
      <font>
        <sz val="8"/>
        <name val="Times New Roman"/>
        <scheme val="none"/>
      </font>
      <numFmt numFmtId="2" formatCode="0.00"/>
      <alignment horizontal="left" readingOrder="0"/>
    </dxf>
  </rfmt>
  <rfmt sheetId="1" sqref="N983" start="0" length="0">
    <dxf>
      <font>
        <sz val="8"/>
        <name val="Times New Roman"/>
        <scheme val="none"/>
      </font>
      <numFmt numFmtId="2" formatCode="0.00"/>
      <alignment horizontal="left" readingOrder="0"/>
    </dxf>
  </rfmt>
  <rfmt sheetId="1" sqref="O983" start="0" length="0">
    <dxf>
      <font>
        <sz val="8"/>
        <color indexed="8"/>
        <name val="Times New Roman"/>
        <scheme val="none"/>
      </font>
      <numFmt numFmtId="2" formatCode="0.00"/>
      <alignment horizontal="left" readingOrder="0"/>
    </dxf>
  </rfmt>
  <rfmt sheetId="1" sqref="P983" start="0" length="0">
    <dxf>
      <font>
        <sz val="8"/>
        <color indexed="8"/>
        <name val="Times New Roman"/>
        <scheme val="none"/>
      </font>
      <numFmt numFmtId="2" formatCode="0.00"/>
      <alignment horizontal="left" readingOrder="0"/>
      <border outline="0">
        <right style="thin">
          <color indexed="64"/>
        </right>
      </border>
    </dxf>
  </rfmt>
  <rcc rId="17493" sId="1" odxf="1" dxf="1">
    <oc r="A984">
      <v>15</v>
    </oc>
    <nc r="A984">
      <v>10</v>
    </nc>
    <odxf>
      <font>
        <sz val="14"/>
        <name val="Times New Roman"/>
        <scheme val="none"/>
      </font>
      <fill>
        <patternFill patternType="solid">
          <bgColor theme="0"/>
        </patternFill>
      </fill>
    </odxf>
    <ndxf>
      <font>
        <sz val="8"/>
        <color indexed="8"/>
        <name val="Times New Roman"/>
        <scheme val="none"/>
      </font>
      <fill>
        <patternFill patternType="none">
          <bgColor indexed="65"/>
        </patternFill>
      </fill>
    </ndxf>
  </rcc>
  <rfmt sheetId="1" sqref="B984" start="0" length="0">
    <dxf>
      <font>
        <sz val="8"/>
        <color indexed="8"/>
        <name val="Times New Roman"/>
        <scheme val="none"/>
      </font>
      <fill>
        <patternFill patternType="none">
          <bgColor indexed="65"/>
        </patternFill>
      </fill>
    </dxf>
  </rfmt>
  <rcc rId="17494" sId="1" odxf="1" dxf="1">
    <oc r="C984">
      <v>916824.95399999991</v>
    </oc>
    <nc r="C984">
      <v>3177587.72</v>
    </nc>
    <odxf>
      <font>
        <sz val="14"/>
        <name val="Times New Roman"/>
        <scheme val="none"/>
      </font>
      <numFmt numFmtId="4" formatCode="#,##0.00"/>
      <fill>
        <patternFill patternType="solid">
          <bgColor theme="0"/>
        </patternFill>
      </fill>
      <alignment horizontal="right" vertical="top" readingOrder="0"/>
    </odxf>
    <ndxf>
      <font>
        <sz val="8"/>
        <color indexed="8"/>
        <name val="Times New Roman"/>
        <scheme val="none"/>
      </font>
      <numFmt numFmtId="0" formatCode="General"/>
      <fill>
        <patternFill patternType="none">
          <bgColor indexed="65"/>
        </patternFill>
      </fill>
      <alignment horizontal="left" vertical="center" readingOrder="0"/>
    </ndxf>
  </rcc>
  <rfmt sheetId="1" sqref="D984" start="0" length="0">
    <dxf>
      <font>
        <sz val="8"/>
        <color indexed="8"/>
        <name val="Times New Roman"/>
        <scheme val="none"/>
      </font>
      <numFmt numFmtId="2" formatCode="0.00"/>
      <fill>
        <patternFill patternType="none">
          <bgColor indexed="65"/>
        </patternFill>
      </fill>
      <alignment horizontal="left" vertical="center" readingOrder="0"/>
    </dxf>
  </rfmt>
  <rcc rId="17495" sId="1" odxf="1" dxf="1">
    <oc r="E984">
      <v>0</v>
    </oc>
    <nc r="E984">
      <v>4</v>
    </nc>
    <odxf>
      <font>
        <sz val="14"/>
        <color indexed="8"/>
        <name val="Times New Roman"/>
        <scheme val="none"/>
      </font>
      <numFmt numFmtId="4" formatCode="#,##0.00"/>
      <alignment horizontal="right" readingOrder="0"/>
    </odxf>
    <ndxf>
      <font>
        <sz val="8"/>
        <color indexed="8"/>
        <name val="Times New Roman"/>
        <scheme val="none"/>
      </font>
      <numFmt numFmtId="0" formatCode="General"/>
      <alignment horizontal="left" readingOrder="0"/>
    </ndxf>
  </rcc>
  <rcc rId="17496" sId="1" odxf="1" dxf="1" numFmtId="4">
    <oc r="F984">
      <v>0</v>
    </oc>
    <nc r="F984">
      <v>3177587.72</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G984" start="0" length="0">
    <dxf>
      <font>
        <sz val="8"/>
        <color indexed="8"/>
        <name val="Times New Roman"/>
        <scheme val="none"/>
      </font>
      <numFmt numFmtId="2" formatCode="0.00"/>
      <alignment horizontal="left" readingOrder="0"/>
    </dxf>
  </rfmt>
  <rfmt sheetId="1" sqref="H984" start="0" length="0">
    <dxf>
      <font>
        <sz val="8"/>
        <color indexed="8"/>
        <name val="Times New Roman"/>
        <scheme val="none"/>
      </font>
      <numFmt numFmtId="2" formatCode="0.00"/>
      <fill>
        <patternFill patternType="none">
          <bgColor indexed="65"/>
        </patternFill>
      </fill>
      <alignment horizontal="left" readingOrder="0"/>
    </dxf>
  </rfmt>
  <rfmt sheetId="1" sqref="I984" start="0" length="0">
    <dxf>
      <font>
        <sz val="8"/>
        <color indexed="8"/>
        <name val="Times New Roman"/>
        <scheme val="none"/>
      </font>
      <numFmt numFmtId="2" formatCode="0.00"/>
      <alignment horizontal="left" readingOrder="0"/>
    </dxf>
  </rfmt>
  <rfmt sheetId="1" sqref="J984" start="0" length="0">
    <dxf>
      <font>
        <sz val="8"/>
        <color indexed="8"/>
        <name val="Times New Roman"/>
        <scheme val="none"/>
      </font>
      <numFmt numFmtId="2" formatCode="0.00"/>
      <alignment horizontal="left" readingOrder="0"/>
    </dxf>
  </rfmt>
  <rfmt sheetId="1" sqref="K984" start="0" length="0">
    <dxf>
      <font>
        <sz val="8"/>
        <color indexed="8"/>
        <name val="Times New Roman"/>
        <scheme val="none"/>
      </font>
      <numFmt numFmtId="2" formatCode="0.00"/>
      <fill>
        <patternFill patternType="none">
          <bgColor indexed="65"/>
        </patternFill>
      </fill>
      <alignment horizontal="left" readingOrder="0"/>
    </dxf>
  </rfmt>
  <rfmt sheetId="1" sqref="L984" start="0" length="0">
    <dxf>
      <font>
        <sz val="8"/>
        <color indexed="8"/>
        <name val="Times New Roman"/>
        <scheme val="none"/>
      </font>
      <numFmt numFmtId="2" formatCode="0.00"/>
      <fill>
        <patternFill patternType="none">
          <bgColor indexed="65"/>
        </patternFill>
      </fill>
      <alignment horizontal="left" readingOrder="0"/>
    </dxf>
  </rfmt>
  <rfmt sheetId="1" sqref="M984" start="0" length="0">
    <dxf>
      <font>
        <sz val="8"/>
        <name val="Times New Roman"/>
        <scheme val="none"/>
      </font>
      <numFmt numFmtId="2" formatCode="0.00"/>
      <alignment horizontal="left" readingOrder="0"/>
    </dxf>
  </rfmt>
  <rfmt sheetId="1" sqref="N984" start="0" length="0">
    <dxf>
      <font>
        <sz val="8"/>
        <name val="Times New Roman"/>
        <scheme val="none"/>
      </font>
      <numFmt numFmtId="2" formatCode="0.00"/>
      <alignment horizontal="left" readingOrder="0"/>
    </dxf>
  </rfmt>
  <rfmt sheetId="1" sqref="O984" start="0" length="0">
    <dxf>
      <font>
        <sz val="8"/>
        <color indexed="8"/>
        <name val="Times New Roman"/>
        <scheme val="none"/>
      </font>
      <numFmt numFmtId="2" formatCode="0.00"/>
      <fill>
        <patternFill patternType="none">
          <bgColor indexed="65"/>
        </patternFill>
      </fill>
      <alignment horizontal="left" readingOrder="0"/>
    </dxf>
  </rfmt>
  <rfmt sheetId="1" sqref="P984" start="0" length="0">
    <dxf>
      <font>
        <sz val="8"/>
        <color indexed="8"/>
        <name val="Times New Roman"/>
        <scheme val="none"/>
      </font>
      <numFmt numFmtId="2" formatCode="0.00"/>
      <fill>
        <patternFill patternType="none">
          <bgColor indexed="65"/>
        </patternFill>
      </fill>
      <alignment horizontal="left" readingOrder="0"/>
      <border outline="0">
        <right style="thin">
          <color indexed="64"/>
        </right>
      </border>
    </dxf>
  </rfmt>
  <rcc rId="17497" sId="1" odxf="1" dxf="1">
    <oc r="A985" t="inlineStr">
      <is>
        <t>Итого по ЗАТО Сибирскому 2018 год</t>
      </is>
    </oc>
    <nc r="A985">
      <v>11</v>
    </nc>
    <odxf>
      <font>
        <b/>
        <sz val="14"/>
        <color indexed="8"/>
        <name val="Times New Roman"/>
        <scheme val="none"/>
      </font>
      <fill>
        <patternFill patternType="solid">
          <bgColor theme="0"/>
        </patternFill>
      </fill>
      <alignment horizontal="left" wrapText="0" readingOrder="0"/>
    </odxf>
    <ndxf>
      <font>
        <b val="0"/>
        <sz val="8"/>
        <color indexed="8"/>
        <name val="Times New Roman"/>
        <scheme val="none"/>
      </font>
      <fill>
        <patternFill patternType="none">
          <bgColor indexed="65"/>
        </patternFill>
      </fill>
      <alignment horizontal="center" wrapText="1" readingOrder="0"/>
    </ndxf>
  </rcc>
  <rfmt sheetId="1" sqref="B985" start="0" length="0">
    <dxf>
      <font>
        <b val="0"/>
        <sz val="8"/>
        <name val="Times New Roman"/>
        <scheme val="none"/>
      </font>
      <fill>
        <patternFill patternType="none">
          <bgColor indexed="65"/>
        </patternFill>
      </fill>
      <alignment horizontal="left" wrapText="1" readingOrder="0"/>
    </dxf>
  </rfmt>
  <rcc rId="17498" sId="1" odxf="1" dxf="1" numFmtId="4">
    <oc r="C985">
      <v>65588386.517000005</v>
    </oc>
    <nc r="C985">
      <v>7878998.5889999988</v>
    </nc>
    <odxf>
      <font>
        <b/>
        <sz val="14"/>
        <color indexed="8"/>
        <name val="Times New Roman"/>
        <scheme val="none"/>
      </font>
      <numFmt numFmtId="4" formatCode="#,##0.00"/>
      <fill>
        <patternFill patternType="solid">
          <bgColor theme="0"/>
        </patternFill>
      </fill>
      <alignment horizontal="right" vertical="top" readingOrder="0"/>
    </odxf>
    <ndxf>
      <font>
        <b val="0"/>
        <sz val="8"/>
        <color indexed="8"/>
        <name val="Times New Roman"/>
        <scheme val="none"/>
      </font>
      <numFmt numFmtId="2" formatCode="0.00"/>
      <fill>
        <patternFill patternType="none">
          <bgColor indexed="65"/>
        </patternFill>
      </fill>
      <alignment horizontal="left" vertical="center" readingOrder="0"/>
    </ndxf>
  </rcc>
  <rcc rId="17499" sId="1" odxf="1" dxf="1" numFmtId="4">
    <oc r="D985">
      <v>20570792.342</v>
    </oc>
    <nc r="D985">
      <v>7878998.5889999988</v>
    </nc>
    <odxf>
      <font>
        <b/>
        <sz val="14"/>
        <color indexed="8"/>
        <name val="Times New Roman"/>
        <scheme val="none"/>
      </font>
      <numFmt numFmtId="4" formatCode="#,##0.00"/>
      <fill>
        <patternFill patternType="solid">
          <bgColor theme="0"/>
        </patternFill>
      </fill>
      <alignment horizontal="right" vertical="top" readingOrder="0"/>
    </odxf>
    <ndxf>
      <font>
        <b val="0"/>
        <sz val="8"/>
        <color indexed="8"/>
        <name val="Times New Roman"/>
        <scheme val="none"/>
      </font>
      <numFmt numFmtId="2" formatCode="0.00"/>
      <fill>
        <patternFill patternType="none">
          <bgColor indexed="65"/>
        </patternFill>
      </fill>
      <alignment horizontal="left" vertical="center" readingOrder="0"/>
    </ndxf>
  </rcc>
  <rcc rId="17500" sId="1" odxf="1" dxf="1">
    <oc r="E985">
      <v>4</v>
    </oc>
    <nc r="E985">
      <v>0</v>
    </nc>
    <odxf>
      <font>
        <b/>
        <sz val="14"/>
        <color indexed="8"/>
        <name val="Times New Roman"/>
        <scheme val="none"/>
      </font>
      <numFmt numFmtId="4" formatCode="#,##0.00"/>
      <fill>
        <patternFill patternType="solid">
          <bgColor theme="0"/>
        </patternFill>
      </fill>
      <alignment horizontal="general" readingOrder="0"/>
    </odxf>
    <ndxf>
      <font>
        <b val="0"/>
        <sz val="8"/>
        <color indexed="8"/>
        <name val="Times New Roman"/>
        <scheme val="none"/>
      </font>
      <numFmt numFmtId="0" formatCode="General"/>
      <fill>
        <patternFill patternType="none">
          <bgColor indexed="65"/>
        </patternFill>
      </fill>
      <alignment horizontal="left" readingOrder="0"/>
    </ndxf>
  </rcc>
  <rcc rId="17501" sId="1" odxf="1" dxf="1" numFmtId="4">
    <oc r="F985">
      <v>3177587.72</v>
    </oc>
    <nc r="F985">
      <v>0</v>
    </nc>
    <odxf>
      <font>
        <b/>
        <sz val="14"/>
        <color indexed="8"/>
        <name val="Times New Roman"/>
        <scheme val="none"/>
      </font>
      <numFmt numFmtId="4" formatCode="#,##0.00"/>
      <fill>
        <patternFill patternType="solid">
          <bgColor theme="0"/>
        </patternFill>
      </fill>
      <alignment horizontal="general" readingOrder="0"/>
    </odxf>
    <ndxf>
      <font>
        <b val="0"/>
        <sz val="8"/>
        <color indexed="8"/>
        <name val="Times New Roman"/>
        <scheme val="none"/>
      </font>
      <numFmt numFmtId="2" formatCode="0.00"/>
      <fill>
        <patternFill patternType="none">
          <bgColor indexed="65"/>
        </patternFill>
      </fill>
      <alignment horizontal="left" readingOrder="0"/>
    </ndxf>
  </rcc>
  <rcc rId="17502" sId="1" odxf="1" dxf="1" numFmtId="4">
    <oc r="G985">
      <v>5253.6</v>
    </oc>
    <nc r="G985">
      <v>0</v>
    </nc>
    <odxf>
      <font>
        <b/>
        <sz val="14"/>
        <color indexed="8"/>
        <name val="Times New Roman"/>
        <scheme val="none"/>
      </font>
      <numFmt numFmtId="4" formatCode="#,##0.00"/>
      <fill>
        <patternFill patternType="solid">
          <bgColor theme="0"/>
        </patternFill>
      </fill>
      <alignment horizontal="general" readingOrder="0"/>
    </odxf>
    <ndxf>
      <font>
        <b val="0"/>
        <sz val="8"/>
        <color indexed="8"/>
        <name val="Times New Roman"/>
        <scheme val="none"/>
      </font>
      <numFmt numFmtId="2" formatCode="0.00"/>
      <fill>
        <patternFill patternType="none">
          <bgColor indexed="65"/>
        </patternFill>
      </fill>
      <alignment horizontal="left" readingOrder="0"/>
    </ndxf>
  </rcc>
  <rcc rId="17503" sId="1" odxf="1" dxf="1" numFmtId="4">
    <oc r="H985">
      <v>13557597.120000001</v>
    </oc>
    <nc r="H985">
      <v>0</v>
    </nc>
    <odxf>
      <font>
        <b/>
        <sz val="14"/>
        <color indexed="8"/>
        <name val="Times New Roman"/>
        <scheme val="none"/>
      </font>
      <numFmt numFmtId="4" formatCode="#,##0.00"/>
      <fill>
        <patternFill patternType="solid">
          <bgColor theme="0"/>
        </patternFill>
      </fill>
      <alignment horizontal="general" vertical="top" readingOrder="0"/>
    </odxf>
    <ndxf>
      <font>
        <b val="0"/>
        <sz val="8"/>
        <color indexed="8"/>
        <name val="Times New Roman"/>
        <scheme val="none"/>
      </font>
      <numFmt numFmtId="2" formatCode="0.00"/>
      <fill>
        <patternFill patternType="none">
          <bgColor indexed="65"/>
        </patternFill>
      </fill>
      <alignment horizontal="left" vertical="center" readingOrder="0"/>
    </ndxf>
  </rcc>
  <rfmt sheetId="1" sqref="I985" start="0" length="0">
    <dxf>
      <font>
        <b val="0"/>
        <sz val="8"/>
        <color indexed="8"/>
        <name val="Times New Roman"/>
        <scheme val="none"/>
      </font>
      <numFmt numFmtId="2" formatCode="0.00"/>
      <fill>
        <patternFill patternType="none">
          <bgColor indexed="65"/>
        </patternFill>
      </fill>
      <alignment horizontal="left" readingOrder="0"/>
    </dxf>
  </rfmt>
  <rfmt sheetId="1" sqref="J985" start="0" length="0">
    <dxf>
      <font>
        <b val="0"/>
        <sz val="8"/>
        <color indexed="8"/>
        <name val="Times New Roman"/>
        <scheme val="none"/>
      </font>
      <numFmt numFmtId="2" formatCode="0.00"/>
      <alignment horizontal="left" readingOrder="0"/>
    </dxf>
  </rfmt>
  <rcc rId="17504" sId="1" odxf="1" dxf="1" numFmtId="4">
    <oc r="K985">
      <v>4065</v>
    </oc>
    <nc r="K985">
      <v>0</v>
    </nc>
    <odxf>
      <font>
        <b/>
        <sz val="14"/>
        <color indexed="8"/>
        <name val="Times New Roman"/>
        <scheme val="none"/>
      </font>
      <numFmt numFmtId="4" formatCode="#,##0.00"/>
      <alignment horizontal="right" readingOrder="0"/>
    </odxf>
    <ndxf>
      <font>
        <b val="0"/>
        <sz val="8"/>
        <color indexed="8"/>
        <name val="Times New Roman"/>
        <scheme val="none"/>
      </font>
      <numFmt numFmtId="2" formatCode="0.00"/>
      <alignment horizontal="left" readingOrder="0"/>
    </ndxf>
  </rcc>
  <rcc rId="17505" sId="1" odxf="1" dxf="1" numFmtId="4">
    <oc r="L985">
      <v>5764850.9730000002</v>
    </oc>
    <nc r="L985">
      <v>0</v>
    </nc>
    <odxf>
      <font>
        <b/>
        <sz val="14"/>
        <color indexed="8"/>
        <name val="Times New Roman"/>
        <scheme val="none"/>
      </font>
      <numFmt numFmtId="4" formatCode="#,##0.00"/>
      <fill>
        <patternFill patternType="solid">
          <bgColor theme="0"/>
        </patternFill>
      </fill>
      <alignment horizontal="general" readingOrder="0"/>
    </odxf>
    <ndxf>
      <font>
        <b val="0"/>
        <sz val="8"/>
        <color indexed="8"/>
        <name val="Times New Roman"/>
        <scheme val="none"/>
      </font>
      <numFmt numFmtId="2" formatCode="0.00"/>
      <fill>
        <patternFill patternType="none">
          <bgColor indexed="65"/>
        </patternFill>
      </fill>
      <alignment horizontal="left" readingOrder="0"/>
    </ndxf>
  </rcc>
  <rfmt sheetId="1" sqref="M985" start="0" length="0">
    <dxf>
      <font>
        <b val="0"/>
        <sz val="8"/>
        <name val="Times New Roman"/>
        <scheme val="none"/>
      </font>
      <numFmt numFmtId="2" formatCode="0.00"/>
      <fill>
        <patternFill patternType="none">
          <bgColor indexed="65"/>
        </patternFill>
      </fill>
      <alignment horizontal="left" readingOrder="0"/>
    </dxf>
  </rfmt>
  <rfmt sheetId="1" sqref="N985" start="0" length="0">
    <dxf>
      <font>
        <b val="0"/>
        <sz val="8"/>
        <name val="Times New Roman"/>
        <scheme val="none"/>
      </font>
      <numFmt numFmtId="2" formatCode="0.00"/>
      <alignment horizontal="left" readingOrder="0"/>
    </dxf>
  </rfmt>
  <rcc rId="17506" sId="1" odxf="1" dxf="1" numFmtId="4">
    <oc r="O985">
      <v>2032</v>
    </oc>
    <nc r="O985">
      <v>0</v>
    </nc>
    <odxf>
      <font>
        <b/>
        <sz val="14"/>
        <color indexed="8"/>
        <name val="Times New Roman"/>
        <scheme val="none"/>
      </font>
      <numFmt numFmtId="4" formatCode="#,##0.00"/>
      <alignment horizontal="general" readingOrder="0"/>
    </odxf>
    <ndxf>
      <font>
        <b val="0"/>
        <sz val="8"/>
        <color indexed="8"/>
        <name val="Times New Roman"/>
        <scheme val="none"/>
      </font>
      <numFmt numFmtId="2" formatCode="0.00"/>
      <alignment horizontal="left" readingOrder="0"/>
    </ndxf>
  </rcc>
  <rcc rId="17507" sId="1" odxf="1" dxf="1" numFmtId="4">
    <oc r="P985">
      <v>7210624.9919999987</v>
    </oc>
    <nc r="P985">
      <v>0</v>
    </nc>
    <odxf>
      <font>
        <b/>
        <sz val="14"/>
        <color indexed="8"/>
        <name val="Times New Roman"/>
        <scheme val="none"/>
      </font>
      <numFmt numFmtId="4" formatCode="#,##0.00"/>
      <fill>
        <patternFill patternType="solid">
          <bgColor theme="0"/>
        </patternFill>
      </fill>
      <alignment horizontal="general" readingOrder="0"/>
      <border outline="0">
        <right/>
      </border>
    </odxf>
    <ndxf>
      <font>
        <b val="0"/>
        <sz val="8"/>
        <color indexed="8"/>
        <name val="Times New Roman"/>
        <scheme val="none"/>
      </font>
      <numFmt numFmtId="2" formatCode="0.00"/>
      <fill>
        <patternFill patternType="none">
          <bgColor indexed="65"/>
        </patternFill>
      </fill>
      <alignment horizontal="left" readingOrder="0"/>
      <border outline="0">
        <right style="thin">
          <color indexed="64"/>
        </right>
      </border>
    </ndxf>
  </rcc>
  <rcc rId="17508" sId="1" odxf="1" dxf="1">
    <oc r="A986">
      <v>1</v>
    </oc>
    <nc r="A986">
      <v>12</v>
    </nc>
    <odxf>
      <font>
        <sz val="14"/>
        <color indexed="8"/>
        <name val="Times New Roman"/>
        <scheme val="none"/>
      </font>
    </odxf>
    <ndxf>
      <font>
        <sz val="8"/>
        <color indexed="8"/>
        <name val="Times New Roman"/>
        <scheme val="none"/>
      </font>
    </ndxf>
  </rcc>
  <rfmt sheetId="1" sqref="B986" start="0" length="0">
    <dxf>
      <font>
        <sz val="8"/>
        <color indexed="8"/>
        <name val="Times New Roman"/>
        <scheme val="none"/>
      </font>
    </dxf>
  </rfmt>
  <rcc rId="17509" sId="1" odxf="1" dxf="1" numFmtId="4">
    <oc r="C986">
      <v>2502393.7990000001</v>
    </oc>
    <nc r="C986">
      <v>9982137.3540000003</v>
    </nc>
    <odxf>
      <font>
        <sz val="14"/>
        <color indexed="8"/>
        <name val="Times New Roman"/>
        <scheme val="none"/>
      </font>
      <numFmt numFmtId="4" formatCode="#,##0.00"/>
      <alignment horizontal="right" vertical="top" readingOrder="0"/>
      <protection hidden="1"/>
    </odxf>
    <ndxf>
      <font>
        <sz val="8"/>
        <color indexed="8"/>
        <name val="Times New Roman"/>
        <scheme val="none"/>
      </font>
      <numFmt numFmtId="2" formatCode="0.00"/>
      <alignment horizontal="left" vertical="center" readingOrder="0"/>
      <protection hidden="0"/>
    </ndxf>
  </rcc>
  <rcc rId="17510" sId="1" odxf="1" dxf="1" numFmtId="4">
    <oc r="D986">
      <v>2502393.7990000001</v>
    </oc>
    <nc r="D986">
      <v>9982137.3540000003</v>
    </nc>
    <odxf>
      <font>
        <sz val="14"/>
        <color indexed="8"/>
        <name val="Times New Roman"/>
        <scheme val="none"/>
      </font>
      <numFmt numFmtId="4" formatCode="#,##0.00"/>
      <alignment horizontal="right" vertical="top" readingOrder="0"/>
      <protection hidden="1"/>
    </odxf>
    <ndxf>
      <font>
        <sz val="8"/>
        <color indexed="8"/>
        <name val="Times New Roman"/>
        <scheme val="none"/>
      </font>
      <numFmt numFmtId="2" formatCode="0.00"/>
      <alignment horizontal="left" vertical="center" readingOrder="0"/>
      <protection hidden="0"/>
    </ndxf>
  </rcc>
  <rfmt sheetId="1" sqref="E986" start="0" length="0">
    <dxf>
      <font>
        <sz val="8"/>
        <color indexed="8"/>
        <name val="Times New Roman"/>
        <scheme val="none"/>
      </font>
      <numFmt numFmtId="0" formatCode="General"/>
      <fill>
        <patternFill patternType="none">
          <bgColor indexed="65"/>
        </patternFill>
      </fill>
      <alignment horizontal="left" readingOrder="0"/>
    </dxf>
  </rfmt>
  <rfmt sheetId="1" sqref="F986" start="0" length="0">
    <dxf>
      <font>
        <sz val="8"/>
        <color indexed="8"/>
        <name val="Times New Roman"/>
        <scheme val="none"/>
      </font>
      <numFmt numFmtId="2" formatCode="0.00"/>
      <fill>
        <patternFill patternType="none">
          <bgColor indexed="65"/>
        </patternFill>
      </fill>
      <alignment horizontal="left" readingOrder="0"/>
    </dxf>
  </rfmt>
  <rfmt sheetId="1" sqref="G986" start="0" length="0">
    <dxf>
      <font>
        <sz val="8"/>
        <color indexed="8"/>
        <name val="Times New Roman"/>
        <scheme val="none"/>
      </font>
      <numFmt numFmtId="2" formatCode="0.00"/>
      <alignment horizontal="left" readingOrder="0"/>
    </dxf>
  </rfmt>
  <rfmt sheetId="1" sqref="H986" start="0" length="0">
    <dxf>
      <font>
        <sz val="8"/>
        <color indexed="8"/>
        <name val="Times New Roman"/>
        <scheme val="none"/>
      </font>
      <numFmt numFmtId="2" formatCode="0.00"/>
      <alignment horizontal="left" readingOrder="0"/>
    </dxf>
  </rfmt>
  <rfmt sheetId="1" sqref="I986" start="0" length="0">
    <dxf>
      <font>
        <sz val="8"/>
        <color indexed="8"/>
        <name val="Times New Roman"/>
        <scheme val="none"/>
      </font>
      <numFmt numFmtId="2" formatCode="0.00"/>
      <alignment horizontal="left" readingOrder="0"/>
    </dxf>
  </rfmt>
  <rfmt sheetId="1" sqref="J986" start="0" length="0">
    <dxf>
      <font>
        <sz val="8"/>
        <color indexed="8"/>
        <name val="Times New Roman"/>
        <scheme val="none"/>
      </font>
      <numFmt numFmtId="2" formatCode="0.00"/>
      <alignment horizontal="left" readingOrder="0"/>
    </dxf>
  </rfmt>
  <rfmt sheetId="1" sqref="K986" start="0" length="0">
    <dxf>
      <font>
        <sz val="8"/>
        <color indexed="8"/>
        <name val="Times New Roman"/>
        <scheme val="none"/>
      </font>
      <numFmt numFmtId="2" formatCode="0.00"/>
      <alignment horizontal="left" readingOrder="0"/>
    </dxf>
  </rfmt>
  <rfmt sheetId="1" sqref="L986" start="0" length="0">
    <dxf>
      <font>
        <sz val="8"/>
        <color indexed="8"/>
        <name val="Times New Roman"/>
        <scheme val="none"/>
      </font>
      <numFmt numFmtId="2" formatCode="0.00"/>
      <alignment horizontal="left" readingOrder="0"/>
    </dxf>
  </rfmt>
  <rfmt sheetId="1" sqref="M986" start="0" length="0">
    <dxf>
      <font>
        <sz val="8"/>
        <name val="Times New Roman"/>
        <scheme val="none"/>
      </font>
      <numFmt numFmtId="2" formatCode="0.00"/>
      <alignment horizontal="left" readingOrder="0"/>
    </dxf>
  </rfmt>
  <rfmt sheetId="1" sqref="N986" start="0" length="0">
    <dxf>
      <font>
        <sz val="8"/>
        <name val="Times New Roman"/>
        <scheme val="none"/>
      </font>
      <numFmt numFmtId="2" formatCode="0.00"/>
      <alignment horizontal="left" readingOrder="0"/>
    </dxf>
  </rfmt>
  <rfmt sheetId="1" sqref="O986" start="0" length="0">
    <dxf>
      <font>
        <sz val="8"/>
        <color indexed="8"/>
        <name val="Times New Roman"/>
        <scheme val="none"/>
      </font>
      <numFmt numFmtId="2" formatCode="0.00"/>
      <alignment horizontal="left" readingOrder="0"/>
    </dxf>
  </rfmt>
  <rfmt sheetId="1" sqref="P986" start="0" length="0">
    <dxf>
      <font>
        <sz val="8"/>
        <color indexed="8"/>
        <name val="Times New Roman"/>
        <scheme val="none"/>
      </font>
      <numFmt numFmtId="2" formatCode="0.00"/>
      <alignment horizontal="left" readingOrder="0"/>
      <border outline="0">
        <right style="thin">
          <color indexed="64"/>
        </right>
      </border>
    </dxf>
  </rfmt>
  <rcc rId="17511" sId="1" odxf="1" dxf="1">
    <oc r="A987">
      <v>2</v>
    </oc>
    <nc r="A987">
      <v>13</v>
    </nc>
    <odxf>
      <font>
        <sz val="14"/>
        <color indexed="8"/>
        <name val="Times New Roman"/>
        <scheme val="none"/>
      </font>
    </odxf>
    <ndxf>
      <font>
        <sz val="8"/>
        <color indexed="8"/>
        <name val="Times New Roman"/>
        <scheme val="none"/>
      </font>
    </ndxf>
  </rcc>
  <rfmt sheetId="1" sqref="B987" start="0" length="0">
    <dxf>
      <font>
        <sz val="8"/>
        <name val="Times New Roman"/>
        <scheme val="none"/>
      </font>
      <fill>
        <patternFill patternType="solid">
          <bgColor theme="0"/>
        </patternFill>
      </fill>
    </dxf>
  </rfmt>
  <rcc rId="17512" sId="1" odxf="1" dxf="1" numFmtId="4">
    <oc r="C987">
      <v>4930185.7699999996</v>
    </oc>
    <nc r="C987">
      <v>5336996.2</v>
    </nc>
    <odxf>
      <font>
        <sz val="14"/>
        <name val="Times New Roman"/>
        <scheme val="none"/>
      </font>
      <numFmt numFmtId="4" formatCode="#,##0.00"/>
      <fill>
        <patternFill patternType="none">
          <bgColor indexed="65"/>
        </patternFill>
      </fill>
      <alignment horizontal="general" vertical="top" readingOrder="0"/>
      <border outline="0">
        <right/>
      </border>
    </odxf>
    <ndxf>
      <font>
        <sz val="8"/>
        <name val="Times New Roman"/>
        <scheme val="none"/>
      </font>
      <numFmt numFmtId="2" formatCode="0.00"/>
      <fill>
        <patternFill patternType="solid">
          <bgColor theme="0"/>
        </patternFill>
      </fill>
      <alignment horizontal="left" vertical="center" readingOrder="0"/>
      <border outline="0">
        <right style="thin">
          <color indexed="64"/>
        </right>
      </border>
    </ndxf>
  </rcc>
  <rcc rId="17513" sId="1" odxf="1" dxf="1" numFmtId="4">
    <oc r="D987">
      <v>4930185.7699999996</v>
    </oc>
    <nc r="D987">
      <v>5336996.2</v>
    </nc>
    <odxf>
      <font>
        <sz val="14"/>
        <name val="Times New Roman"/>
        <scheme val="none"/>
      </font>
      <numFmt numFmtId="4" formatCode="#,##0.00"/>
      <fill>
        <patternFill patternType="none">
          <bgColor indexed="65"/>
        </patternFill>
      </fill>
      <alignment horizontal="general" vertical="top" readingOrder="0"/>
      <border outline="0">
        <right/>
      </border>
    </odxf>
    <ndxf>
      <font>
        <sz val="8"/>
        <name val="Times New Roman"/>
        <scheme val="none"/>
      </font>
      <numFmt numFmtId="2" formatCode="0.00"/>
      <fill>
        <patternFill patternType="solid">
          <bgColor theme="0"/>
        </patternFill>
      </fill>
      <alignment horizontal="left" vertical="center" readingOrder="0"/>
      <border outline="0">
        <right style="thin">
          <color indexed="64"/>
        </right>
      </border>
    </ndxf>
  </rcc>
  <rfmt sheetId="1" sqref="E987" start="0" length="0">
    <dxf>
      <font>
        <sz val="8"/>
        <color indexed="8"/>
        <name val="Times New Roman"/>
        <scheme val="none"/>
      </font>
      <numFmt numFmtId="3" formatCode="#,##0"/>
      <fill>
        <patternFill patternType="none">
          <bgColor indexed="65"/>
        </patternFill>
      </fill>
      <alignment horizontal="left" readingOrder="0"/>
    </dxf>
  </rfmt>
  <rfmt sheetId="1" sqref="F987" start="0" length="0">
    <dxf>
      <font>
        <sz val="8"/>
        <color indexed="8"/>
        <name val="Times New Roman"/>
        <scheme val="none"/>
      </font>
      <numFmt numFmtId="2" formatCode="0.00"/>
      <fill>
        <patternFill patternType="none">
          <bgColor indexed="65"/>
        </patternFill>
      </fill>
      <alignment horizontal="left" readingOrder="0"/>
    </dxf>
  </rfmt>
  <rfmt sheetId="1" sqref="G987" start="0" length="0">
    <dxf>
      <font>
        <sz val="8"/>
        <color indexed="8"/>
        <name val="Times New Roman"/>
        <scheme val="none"/>
      </font>
      <numFmt numFmtId="2" formatCode="0.00"/>
      <fill>
        <patternFill patternType="solid">
          <bgColor theme="0"/>
        </patternFill>
      </fill>
      <alignment horizontal="left" vertical="center" readingOrder="0"/>
    </dxf>
  </rfmt>
  <rfmt sheetId="1" sqref="H987" start="0" length="0">
    <dxf>
      <font>
        <sz val="8"/>
        <color indexed="8"/>
        <name val="Times New Roman"/>
        <scheme val="none"/>
      </font>
      <numFmt numFmtId="2" formatCode="0.00"/>
      <fill>
        <patternFill patternType="solid">
          <bgColor theme="0"/>
        </patternFill>
      </fill>
      <alignment horizontal="left" readingOrder="0"/>
    </dxf>
  </rfmt>
  <rfmt sheetId="1" sqref="I987" start="0" length="0">
    <dxf>
      <font>
        <sz val="8"/>
        <color indexed="8"/>
        <name val="Times New Roman"/>
        <scheme val="none"/>
      </font>
      <numFmt numFmtId="2" formatCode="0.00"/>
      <alignment horizontal="left" readingOrder="0"/>
    </dxf>
  </rfmt>
  <rfmt sheetId="1" sqref="J987" start="0" length="0">
    <dxf>
      <font>
        <sz val="8"/>
        <color indexed="8"/>
        <name val="Times New Roman"/>
        <scheme val="none"/>
      </font>
      <numFmt numFmtId="2" formatCode="0.00"/>
      <alignment horizontal="left" readingOrder="0"/>
    </dxf>
  </rfmt>
  <rfmt sheetId="1" sqref="K987" start="0" length="0">
    <dxf>
      <font>
        <sz val="8"/>
        <color indexed="8"/>
        <name val="Times New Roman"/>
        <scheme val="none"/>
      </font>
      <numFmt numFmtId="2" formatCode="0.00"/>
      <fill>
        <patternFill patternType="solid">
          <bgColor theme="0"/>
        </patternFill>
      </fill>
      <alignment horizontal="left" readingOrder="0"/>
    </dxf>
  </rfmt>
  <rfmt sheetId="1" sqref="L987" start="0" length="0">
    <dxf>
      <font>
        <sz val="8"/>
        <color indexed="8"/>
        <name val="Times New Roman"/>
        <scheme val="none"/>
      </font>
      <numFmt numFmtId="2" formatCode="0.00"/>
      <fill>
        <patternFill patternType="solid">
          <bgColor theme="0"/>
        </patternFill>
      </fill>
      <alignment horizontal="left" readingOrder="0"/>
    </dxf>
  </rfmt>
  <rfmt sheetId="1" sqref="M987" start="0" length="0">
    <dxf>
      <font>
        <sz val="8"/>
        <name val="Times New Roman"/>
        <scheme val="none"/>
      </font>
      <numFmt numFmtId="2" formatCode="0.00"/>
      <alignment horizontal="left" readingOrder="0"/>
    </dxf>
  </rfmt>
  <rfmt sheetId="1" sqref="N987" start="0" length="0">
    <dxf>
      <font>
        <sz val="8"/>
        <name val="Times New Roman"/>
        <scheme val="none"/>
      </font>
      <numFmt numFmtId="2" formatCode="0.00"/>
      <alignment horizontal="left" readingOrder="0"/>
    </dxf>
  </rfmt>
  <rfmt sheetId="1" sqref="O987" start="0" length="0">
    <dxf>
      <font>
        <sz val="8"/>
        <color indexed="8"/>
        <name val="Times New Roman"/>
        <scheme val="none"/>
      </font>
      <numFmt numFmtId="2" formatCode="0.00"/>
      <fill>
        <patternFill patternType="solid">
          <bgColor theme="0"/>
        </patternFill>
      </fill>
      <alignment horizontal="left" readingOrder="0"/>
    </dxf>
  </rfmt>
  <rfmt sheetId="1" sqref="P987" start="0" length="0">
    <dxf>
      <font>
        <sz val="8"/>
        <color indexed="8"/>
        <name val="Times New Roman"/>
        <scheme val="none"/>
      </font>
      <numFmt numFmtId="2" formatCode="0.00"/>
      <fill>
        <patternFill patternType="solid">
          <bgColor theme="0"/>
        </patternFill>
      </fill>
      <alignment horizontal="left" readingOrder="0"/>
      <border outline="0">
        <right style="thin">
          <color indexed="64"/>
        </right>
      </border>
    </dxf>
  </rfmt>
  <rcc rId="17514" sId="1" odxf="1" dxf="1">
    <oc r="A988">
      <v>3</v>
    </oc>
    <nc r="A988">
      <v>14</v>
    </nc>
    <odxf>
      <font>
        <sz val="14"/>
        <color indexed="8"/>
        <name val="Times New Roman"/>
        <scheme val="none"/>
      </font>
    </odxf>
    <ndxf>
      <font>
        <sz val="8"/>
        <color indexed="8"/>
        <name val="Times New Roman"/>
        <scheme val="none"/>
      </font>
    </ndxf>
  </rcc>
  <rfmt sheetId="1" sqref="B988" start="0" length="0">
    <dxf>
      <font>
        <sz val="8"/>
        <color indexed="8"/>
        <name val="Times New Roman"/>
        <scheme val="none"/>
      </font>
    </dxf>
  </rfmt>
  <rcc rId="17515" sId="1" odxf="1" dxf="1" numFmtId="4">
    <oc r="C988">
      <v>2993530.8000000003</v>
    </oc>
    <nc r="C988">
      <v>5324796.0159999998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516" sId="1" odxf="1" dxf="1" numFmtId="4">
    <oc r="D988">
      <v>0</v>
    </oc>
    <nc r="D988">
      <v>5324796.0159999998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88" start="0" length="0">
    <dxf>
      <font>
        <sz val="8"/>
        <color indexed="8"/>
        <name val="Times New Roman"/>
        <scheme val="none"/>
      </font>
      <numFmt numFmtId="0" formatCode="General"/>
      <fill>
        <patternFill patternType="none">
          <bgColor indexed="65"/>
        </patternFill>
      </fill>
      <alignment horizontal="left" readingOrder="0"/>
    </dxf>
  </rfmt>
  <rfmt sheetId="1" sqref="F988" start="0" length="0">
    <dxf>
      <font>
        <sz val="8"/>
        <color indexed="8"/>
        <name val="Times New Roman"/>
        <scheme val="none"/>
      </font>
      <numFmt numFmtId="2" formatCode="0.00"/>
      <fill>
        <patternFill patternType="none">
          <bgColor indexed="65"/>
        </patternFill>
      </fill>
      <alignment horizontal="left" readingOrder="0"/>
    </dxf>
  </rfmt>
  <rcc rId="17517" sId="1" odxf="1" dxf="1" numFmtId="4">
    <oc r="G988">
      <v>1160</v>
    </oc>
    <nc r="G988">
      <v>0</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cc rId="17518" sId="1" odxf="1" dxf="1" numFmtId="4">
    <oc r="H988">
      <v>2993530.8000000003</v>
    </oc>
    <nc r="H988">
      <v>0</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I988" start="0" length="0">
    <dxf>
      <font>
        <sz val="8"/>
        <color indexed="8"/>
        <name val="Times New Roman"/>
        <scheme val="none"/>
      </font>
      <numFmt numFmtId="2" formatCode="0.00"/>
      <alignment horizontal="left" readingOrder="0"/>
    </dxf>
  </rfmt>
  <rfmt sheetId="1" sqref="J988" start="0" length="0">
    <dxf>
      <font>
        <sz val="8"/>
        <color indexed="8"/>
        <name val="Times New Roman"/>
        <scheme val="none"/>
      </font>
      <numFmt numFmtId="2" formatCode="0.00"/>
      <alignment horizontal="left" readingOrder="0"/>
    </dxf>
  </rfmt>
  <rfmt sheetId="1" sqref="K988" start="0" length="0">
    <dxf>
      <font>
        <sz val="8"/>
        <color indexed="8"/>
        <name val="Times New Roman"/>
        <scheme val="none"/>
      </font>
      <numFmt numFmtId="2" formatCode="0.00"/>
      <alignment horizontal="left" readingOrder="0"/>
    </dxf>
  </rfmt>
  <rfmt sheetId="1" sqref="L988" start="0" length="0">
    <dxf>
      <font>
        <sz val="8"/>
        <color indexed="8"/>
        <name val="Times New Roman"/>
        <scheme val="none"/>
      </font>
      <numFmt numFmtId="2" formatCode="0.00"/>
      <alignment horizontal="left" readingOrder="0"/>
    </dxf>
  </rfmt>
  <rfmt sheetId="1" sqref="M988" start="0" length="0">
    <dxf>
      <font>
        <sz val="8"/>
        <name val="Times New Roman"/>
        <scheme val="none"/>
      </font>
      <numFmt numFmtId="2" formatCode="0.00"/>
      <alignment horizontal="left" readingOrder="0"/>
    </dxf>
  </rfmt>
  <rfmt sheetId="1" sqref="N988" start="0" length="0">
    <dxf>
      <font>
        <sz val="8"/>
        <name val="Times New Roman"/>
        <scheme val="none"/>
      </font>
      <numFmt numFmtId="2" formatCode="0.00"/>
      <alignment horizontal="left" readingOrder="0"/>
    </dxf>
  </rfmt>
  <rfmt sheetId="1" sqref="O988" start="0" length="0">
    <dxf>
      <font>
        <sz val="8"/>
        <color indexed="8"/>
        <name val="Times New Roman"/>
        <scheme val="none"/>
      </font>
      <numFmt numFmtId="2" formatCode="0.00"/>
      <alignment horizontal="left" readingOrder="0"/>
    </dxf>
  </rfmt>
  <rfmt sheetId="1" sqref="P988" start="0" length="0">
    <dxf>
      <font>
        <sz val="8"/>
        <color indexed="8"/>
        <name val="Times New Roman"/>
        <scheme val="none"/>
      </font>
      <numFmt numFmtId="2" formatCode="0.00"/>
      <alignment horizontal="left" readingOrder="0"/>
      <border outline="0">
        <right style="thin">
          <color indexed="64"/>
        </right>
      </border>
    </dxf>
  </rfmt>
  <rcc rId="17519" sId="1" odxf="1" dxf="1">
    <oc r="A989">
      <v>4</v>
    </oc>
    <nc r="A989">
      <v>15</v>
    </nc>
    <odxf>
      <font>
        <sz val="14"/>
        <color indexed="8"/>
        <name val="Times New Roman"/>
        <scheme val="none"/>
      </font>
    </odxf>
    <ndxf>
      <font>
        <sz val="8"/>
        <color indexed="8"/>
        <name val="Times New Roman"/>
        <scheme val="none"/>
      </font>
    </ndxf>
  </rcc>
  <rfmt sheetId="1" sqref="B989" start="0" length="0">
    <dxf>
      <font>
        <sz val="8"/>
        <color indexed="8"/>
        <name val="Times New Roman"/>
        <scheme val="none"/>
      </font>
    </dxf>
  </rfmt>
  <rcc rId="17520" sId="1" odxf="1" dxf="1" numFmtId="4">
    <oc r="C989">
      <v>3177587.72</v>
    </oc>
    <nc r="C989">
      <v>9314157.1840000004</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521" sId="1" odxf="1" dxf="1" numFmtId="4">
    <oc r="D989">
      <v>0</v>
    </oc>
    <nc r="D989">
      <v>5259214.1840000004</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522" sId="1" odxf="1" dxf="1">
    <oc r="E989">
      <v>4</v>
    </oc>
    <nc r="E989">
      <v>0</v>
    </nc>
    <odxf>
      <font>
        <sz val="14"/>
        <color indexed="8"/>
        <name val="Times New Roman"/>
        <scheme val="none"/>
      </font>
      <numFmt numFmtId="4" formatCode="#,##0.00"/>
      <fill>
        <patternFill patternType="solid">
          <bgColor theme="0"/>
        </patternFill>
      </fill>
      <alignment horizontal="general" readingOrder="0"/>
    </odxf>
    <ndxf>
      <font>
        <sz val="8"/>
        <color indexed="8"/>
        <name val="Times New Roman"/>
        <scheme val="none"/>
      </font>
      <numFmt numFmtId="0" formatCode="General"/>
      <fill>
        <patternFill patternType="none">
          <bgColor indexed="65"/>
        </patternFill>
      </fill>
      <alignment horizontal="left" readingOrder="0"/>
    </ndxf>
  </rcc>
  <rcc rId="17523" sId="1" odxf="1" dxf="1" numFmtId="4">
    <oc r="F989">
      <v>3177587.72</v>
    </oc>
    <nc r="F989">
      <v>0</v>
    </nc>
    <odxf>
      <font>
        <sz val="14"/>
        <color indexed="8"/>
        <name val="Times New Roman"/>
        <scheme val="none"/>
      </font>
      <numFmt numFmtId="4" formatCode="#,##0.00"/>
      <fill>
        <patternFill patternType="solid">
          <bgColor theme="0"/>
        </patternFill>
      </fill>
      <alignment horizontal="general" readingOrder="0"/>
    </odxf>
    <ndxf>
      <font>
        <sz val="8"/>
        <color indexed="8"/>
        <name val="Times New Roman"/>
        <scheme val="none"/>
      </font>
      <numFmt numFmtId="2" formatCode="0.00"/>
      <fill>
        <patternFill patternType="none">
          <bgColor indexed="65"/>
        </patternFill>
      </fill>
      <alignment horizontal="left" readingOrder="0"/>
    </ndxf>
  </rcc>
  <rcc rId="17524" sId="1" odxf="1" dxf="1" numFmtId="4">
    <oc r="G989">
      <v>0</v>
    </oc>
    <nc r="G989">
      <v>1571.3</v>
    </nc>
    <odxf>
      <font>
        <sz val="14"/>
        <color indexed="8"/>
        <name val="Times New Roman"/>
        <scheme val="none"/>
      </font>
      <numFmt numFmtId="4" formatCode="#,##0.00"/>
      <alignment horizontal="general" vertical="top" readingOrder="0"/>
    </odxf>
    <ndxf>
      <font>
        <sz val="8"/>
        <color indexed="8"/>
        <name val="Times New Roman"/>
        <scheme val="none"/>
      </font>
      <numFmt numFmtId="2" formatCode="0.00"/>
      <alignment horizontal="left" vertical="center" readingOrder="0"/>
    </ndxf>
  </rcc>
  <rcc rId="17525" sId="1" odxf="1" dxf="1" numFmtId="4">
    <oc r="H989">
      <v>0</v>
    </oc>
    <nc r="H989">
      <v>4054943</v>
    </nc>
    <odxf>
      <font>
        <sz val="14"/>
        <color indexed="8"/>
        <name val="Times New Roman"/>
        <scheme val="none"/>
      </font>
      <numFmt numFmtId="4" formatCode="#,##0.00"/>
      <alignment horizontal="general" vertical="top" readingOrder="0"/>
    </odxf>
    <ndxf>
      <font>
        <sz val="8"/>
        <color indexed="8"/>
        <name val="Times New Roman"/>
        <scheme val="none"/>
      </font>
      <numFmt numFmtId="2" formatCode="0.00"/>
      <alignment horizontal="left" vertical="center" readingOrder="0"/>
    </ndxf>
  </rcc>
  <rfmt sheetId="1" sqref="I989" start="0" length="0">
    <dxf>
      <font>
        <sz val="8"/>
        <color indexed="8"/>
        <name val="Times New Roman"/>
        <scheme val="none"/>
      </font>
      <numFmt numFmtId="2" formatCode="0.00"/>
      <alignment horizontal="left" readingOrder="0"/>
    </dxf>
  </rfmt>
  <rfmt sheetId="1" sqref="J989" start="0" length="0">
    <dxf>
      <font>
        <sz val="8"/>
        <color indexed="8"/>
        <name val="Times New Roman"/>
        <scheme val="none"/>
      </font>
      <numFmt numFmtId="2" formatCode="0.00"/>
      <alignment horizontal="left" readingOrder="0"/>
    </dxf>
  </rfmt>
  <rfmt sheetId="1" sqref="K989" start="0" length="0">
    <dxf>
      <font>
        <sz val="8"/>
        <color indexed="8"/>
        <name val="Times New Roman"/>
        <scheme val="none"/>
      </font>
      <numFmt numFmtId="2" formatCode="0.00"/>
      <alignment horizontal="left" readingOrder="0"/>
    </dxf>
  </rfmt>
  <rfmt sheetId="1" sqref="L989" start="0" length="0">
    <dxf>
      <font>
        <sz val="8"/>
        <color indexed="8"/>
        <name val="Times New Roman"/>
        <scheme val="none"/>
      </font>
      <numFmt numFmtId="2" formatCode="0.00"/>
      <alignment horizontal="left" readingOrder="0"/>
    </dxf>
  </rfmt>
  <rfmt sheetId="1" sqref="M989" start="0" length="0">
    <dxf>
      <font>
        <sz val="8"/>
        <name val="Times New Roman"/>
        <scheme val="none"/>
      </font>
      <numFmt numFmtId="2" formatCode="0.00"/>
      <alignment horizontal="left" readingOrder="0"/>
    </dxf>
  </rfmt>
  <rfmt sheetId="1" sqref="N989" start="0" length="0">
    <dxf>
      <font>
        <sz val="8"/>
        <name val="Times New Roman"/>
        <scheme val="none"/>
      </font>
      <numFmt numFmtId="2" formatCode="0.00"/>
      <alignment horizontal="left" readingOrder="0"/>
    </dxf>
  </rfmt>
  <rfmt sheetId="1" sqref="O989" start="0" length="0">
    <dxf>
      <font>
        <sz val="8"/>
        <color indexed="8"/>
        <name val="Times New Roman"/>
        <scheme val="none"/>
      </font>
      <numFmt numFmtId="2" formatCode="0.00"/>
      <alignment horizontal="left" readingOrder="0"/>
    </dxf>
  </rfmt>
  <rfmt sheetId="1" sqref="P989" start="0" length="0">
    <dxf>
      <font>
        <sz val="8"/>
        <color indexed="8"/>
        <name val="Times New Roman"/>
        <scheme val="none"/>
      </font>
      <numFmt numFmtId="2" formatCode="0.00"/>
      <alignment horizontal="left" readingOrder="0"/>
      <border outline="0">
        <right style="thin">
          <color indexed="64"/>
        </right>
      </border>
    </dxf>
  </rfmt>
  <rcc rId="17526" sId="1" odxf="1" dxf="1">
    <oc r="A990">
      <v>5</v>
    </oc>
    <nc r="A990">
      <v>16</v>
    </nc>
    <odxf>
      <font>
        <sz val="14"/>
        <color indexed="8"/>
        <name val="Times New Roman"/>
        <scheme val="none"/>
      </font>
    </odxf>
    <ndxf>
      <font>
        <sz val="8"/>
        <color indexed="8"/>
        <name val="Times New Roman"/>
        <scheme val="none"/>
      </font>
    </ndxf>
  </rcc>
  <rfmt sheetId="1" sqref="B990" start="0" length="0">
    <dxf>
      <font>
        <sz val="8"/>
        <color indexed="8"/>
        <name val="Times New Roman"/>
        <scheme val="none"/>
      </font>
    </dxf>
  </rfmt>
  <rcc rId="17527" sId="1" odxf="1" dxf="1" numFmtId="4">
    <oc r="C990">
      <v>7878998.5889999988</v>
    </oc>
    <nc r="C990">
      <v>3247207</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528" sId="1" odxf="1" dxf="1" numFmtId="4">
    <oc r="D990">
      <v>7878998.5889999988</v>
    </oc>
    <nc r="D990">
      <v>0</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90" start="0" length="0">
    <dxf>
      <font>
        <sz val="8"/>
        <color indexed="8"/>
        <name val="Times New Roman"/>
        <scheme val="none"/>
      </font>
      <numFmt numFmtId="0" formatCode="General"/>
      <alignment horizontal="left" readingOrder="0"/>
    </dxf>
  </rfmt>
  <rfmt sheetId="1" sqref="F990" start="0" length="0">
    <dxf>
      <font>
        <sz val="8"/>
        <color indexed="8"/>
        <name val="Times New Roman"/>
        <scheme val="none"/>
      </font>
      <numFmt numFmtId="2" formatCode="0.00"/>
      <alignment horizontal="left" readingOrder="0"/>
    </dxf>
  </rfmt>
  <rcc rId="17529" sId="1" odxf="1" dxf="1" numFmtId="4">
    <oc r="G990">
      <v>0</v>
    </oc>
    <nc r="G990">
      <v>1258.3</v>
    </nc>
    <odxf>
      <font>
        <sz val="14"/>
        <color indexed="8"/>
        <name val="Times New Roman"/>
        <scheme val="none"/>
      </font>
      <numFmt numFmtId="4" formatCode="#,##0.00"/>
      <alignment horizontal="general" vertical="top" readingOrder="0"/>
    </odxf>
    <ndxf>
      <font>
        <sz val="8"/>
        <color indexed="8"/>
        <name val="Times New Roman"/>
        <scheme val="none"/>
      </font>
      <numFmt numFmtId="2" formatCode="0.00"/>
      <alignment horizontal="left" vertical="center" readingOrder="0"/>
    </ndxf>
  </rcc>
  <rcc rId="17530" sId="1" odxf="1" dxf="1" numFmtId="4">
    <oc r="H990">
      <v>0</v>
    </oc>
    <nc r="H990">
      <v>3247207</v>
    </nc>
    <odxf>
      <font>
        <sz val="14"/>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I990" start="0" length="0">
    <dxf>
      <font>
        <sz val="8"/>
        <color indexed="8"/>
        <name val="Times New Roman"/>
        <scheme val="none"/>
      </font>
      <numFmt numFmtId="2" formatCode="0.00"/>
      <fill>
        <patternFill patternType="solid">
          <bgColor theme="0"/>
        </patternFill>
      </fill>
      <alignment horizontal="left" readingOrder="0"/>
    </dxf>
  </rfmt>
  <rfmt sheetId="1" sqref="J990" start="0" length="0">
    <dxf>
      <font>
        <sz val="8"/>
        <color indexed="8"/>
        <name val="Times New Roman"/>
        <scheme val="none"/>
      </font>
      <numFmt numFmtId="2" formatCode="0.00"/>
      <alignment horizontal="left" readingOrder="0"/>
    </dxf>
  </rfmt>
  <rfmt sheetId="1" sqref="K990" start="0" length="0">
    <dxf>
      <font>
        <sz val="8"/>
        <color indexed="8"/>
        <name val="Times New Roman"/>
        <scheme val="none"/>
      </font>
      <numFmt numFmtId="2" formatCode="0.00"/>
      <fill>
        <patternFill patternType="none">
          <bgColor indexed="65"/>
        </patternFill>
      </fill>
      <alignment horizontal="left" readingOrder="0"/>
    </dxf>
  </rfmt>
  <rfmt sheetId="1" sqref="L990" start="0" length="0">
    <dxf>
      <font>
        <sz val="8"/>
        <color indexed="8"/>
        <name val="Times New Roman"/>
        <scheme val="none"/>
      </font>
      <numFmt numFmtId="2" formatCode="0.00"/>
      <alignment horizontal="left" readingOrder="0"/>
    </dxf>
  </rfmt>
  <rfmt sheetId="1" sqref="M990" start="0" length="0">
    <dxf>
      <font>
        <sz val="8"/>
        <name val="Times New Roman"/>
        <scheme val="none"/>
      </font>
      <numFmt numFmtId="2" formatCode="0.00"/>
      <fill>
        <patternFill patternType="solid">
          <bgColor theme="0"/>
        </patternFill>
      </fill>
      <alignment horizontal="left" readingOrder="0"/>
    </dxf>
  </rfmt>
  <rfmt sheetId="1" sqref="N990" start="0" length="0">
    <dxf>
      <font>
        <sz val="8"/>
        <name val="Times New Roman"/>
        <scheme val="none"/>
      </font>
      <numFmt numFmtId="2" formatCode="0.00"/>
      <alignment horizontal="left" readingOrder="0"/>
    </dxf>
  </rfmt>
  <rfmt sheetId="1" sqref="O990" start="0" length="0">
    <dxf>
      <font>
        <sz val="8"/>
        <color indexed="8"/>
        <name val="Times New Roman"/>
        <scheme val="none"/>
      </font>
      <numFmt numFmtId="2" formatCode="0.00"/>
      <fill>
        <patternFill patternType="none">
          <bgColor indexed="65"/>
        </patternFill>
      </fill>
      <alignment horizontal="left" readingOrder="0"/>
    </dxf>
  </rfmt>
  <rfmt sheetId="1" sqref="P990" start="0" length="0">
    <dxf>
      <font>
        <sz val="8"/>
        <color indexed="8"/>
        <name val="Times New Roman"/>
        <scheme val="none"/>
      </font>
      <numFmt numFmtId="2" formatCode="0.00"/>
      <alignment horizontal="left" readingOrder="0"/>
      <border outline="0">
        <right style="thin">
          <color indexed="64"/>
        </right>
      </border>
    </dxf>
  </rfmt>
  <rcc rId="17531" sId="1" odxf="1" dxf="1">
    <oc r="A991">
      <v>6</v>
    </oc>
    <nc r="A991">
      <v>17</v>
    </nc>
    <odxf>
      <font>
        <sz val="14"/>
        <color indexed="8"/>
        <name val="Times New Roman"/>
        <scheme val="none"/>
      </font>
    </odxf>
    <ndxf>
      <font>
        <sz val="8"/>
        <color indexed="8"/>
        <name val="Times New Roman"/>
        <scheme val="none"/>
      </font>
    </ndxf>
  </rcc>
  <rfmt sheetId="1" sqref="B991" start="0" length="0">
    <dxf>
      <font>
        <sz val="8"/>
        <color indexed="8"/>
        <name val="Times New Roman"/>
        <scheme val="none"/>
      </font>
    </dxf>
  </rfmt>
  <rcc rId="17532" sId="1" odxf="1" dxf="1" numFmtId="4">
    <oc r="C991">
      <v>9982137.3540000003</v>
    </oc>
    <nc r="C991">
      <v>5046451.3649999993</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D991" start="0" length="0">
    <dxf>
      <font>
        <sz val="8"/>
        <color indexed="8"/>
        <name val="Times New Roman"/>
        <scheme val="none"/>
      </font>
      <numFmt numFmtId="2" formatCode="0.00"/>
      <alignment horizontal="left" vertical="center" readingOrder="0"/>
    </dxf>
  </rfmt>
  <rfmt sheetId="1" sqref="E991" start="0" length="0">
    <dxf>
      <font>
        <sz val="8"/>
        <color indexed="8"/>
        <name val="Times New Roman"/>
        <scheme val="none"/>
      </font>
      <numFmt numFmtId="0" formatCode="General"/>
      <alignment horizontal="left" readingOrder="0"/>
    </dxf>
  </rfmt>
  <rfmt sheetId="1" sqref="F991" start="0" length="0">
    <dxf>
      <font>
        <sz val="8"/>
        <color indexed="8"/>
        <name val="Times New Roman"/>
        <scheme val="none"/>
      </font>
      <numFmt numFmtId="2" formatCode="0.00"/>
      <alignment horizontal="left" readingOrder="0"/>
    </dxf>
  </rfmt>
  <rfmt sheetId="1" sqref="G991" start="0" length="0">
    <dxf>
      <font>
        <sz val="8"/>
        <color indexed="8"/>
        <name val="Times New Roman"/>
        <scheme val="none"/>
      </font>
      <numFmt numFmtId="2" formatCode="0.00"/>
      <alignment horizontal="left" vertical="center" readingOrder="0"/>
    </dxf>
  </rfmt>
  <rfmt sheetId="1" sqref="H991" start="0" length="0">
    <dxf>
      <font>
        <sz val="8"/>
        <color indexed="8"/>
        <name val="Times New Roman"/>
        <scheme val="none"/>
      </font>
      <numFmt numFmtId="2" formatCode="0.00"/>
      <alignment horizontal="left" readingOrder="0"/>
    </dxf>
  </rfmt>
  <rfmt sheetId="1" sqref="I991" start="0" length="0">
    <dxf>
      <font>
        <sz val="8"/>
        <color indexed="8"/>
        <name val="Times New Roman"/>
        <scheme val="none"/>
      </font>
      <numFmt numFmtId="2" formatCode="0.00"/>
      <alignment horizontal="left" readingOrder="0"/>
    </dxf>
  </rfmt>
  <rfmt sheetId="1" sqref="J991" start="0" length="0">
    <dxf>
      <font>
        <sz val="8"/>
        <color indexed="8"/>
        <name val="Times New Roman"/>
        <scheme val="none"/>
      </font>
      <numFmt numFmtId="2" formatCode="0.00"/>
      <alignment horizontal="left" readingOrder="0"/>
    </dxf>
  </rfmt>
  <rcc rId="17533" sId="1" odxf="1" dxf="1" numFmtId="4">
    <oc r="K991">
      <v>0</v>
    </oc>
    <nc r="K991">
      <v>1016</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534" sId="1" odxf="1" dxf="1" numFmtId="4">
    <oc r="L991">
      <v>0</v>
    </oc>
    <nc r="L991">
      <v>1441138.8689999999</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M991" start="0" length="0">
    <dxf>
      <font>
        <sz val="8"/>
        <name val="Times New Roman"/>
        <scheme val="none"/>
      </font>
      <numFmt numFmtId="2" formatCode="0.00"/>
      <alignment horizontal="left" readingOrder="0"/>
    </dxf>
  </rfmt>
  <rfmt sheetId="1" sqref="N991" start="0" length="0">
    <dxf>
      <font>
        <sz val="8"/>
        <name val="Times New Roman"/>
        <scheme val="none"/>
      </font>
      <numFmt numFmtId="2" formatCode="0.00"/>
      <alignment horizontal="left" readingOrder="0"/>
    </dxf>
  </rfmt>
  <rcc rId="17535" sId="1" odxf="1" dxf="1" numFmtId="4">
    <oc r="O991">
      <v>0</v>
    </oc>
    <nc r="O991">
      <v>1016</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cc rId="17536" sId="1" odxf="1" dxf="1" numFmtId="4">
    <oc r="P991">
      <v>0</v>
    </oc>
    <nc r="P991">
      <v>3605312.4959999993</v>
    </nc>
    <odxf>
      <font>
        <sz val="14"/>
        <color indexed="8"/>
        <name val="Times New Roman"/>
        <scheme val="none"/>
      </font>
      <numFmt numFmtId="4" formatCode="#,##0.00"/>
      <alignment horizontal="general" readingOrder="0"/>
      <border outline="0">
        <right/>
      </border>
    </odxf>
    <ndxf>
      <font>
        <sz val="8"/>
        <color indexed="8"/>
        <name val="Times New Roman"/>
        <scheme val="none"/>
      </font>
      <numFmt numFmtId="2" formatCode="0.00"/>
      <alignment horizontal="left" readingOrder="0"/>
      <border outline="0">
        <right style="thin">
          <color indexed="64"/>
        </right>
      </border>
    </ndxf>
  </rcc>
  <rcc rId="17537" sId="1" odxf="1" dxf="1">
    <oc r="A992">
      <v>7</v>
    </oc>
    <nc r="A992">
      <v>18</v>
    </nc>
    <odxf>
      <font>
        <sz val="14"/>
        <color indexed="8"/>
        <name val="Times New Roman"/>
        <scheme val="none"/>
      </font>
    </odxf>
    <ndxf>
      <font>
        <sz val="8"/>
        <color indexed="8"/>
        <name val="Times New Roman"/>
        <scheme val="none"/>
      </font>
    </ndxf>
  </rcc>
  <rfmt sheetId="1" sqref="B992" start="0" length="0">
    <dxf>
      <font>
        <sz val="8"/>
        <color indexed="8"/>
        <name val="Times New Roman"/>
        <scheme val="none"/>
      </font>
    </dxf>
  </rfmt>
  <rcc rId="17538" sId="1" odxf="1" dxf="1" numFmtId="4">
    <oc r="C992">
      <v>5324796.0159999998</v>
    </oc>
    <nc r="C992">
      <v>1442616.3539999998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D992" start="0" length="0">
    <dxf>
      <font>
        <sz val="8"/>
        <color indexed="8"/>
        <name val="Times New Roman"/>
        <scheme val="none"/>
      </font>
      <numFmt numFmtId="2" formatCode="0.00"/>
      <alignment horizontal="left" vertical="center" readingOrder="0"/>
    </dxf>
  </rfmt>
  <rfmt sheetId="1" sqref="E992" start="0" length="0">
    <dxf>
      <font>
        <sz val="8"/>
        <color indexed="8"/>
        <name val="Times New Roman"/>
        <scheme val="none"/>
      </font>
      <numFmt numFmtId="0" formatCode="General"/>
      <alignment horizontal="left" readingOrder="0"/>
    </dxf>
  </rfmt>
  <rfmt sheetId="1" sqref="F992" start="0" length="0">
    <dxf>
      <font>
        <sz val="8"/>
        <color indexed="8"/>
        <name val="Times New Roman"/>
        <scheme val="none"/>
      </font>
      <numFmt numFmtId="2" formatCode="0.00"/>
      <alignment horizontal="left" readingOrder="0"/>
    </dxf>
  </rfmt>
  <rfmt sheetId="1" sqref="G992" start="0" length="0">
    <dxf>
      <font>
        <sz val="8"/>
        <color indexed="8"/>
        <name val="Times New Roman"/>
        <scheme val="none"/>
      </font>
      <numFmt numFmtId="2" formatCode="0.00"/>
      <alignment horizontal="left" vertical="center" readingOrder="0"/>
    </dxf>
  </rfmt>
  <rfmt sheetId="1" sqref="H992" start="0" length="0">
    <dxf>
      <font>
        <sz val="8"/>
        <color indexed="8"/>
        <name val="Times New Roman"/>
        <scheme val="none"/>
      </font>
      <numFmt numFmtId="2" formatCode="0.00"/>
      <alignment horizontal="left" readingOrder="0"/>
    </dxf>
  </rfmt>
  <rfmt sheetId="1" sqref="I992" start="0" length="0">
    <dxf>
      <font>
        <sz val="8"/>
        <color indexed="8"/>
        <name val="Times New Roman"/>
        <scheme val="none"/>
      </font>
      <numFmt numFmtId="2" formatCode="0.00"/>
      <alignment horizontal="left" readingOrder="0"/>
    </dxf>
  </rfmt>
  <rfmt sheetId="1" sqref="J992" start="0" length="0">
    <dxf>
      <font>
        <sz val="8"/>
        <color indexed="8"/>
        <name val="Times New Roman"/>
        <scheme val="none"/>
      </font>
      <numFmt numFmtId="2" formatCode="0.00"/>
      <alignment horizontal="left" readingOrder="0"/>
    </dxf>
  </rfmt>
  <rcc rId="17539" sId="1" odxf="1" dxf="1" numFmtId="4">
    <oc r="K992">
      <v>0</v>
    </oc>
    <nc r="K992">
      <v>1016</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540" sId="1" odxf="1" dxf="1" numFmtId="4">
    <oc r="L992">
      <v>0</v>
    </oc>
    <nc r="L992">
      <v>1442616.3539999998</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M992" start="0" length="0">
    <dxf>
      <font>
        <sz val="8"/>
        <name val="Times New Roman"/>
        <scheme val="none"/>
      </font>
      <numFmt numFmtId="2" formatCode="0.00"/>
      <alignment horizontal="left" readingOrder="0"/>
    </dxf>
  </rfmt>
  <rfmt sheetId="1" sqref="N992" start="0" length="0">
    <dxf>
      <font>
        <sz val="8"/>
        <name val="Times New Roman"/>
        <scheme val="none"/>
      </font>
      <numFmt numFmtId="2" formatCode="0.00"/>
      <alignment horizontal="left" readingOrder="0"/>
    </dxf>
  </rfmt>
  <rfmt sheetId="1" sqref="O992" start="0" length="0">
    <dxf>
      <font>
        <sz val="8"/>
        <color indexed="8"/>
        <name val="Times New Roman"/>
        <scheme val="none"/>
      </font>
      <numFmt numFmtId="2" formatCode="0.00"/>
      <alignment horizontal="left" readingOrder="0"/>
    </dxf>
  </rfmt>
  <rfmt sheetId="1" sqref="P992" start="0" length="0">
    <dxf>
      <font>
        <sz val="8"/>
        <color indexed="8"/>
        <name val="Times New Roman"/>
        <scheme val="none"/>
      </font>
      <numFmt numFmtId="2" formatCode="0.00"/>
      <alignment horizontal="left" readingOrder="0"/>
      <border outline="0">
        <right style="thin">
          <color indexed="64"/>
        </right>
      </border>
    </dxf>
  </rfmt>
  <rcc rId="17541" sId="1" odxf="1" dxf="1">
    <oc r="A993">
      <v>8</v>
    </oc>
    <nc r="A993">
      <v>19</v>
    </nc>
    <odxf>
      <font>
        <sz val="14"/>
        <color indexed="8"/>
        <name val="Times New Roman"/>
        <scheme val="none"/>
      </font>
    </odxf>
    <ndxf>
      <font>
        <sz val="8"/>
        <color indexed="8"/>
        <name val="Times New Roman"/>
        <scheme val="none"/>
      </font>
    </ndxf>
  </rcc>
  <rfmt sheetId="1" sqref="B993" start="0" length="0">
    <dxf>
      <font>
        <sz val="8"/>
        <color indexed="8"/>
        <name val="Times New Roman"/>
        <scheme val="none"/>
      </font>
    </dxf>
  </rfmt>
  <rcc rId="17542" sId="1" odxf="1" dxf="1" numFmtId="4">
    <oc r="C993">
      <v>9314157.1840000004</v>
    </oc>
    <nc r="C993">
      <v>3070915.0410000002</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543" sId="1" odxf="1" dxf="1" numFmtId="4">
    <oc r="D993">
      <v>5259214.1840000004</v>
    </oc>
    <nc r="D993">
      <v>0</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93" start="0" length="0">
    <dxf>
      <font>
        <sz val="8"/>
        <color indexed="8"/>
        <name val="Times New Roman"/>
        <scheme val="none"/>
      </font>
      <numFmt numFmtId="0" formatCode="General"/>
      <alignment horizontal="left" readingOrder="0"/>
    </dxf>
  </rfmt>
  <rfmt sheetId="1" sqref="F993" start="0" length="0">
    <dxf>
      <font>
        <sz val="8"/>
        <color indexed="8"/>
        <name val="Times New Roman"/>
        <scheme val="none"/>
      </font>
      <numFmt numFmtId="2" formatCode="0.00"/>
      <alignment horizontal="left" readingOrder="0"/>
    </dxf>
  </rfmt>
  <rcc rId="17544" sId="1" odxf="1" dxf="1" numFmtId="4">
    <oc r="G993">
      <v>1571.3</v>
    </oc>
    <nc r="G993">
      <v>632</v>
    </nc>
    <odxf>
      <font>
        <sz val="14"/>
        <name val="Times New Roman"/>
        <scheme val="none"/>
      </font>
      <numFmt numFmtId="4" formatCode="#,##0.00"/>
      <alignment horizontal="right" vertical="top" readingOrder="0"/>
    </odxf>
    <ndxf>
      <font>
        <sz val="8"/>
        <name val="Times New Roman"/>
        <scheme val="none"/>
      </font>
      <numFmt numFmtId="2" formatCode="0.00"/>
      <alignment horizontal="left" vertical="center" readingOrder="0"/>
    </ndxf>
  </rcc>
  <rcc rId="17545" sId="1" odxf="1" dxf="1" numFmtId="4">
    <oc r="H993">
      <v>4054943</v>
    </oc>
    <nc r="H993">
      <v>1630958.1600000001</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I993" start="0" length="0">
    <dxf>
      <font>
        <sz val="8"/>
        <color indexed="8"/>
        <name val="Times New Roman"/>
        <scheme val="none"/>
      </font>
      <numFmt numFmtId="2" formatCode="0.00"/>
      <alignment horizontal="left" readingOrder="0"/>
    </dxf>
  </rfmt>
  <rfmt sheetId="1" sqref="J993" start="0" length="0">
    <dxf>
      <font>
        <sz val="8"/>
        <color indexed="8"/>
        <name val="Times New Roman"/>
        <scheme val="none"/>
      </font>
      <numFmt numFmtId="2" formatCode="0.00"/>
      <alignment horizontal="left" readingOrder="0"/>
    </dxf>
  </rfmt>
  <rcc rId="17546" sId="1" odxf="1" dxf="1" numFmtId="4">
    <oc r="K993">
      <v>0</v>
    </oc>
    <nc r="K993">
      <v>1017</v>
    </nc>
    <odxf>
      <font>
        <sz val="14"/>
        <color indexed="8"/>
        <name val="Times New Roman"/>
        <scheme val="none"/>
      </font>
      <numFmt numFmtId="4" formatCode="#,##0.00"/>
      <fill>
        <patternFill patternType="none">
          <bgColor indexed="65"/>
        </patternFill>
      </fill>
      <alignment horizontal="right" readingOrder="0"/>
    </odxf>
    <ndxf>
      <font>
        <sz val="8"/>
        <color indexed="8"/>
        <name val="Times New Roman"/>
        <scheme val="none"/>
      </font>
      <numFmt numFmtId="2" formatCode="0.00"/>
      <fill>
        <patternFill patternType="solid">
          <bgColor theme="0"/>
        </patternFill>
      </fill>
      <alignment horizontal="left" readingOrder="0"/>
    </ndxf>
  </rcc>
  <rcc rId="17547" sId="1" odxf="1" dxf="1" numFmtId="4">
    <oc r="L993">
      <v>0</v>
    </oc>
    <nc r="L993">
      <v>1439956.8810000001</v>
    </nc>
    <odxf>
      <font>
        <sz val="14"/>
        <color indexed="8"/>
        <name val="Times New Roman"/>
        <scheme val="none"/>
      </font>
      <numFmt numFmtId="4" formatCode="#,##0.00"/>
      <fill>
        <patternFill patternType="none">
          <bgColor indexed="65"/>
        </patternFill>
      </fill>
      <alignment horizontal="general" readingOrder="0"/>
    </odxf>
    <ndxf>
      <font>
        <sz val="8"/>
        <color indexed="8"/>
        <name val="Times New Roman"/>
        <scheme val="none"/>
      </font>
      <numFmt numFmtId="2" formatCode="0.00"/>
      <fill>
        <patternFill patternType="solid">
          <bgColor theme="0"/>
        </patternFill>
      </fill>
      <alignment horizontal="left" readingOrder="0"/>
    </ndxf>
  </rcc>
  <rfmt sheetId="1" sqref="M993" start="0" length="0">
    <dxf>
      <font>
        <sz val="8"/>
        <name val="Times New Roman"/>
        <scheme val="none"/>
      </font>
      <numFmt numFmtId="2" formatCode="0.00"/>
      <alignment horizontal="left" readingOrder="0"/>
    </dxf>
  </rfmt>
  <rfmt sheetId="1" sqref="N993" start="0" length="0">
    <dxf>
      <font>
        <sz val="8"/>
        <name val="Times New Roman"/>
        <scheme val="none"/>
      </font>
      <numFmt numFmtId="2" formatCode="0.00"/>
      <alignment horizontal="left" readingOrder="0"/>
    </dxf>
  </rfmt>
  <rfmt sheetId="1" sqref="O993" start="0" length="0">
    <dxf>
      <font>
        <sz val="8"/>
        <color indexed="8"/>
        <name val="Times New Roman"/>
        <scheme val="none"/>
      </font>
      <numFmt numFmtId="2" formatCode="0.00"/>
      <alignment horizontal="left" readingOrder="0"/>
    </dxf>
  </rfmt>
  <rfmt sheetId="1" sqref="P993" start="0" length="0">
    <dxf>
      <font>
        <sz val="8"/>
        <color indexed="8"/>
        <name val="Times New Roman"/>
        <scheme val="none"/>
      </font>
      <numFmt numFmtId="2" formatCode="0.00"/>
      <alignment horizontal="left" readingOrder="0"/>
      <border outline="0">
        <right style="thin">
          <color indexed="64"/>
        </right>
      </border>
    </dxf>
  </rfmt>
  <rcc rId="17548" sId="1" odxf="1" dxf="1">
    <oc r="A994">
      <v>9</v>
    </oc>
    <nc r="A994">
      <v>20</v>
    </nc>
    <odxf>
      <font>
        <sz val="14"/>
        <color indexed="8"/>
        <name val="Times New Roman"/>
        <scheme val="none"/>
      </font>
    </odxf>
    <ndxf>
      <font>
        <sz val="8"/>
        <color indexed="8"/>
        <name val="Times New Roman"/>
        <scheme val="none"/>
      </font>
    </ndxf>
  </rcc>
  <rfmt sheetId="1" sqref="B994" start="0" length="0">
    <dxf>
      <font>
        <sz val="8"/>
        <color indexed="8"/>
        <name val="Times New Roman"/>
        <scheme val="none"/>
      </font>
    </dxf>
  </rfmt>
  <rcc rId="17549" sId="1" odxf="1" dxf="1" numFmtId="4">
    <oc r="C994">
      <v>3247207</v>
    </oc>
    <nc r="C994">
      <v>6677409.5249999994</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D994" start="0" length="0">
    <dxf>
      <font>
        <sz val="8"/>
        <color indexed="8"/>
        <name val="Times New Roman"/>
        <scheme val="none"/>
      </font>
      <numFmt numFmtId="2" formatCode="0.00"/>
      <alignment horizontal="left" vertical="center" readingOrder="0"/>
    </dxf>
  </rfmt>
  <rfmt sheetId="1" sqref="E994" start="0" length="0">
    <dxf>
      <font>
        <sz val="8"/>
        <color indexed="8"/>
        <name val="Times New Roman"/>
        <scheme val="none"/>
      </font>
      <numFmt numFmtId="0" formatCode="General"/>
      <alignment horizontal="left" readingOrder="0"/>
    </dxf>
  </rfmt>
  <rfmt sheetId="1" sqref="F994" start="0" length="0">
    <dxf>
      <font>
        <sz val="8"/>
        <color indexed="8"/>
        <name val="Times New Roman"/>
        <scheme val="none"/>
      </font>
      <numFmt numFmtId="2" formatCode="0.00"/>
      <alignment horizontal="left" readingOrder="0"/>
    </dxf>
  </rfmt>
  <rcc rId="17550" sId="1" odxf="1" dxf="1" numFmtId="4">
    <oc r="G994">
      <v>1258.3</v>
    </oc>
    <nc r="G994">
      <v>632</v>
    </nc>
    <odxf>
      <font>
        <sz val="14"/>
        <name val="Times New Roman"/>
        <scheme val="none"/>
      </font>
      <numFmt numFmtId="4" formatCode="#,##0.00"/>
      <alignment horizontal="right" vertical="top" readingOrder="0"/>
    </odxf>
    <ndxf>
      <font>
        <sz val="8"/>
        <name val="Times New Roman"/>
        <scheme val="none"/>
      </font>
      <numFmt numFmtId="2" formatCode="0.00"/>
      <alignment horizontal="left" vertical="center" readingOrder="0"/>
    </ndxf>
  </rcc>
  <rcc rId="17551" sId="1" odxf="1" dxf="1" numFmtId="4">
    <oc r="H994">
      <v>3247207</v>
    </oc>
    <nc r="H994">
      <v>1630958.1600000001</v>
    </nc>
    <odxf>
      <font>
        <sz val="14"/>
        <color indexed="8"/>
        <name val="Times New Roman"/>
        <scheme val="none"/>
      </font>
      <numFmt numFmtId="4" formatCode="#,##0.00"/>
      <fill>
        <patternFill patternType="none">
          <bgColor indexed="65"/>
        </patternFill>
      </fill>
      <alignment horizontal="right" readingOrder="0"/>
    </odxf>
    <ndxf>
      <font>
        <sz val="8"/>
        <color indexed="8"/>
        <name val="Times New Roman"/>
        <scheme val="none"/>
      </font>
      <numFmt numFmtId="2" formatCode="0.00"/>
      <fill>
        <patternFill patternType="solid">
          <bgColor theme="0"/>
        </patternFill>
      </fill>
      <alignment horizontal="left" readingOrder="0"/>
    </ndxf>
  </rcc>
  <rfmt sheetId="1" sqref="I994" start="0" length="0">
    <dxf>
      <font>
        <sz val="8"/>
        <color indexed="8"/>
        <name val="Times New Roman"/>
        <scheme val="none"/>
      </font>
      <numFmt numFmtId="2" formatCode="0.00"/>
      <alignment horizontal="left" readingOrder="0"/>
    </dxf>
  </rfmt>
  <rfmt sheetId="1" sqref="J994" start="0" length="0">
    <dxf>
      <font>
        <sz val="8"/>
        <color indexed="8"/>
        <name val="Times New Roman"/>
        <scheme val="none"/>
      </font>
      <numFmt numFmtId="2" formatCode="0.00"/>
      <alignment horizontal="left" readingOrder="0"/>
    </dxf>
  </rfmt>
  <rcc rId="17552" sId="1" odxf="1" dxf="1" numFmtId="4">
    <oc r="K994">
      <v>0</v>
    </oc>
    <nc r="K994">
      <v>1016</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553" sId="1" odxf="1" dxf="1" numFmtId="4">
    <oc r="L994">
      <v>0</v>
    </oc>
    <nc r="L994">
      <v>1441138.8689999999</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M994" start="0" length="0">
    <dxf>
      <font>
        <sz val="8"/>
        <name val="Times New Roman"/>
        <scheme val="none"/>
      </font>
      <numFmt numFmtId="2" formatCode="0.00"/>
      <alignment horizontal="left" readingOrder="0"/>
    </dxf>
  </rfmt>
  <rfmt sheetId="1" sqref="N994" start="0" length="0">
    <dxf>
      <font>
        <sz val="8"/>
        <name val="Times New Roman"/>
        <scheme val="none"/>
      </font>
      <numFmt numFmtId="2" formatCode="0.00"/>
      <alignment horizontal="left" readingOrder="0"/>
    </dxf>
  </rfmt>
  <rcc rId="17554" sId="1" odxf="1" dxf="1" numFmtId="4">
    <oc r="O994">
      <v>0</v>
    </oc>
    <nc r="O994">
      <v>1016</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cc rId="17555" sId="1" odxf="1" dxf="1" numFmtId="4">
    <oc r="P994">
      <v>0</v>
    </oc>
    <nc r="P994">
      <v>3605312.4959999993</v>
    </nc>
    <odxf>
      <font>
        <sz val="14"/>
        <color indexed="8"/>
        <name val="Times New Roman"/>
        <scheme val="none"/>
      </font>
      <numFmt numFmtId="4" formatCode="#,##0.00"/>
      <alignment horizontal="general" readingOrder="0"/>
      <border outline="0">
        <right/>
      </border>
    </odxf>
    <ndxf>
      <font>
        <sz val="8"/>
        <color indexed="8"/>
        <name val="Times New Roman"/>
        <scheme val="none"/>
      </font>
      <numFmt numFmtId="2" formatCode="0.00"/>
      <alignment horizontal="left" readingOrder="0"/>
      <border outline="0">
        <right style="thin">
          <color indexed="64"/>
        </right>
      </border>
    </ndxf>
  </rcc>
  <rfmt sheetId="1" sqref="A995" start="0" length="0">
    <dxf>
      <font>
        <sz val="8"/>
        <color indexed="8"/>
        <name val="Times New Roman"/>
        <scheme val="none"/>
      </font>
      <fill>
        <patternFill patternType="solid">
          <bgColor theme="0"/>
        </patternFill>
      </fill>
      <alignment horizontal="left" readingOrder="0"/>
    </dxf>
  </rfmt>
  <rcc rId="17556" sId="1" odxf="1" dxf="1">
    <oc r="B995" t="inlineStr">
      <is>
        <t>ЗАТО Сибирский, ул. Строителей, д. 1</t>
      </is>
    </oc>
    <nc r="B995"/>
    <odxf>
      <font>
        <sz val="14"/>
        <color indexed="8"/>
        <name val="Times New Roman"/>
        <scheme val="none"/>
      </font>
      <fill>
        <patternFill patternType="none">
          <bgColor indexed="65"/>
        </patternFill>
      </fill>
    </odxf>
    <ndxf>
      <font>
        <sz val="8"/>
        <color indexed="8"/>
        <name val="Times New Roman"/>
        <scheme val="none"/>
      </font>
      <fill>
        <patternFill patternType="solid">
          <bgColor theme="0"/>
        </patternFill>
      </fill>
    </ndxf>
  </rcc>
  <rcc rId="17557" sId="1" odxf="1" dxf="1" numFmtId="4">
    <oc r="C995">
      <v>5046451.3649999993</v>
    </oc>
    <nc r="C995">
      <f>C996+C997+C998+C999+C1000+C1001+C1002+C1003+C1004+C1005+C1006+C1007+C1008+C1009+C1010+C1011+C1012+C1013</f>
    </nc>
    <odxf>
      <font>
        <sz val="14"/>
        <color indexed="8"/>
        <name val="Times New Roman"/>
        <scheme val="none"/>
      </font>
      <numFmt numFmtId="4" formatCode="#,##0.00"/>
      <fill>
        <patternFill patternType="none">
          <bgColor indexed="65"/>
        </patternFill>
      </fill>
      <alignment horizontal="right" readingOrder="0"/>
      <border outline="0">
        <left style="thin">
          <color indexed="64"/>
        </left>
        <right style="thin">
          <color indexed="64"/>
        </right>
        <top style="thin">
          <color indexed="64"/>
        </top>
        <bottom style="thin">
          <color indexed="64"/>
        </bottom>
      </border>
    </odxf>
    <ndxf>
      <font>
        <sz val="8"/>
        <color indexed="8"/>
        <name val="Times New Roman"/>
        <scheme val="none"/>
      </font>
      <numFmt numFmtId="2" formatCode="0.00"/>
      <fill>
        <patternFill patternType="solid">
          <bgColor theme="0"/>
        </patternFill>
      </fill>
      <alignment horizontal="left" readingOrder="0"/>
      <border outline="0">
        <left/>
        <right/>
        <top/>
        <bottom/>
      </border>
    </ndxf>
  </rcc>
  <rcc rId="17558" sId="1" odxf="1" dxf="1" numFmtId="4">
    <oc r="D995">
      <v>0</v>
    </oc>
    <nc r="D995">
      <f>D996+D997+D998+D999+D1000+D1001+D1002+D1003+D1004+D1005+D1006+D1007+D1008+D1009+D1010+D1011+D1012+D1013</f>
    </nc>
    <odxf>
      <font>
        <sz val="14"/>
        <color indexed="8"/>
        <name val="Times New Roman"/>
        <scheme val="none"/>
      </font>
      <numFmt numFmtId="4" formatCode="#,##0.00"/>
      <fill>
        <patternFill patternType="none">
          <bgColor indexed="65"/>
        </patternFill>
      </fill>
      <alignment horizontal="right" vertical="top" readingOrder="0"/>
    </odxf>
    <ndxf>
      <font>
        <sz val="8"/>
        <color indexed="8"/>
        <name val="Times New Roman"/>
        <scheme val="none"/>
      </font>
      <numFmt numFmtId="2" formatCode="0.00"/>
      <fill>
        <patternFill patternType="solid">
          <bgColor theme="0"/>
        </patternFill>
      </fill>
      <alignment horizontal="left" vertical="center" readingOrder="0"/>
    </ndxf>
  </rcc>
  <rfmt sheetId="1" sqref="E995" start="0" length="0">
    <dxf>
      <font>
        <sz val="8"/>
        <color indexed="8"/>
        <name val="Times New Roman"/>
        <scheme val="none"/>
      </font>
      <numFmt numFmtId="0" formatCode="General"/>
      <fill>
        <patternFill patternType="solid">
          <bgColor theme="0"/>
        </patternFill>
      </fill>
      <alignment horizontal="left" readingOrder="0"/>
    </dxf>
  </rfmt>
  <rfmt sheetId="1" sqref="F995" start="0" length="0">
    <dxf>
      <font>
        <sz val="8"/>
        <color indexed="8"/>
        <name val="Times New Roman"/>
        <scheme val="none"/>
      </font>
      <numFmt numFmtId="2" formatCode="0.00"/>
      <fill>
        <patternFill patternType="solid">
          <bgColor theme="0"/>
        </patternFill>
      </fill>
      <alignment horizontal="left" readingOrder="0"/>
    </dxf>
  </rfmt>
  <rcc rId="17559" sId="1" odxf="1" dxf="1" numFmtId="4">
    <oc r="G995">
      <v>0</v>
    </oc>
    <nc r="G995">
      <f>G996+G997+G998+G999+G1000+G1001+G1002+G1003+G1004+G1006+G1005+G1007+G1008+G1010+G1009+G1011+G1012+G1013</f>
    </nc>
    <odxf>
      <font>
        <sz val="14"/>
        <name val="Times New Roman"/>
        <scheme val="none"/>
      </font>
      <numFmt numFmtId="4" formatCode="#,##0.00"/>
      <fill>
        <patternFill patternType="none">
          <bgColor indexed="65"/>
        </patternFill>
      </fill>
      <alignment horizontal="right" readingOrder="0"/>
    </odxf>
    <ndxf>
      <font>
        <sz val="8"/>
        <color indexed="8"/>
        <name val="Times New Roman"/>
        <scheme val="none"/>
      </font>
      <numFmt numFmtId="2" formatCode="0.00"/>
      <fill>
        <patternFill patternType="solid">
          <bgColor theme="0"/>
        </patternFill>
      </fill>
      <alignment horizontal="left" readingOrder="0"/>
    </ndxf>
  </rcc>
  <rcc rId="17560" sId="1" odxf="1" dxf="1" numFmtId="4">
    <oc r="H995">
      <v>0</v>
    </oc>
    <nc r="H995">
      <f>H996+H997+H998+H999+H1000+H1001+H1002+H1003+H1004+H1005+H1006+H1007+H1008+H1009+H1010+H1011+H1012+H1013</f>
    </nc>
    <odxf>
      <font>
        <sz val="14"/>
        <color indexed="8"/>
        <name val="Times New Roman"/>
        <scheme val="none"/>
      </font>
      <numFmt numFmtId="4" formatCode="#,##0.00"/>
      <fill>
        <patternFill patternType="none">
          <bgColor indexed="65"/>
        </patternFill>
      </fill>
      <alignment horizontal="general" readingOrder="0"/>
    </odxf>
    <ndxf>
      <font>
        <sz val="8"/>
        <color indexed="8"/>
        <name val="Times New Roman"/>
        <scheme val="none"/>
      </font>
      <numFmt numFmtId="2" formatCode="0.00"/>
      <fill>
        <patternFill patternType="solid">
          <bgColor theme="0"/>
        </patternFill>
      </fill>
      <alignment horizontal="left" readingOrder="0"/>
    </ndxf>
  </rcc>
  <rfmt sheetId="1" sqref="I995" start="0" length="0">
    <dxf>
      <font>
        <sz val="8"/>
        <color indexed="8"/>
        <name val="Times New Roman"/>
        <scheme val="none"/>
      </font>
      <numFmt numFmtId="2" formatCode="0.00"/>
      <alignment horizontal="left" readingOrder="0"/>
    </dxf>
  </rfmt>
  <rfmt sheetId="1" sqref="J995" start="0" length="0">
    <dxf>
      <font>
        <sz val="8"/>
        <color indexed="8"/>
        <name val="Times New Roman"/>
        <scheme val="none"/>
      </font>
      <numFmt numFmtId="2" formatCode="0.00"/>
      <alignment horizontal="left" readingOrder="0"/>
    </dxf>
  </rfmt>
  <rcc rId="17561" sId="1" odxf="1" dxf="1" numFmtId="4">
    <oc r="K995">
      <v>1016</v>
    </oc>
    <nc r="K995">
      <f>K999</f>
    </nc>
    <odxf>
      <font>
        <sz val="14"/>
        <name val="Times New Roman"/>
        <scheme val="none"/>
      </font>
      <numFmt numFmtId="4" formatCode="#,##0.00"/>
      <fill>
        <patternFill patternType="none">
          <bgColor indexed="65"/>
        </patternFill>
      </fill>
      <alignment horizontal="right" readingOrder="0"/>
    </odxf>
    <ndxf>
      <font>
        <sz val="8"/>
        <name val="Times New Roman"/>
        <scheme val="none"/>
      </font>
      <numFmt numFmtId="2" formatCode="0.00"/>
      <fill>
        <patternFill patternType="solid">
          <bgColor theme="0"/>
        </patternFill>
      </fill>
      <alignment horizontal="left" readingOrder="0"/>
    </ndxf>
  </rcc>
  <rcc rId="17562" sId="1" odxf="1" dxf="1" numFmtId="4">
    <oc r="L995">
      <v>1441138.8689999999</v>
    </oc>
    <nc r="L995">
      <f>L999</f>
    </nc>
    <odxf>
      <font>
        <sz val="14"/>
        <name val="Times New Roman"/>
        <scheme val="none"/>
      </font>
      <numFmt numFmtId="4" formatCode="#,##0.00"/>
      <fill>
        <patternFill patternType="none">
          <bgColor indexed="65"/>
        </patternFill>
      </fill>
      <alignment horizontal="general" readingOrder="0"/>
    </odxf>
    <ndxf>
      <font>
        <sz val="8"/>
        <color indexed="8"/>
        <name val="Times New Roman"/>
        <scheme val="none"/>
      </font>
      <numFmt numFmtId="2" formatCode="0.00"/>
      <fill>
        <patternFill patternType="solid">
          <bgColor theme="0"/>
        </patternFill>
      </fill>
      <alignment horizontal="left" readingOrder="0"/>
    </ndxf>
  </rcc>
  <rfmt sheetId="1" sqref="M995" start="0" length="0">
    <dxf>
      <font>
        <sz val="8"/>
        <name val="Times New Roman"/>
        <scheme val="none"/>
      </font>
      <numFmt numFmtId="2" formatCode="0.00"/>
      <alignment horizontal="left" readingOrder="0"/>
    </dxf>
  </rfmt>
  <rfmt sheetId="1" sqref="N995" start="0" length="0">
    <dxf>
      <font>
        <sz val="8"/>
        <name val="Times New Roman"/>
        <scheme val="none"/>
      </font>
      <numFmt numFmtId="2" formatCode="0.00"/>
      <alignment horizontal="left" readingOrder="0"/>
    </dxf>
  </rfmt>
  <rcc rId="17563" sId="1" odxf="1" dxf="1" numFmtId="4">
    <oc r="O995">
      <v>1016</v>
    </oc>
    <nc r="O995">
      <f>O999</f>
    </nc>
    <odxf>
      <font>
        <sz val="14"/>
        <name val="Times New Roman"/>
        <scheme val="none"/>
      </font>
      <numFmt numFmtId="4" formatCode="#,##0.00"/>
      <fill>
        <patternFill patternType="none">
          <bgColor indexed="65"/>
        </patternFill>
      </fill>
      <alignment horizontal="general" readingOrder="0"/>
    </odxf>
    <ndxf>
      <font>
        <sz val="8"/>
        <name val="Times New Roman"/>
        <scheme val="none"/>
      </font>
      <numFmt numFmtId="2" formatCode="0.00"/>
      <fill>
        <patternFill patternType="solid">
          <bgColor theme="0"/>
        </patternFill>
      </fill>
      <alignment horizontal="left" readingOrder="0"/>
    </ndxf>
  </rcc>
  <rcc rId="17564" sId="1" odxf="1" dxf="1" numFmtId="4">
    <oc r="P995">
      <v>3605312.4959999993</v>
    </oc>
    <nc r="P995">
      <f>P999</f>
    </nc>
    <odxf>
      <font>
        <sz val="14"/>
        <name val="Times New Roman"/>
        <scheme val="none"/>
      </font>
      <numFmt numFmtId="4" formatCode="#,##0.00"/>
      <fill>
        <patternFill patternType="none">
          <bgColor indexed="65"/>
        </patternFill>
      </fill>
      <alignment horizontal="general" readingOrder="0"/>
      <border outline="0">
        <right/>
      </border>
    </odxf>
    <ndxf>
      <font>
        <sz val="8"/>
        <color indexed="8"/>
        <name val="Times New Roman"/>
        <scheme val="none"/>
      </font>
      <numFmt numFmtId="2" formatCode="0.00"/>
      <fill>
        <patternFill patternType="solid">
          <bgColor theme="0"/>
        </patternFill>
      </fill>
      <alignment horizontal="left" readingOrder="0"/>
      <border outline="0">
        <right style="thin">
          <color indexed="64"/>
        </right>
      </border>
    </ndxf>
  </rcc>
  <rcc rId="17565" sId="1" odxf="1" dxf="1">
    <oc r="A996">
      <v>11</v>
    </oc>
    <nc r="A996">
      <v>1</v>
    </nc>
    <odxf>
      <font>
        <sz val="14"/>
        <color indexed="8"/>
        <name val="Times New Roman"/>
        <scheme val="none"/>
      </font>
    </odxf>
    <ndxf>
      <font>
        <sz val="8"/>
        <color indexed="8"/>
        <name val="Times New Roman"/>
        <scheme val="none"/>
      </font>
    </ndxf>
  </rcc>
  <rfmt sheetId="1" sqref="B996" start="0" length="0">
    <dxf>
      <font>
        <sz val="8"/>
        <color indexed="8"/>
        <name val="Times New Roman"/>
        <scheme val="none"/>
      </font>
    </dxf>
  </rfmt>
  <rcc rId="17566" sId="1" odxf="1" dxf="1" numFmtId="4">
    <oc r="C996">
      <v>1442616.3539999998</v>
    </oc>
    <nc r="C996">
      <v>1367308.74</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567" sId="1" odxf="1" dxf="1" numFmtId="4">
    <oc r="D996">
      <v>0</v>
    </oc>
    <nc r="D996">
      <v>1367308.74</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96" start="0" length="0">
    <dxf>
      <font>
        <sz val="8"/>
        <color indexed="8"/>
        <name val="Times New Roman"/>
        <scheme val="none"/>
      </font>
      <numFmt numFmtId="0" formatCode="General"/>
      <alignment horizontal="left" readingOrder="0"/>
    </dxf>
  </rfmt>
  <rfmt sheetId="1" sqref="F996" start="0" length="0">
    <dxf>
      <font>
        <sz val="8"/>
        <color indexed="8"/>
        <name val="Times New Roman"/>
        <scheme val="none"/>
      </font>
      <numFmt numFmtId="2" formatCode="0.00"/>
      <alignment horizontal="left" readingOrder="0"/>
    </dxf>
  </rfmt>
  <rfmt sheetId="1" sqref="G996" start="0" length="0">
    <dxf>
      <font>
        <sz val="8"/>
        <name val="Times New Roman"/>
        <scheme val="none"/>
      </font>
      <numFmt numFmtId="2" formatCode="0.00"/>
      <alignment horizontal="left" vertical="center" readingOrder="0"/>
    </dxf>
  </rfmt>
  <rfmt sheetId="1" sqref="H996" start="0" length="0">
    <dxf>
      <font>
        <sz val="8"/>
        <color indexed="8"/>
        <name val="Times New Roman"/>
        <scheme val="none"/>
      </font>
      <numFmt numFmtId="2" formatCode="0.00"/>
      <alignment horizontal="left" readingOrder="0"/>
    </dxf>
  </rfmt>
  <rfmt sheetId="1" sqref="I996" start="0" length="0">
    <dxf>
      <font>
        <sz val="8"/>
        <color indexed="8"/>
        <name val="Times New Roman"/>
        <scheme val="none"/>
      </font>
      <numFmt numFmtId="2" formatCode="0.00"/>
      <alignment horizontal="left" readingOrder="0"/>
    </dxf>
  </rfmt>
  <rfmt sheetId="1" sqref="J996" start="0" length="0">
    <dxf>
      <font>
        <sz val="8"/>
        <color indexed="8"/>
        <name val="Times New Roman"/>
        <scheme val="none"/>
      </font>
      <numFmt numFmtId="2" formatCode="0.00"/>
      <alignment horizontal="left" readingOrder="0"/>
    </dxf>
  </rfmt>
  <rcc rId="17568" sId="1" odxf="1" dxf="1" numFmtId="4">
    <oc r="K996">
      <v>1016</v>
    </oc>
    <nc r="K996">
      <v>0</v>
    </nc>
    <odxf>
      <font>
        <sz val="14"/>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569" sId="1" odxf="1" dxf="1" numFmtId="4">
    <oc r="L996">
      <v>1442616.3539999998</v>
    </oc>
    <nc r="L996">
      <v>0</v>
    </nc>
    <odxf>
      <font>
        <sz val="14"/>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M996" start="0" length="0">
    <dxf>
      <font>
        <sz val="8"/>
        <name val="Times New Roman"/>
        <scheme val="none"/>
      </font>
      <numFmt numFmtId="2" formatCode="0.00"/>
      <alignment horizontal="left" readingOrder="0"/>
    </dxf>
  </rfmt>
  <rfmt sheetId="1" sqref="N996" start="0" length="0">
    <dxf>
      <font>
        <sz val="8"/>
        <name val="Times New Roman"/>
        <scheme val="none"/>
      </font>
      <numFmt numFmtId="2" formatCode="0.00"/>
      <alignment horizontal="left" readingOrder="0"/>
    </dxf>
  </rfmt>
  <rfmt sheetId="1" sqref="O996" start="0" length="0">
    <dxf>
      <font>
        <sz val="8"/>
        <color indexed="8"/>
        <name val="Times New Roman"/>
        <scheme val="none"/>
      </font>
      <numFmt numFmtId="2" formatCode="0.00"/>
      <alignment horizontal="left" readingOrder="0"/>
    </dxf>
  </rfmt>
  <rfmt sheetId="1" sqref="P996" start="0" length="0">
    <dxf>
      <font>
        <sz val="8"/>
        <color indexed="8"/>
        <name val="Times New Roman"/>
        <scheme val="none"/>
      </font>
      <numFmt numFmtId="2" formatCode="0.00"/>
      <alignment horizontal="left" readingOrder="0"/>
      <border outline="0">
        <right style="thin">
          <color indexed="64"/>
        </right>
      </border>
    </dxf>
  </rfmt>
  <rcc rId="17570" sId="1" odxf="1" dxf="1">
    <oc r="A997">
      <v>12</v>
    </oc>
    <nc r="A997">
      <v>2</v>
    </nc>
    <odxf>
      <font>
        <sz val="14"/>
        <color indexed="8"/>
        <name val="Times New Roman"/>
        <scheme val="none"/>
      </font>
    </odxf>
    <ndxf>
      <font>
        <sz val="8"/>
        <color indexed="8"/>
        <name val="Times New Roman"/>
        <scheme val="none"/>
      </font>
    </ndxf>
  </rcc>
  <rfmt sheetId="1" sqref="B997" start="0" length="0">
    <dxf>
      <font>
        <sz val="8"/>
        <color indexed="8"/>
        <name val="Times New Roman"/>
        <scheme val="none"/>
      </font>
    </dxf>
  </rfmt>
  <rcc rId="17571" sId="1" odxf="1" dxf="1" numFmtId="4">
    <oc r="C997">
      <v>3070915.0410000002</v>
    </oc>
    <nc r="C997">
      <v>5281998.1972000003</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572" sId="1" odxf="1" dxf="1" numFmtId="4">
    <oc r="D997">
      <v>0</v>
    </oc>
    <nc r="D997">
      <v>2285267.4159999997</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97" start="0" length="0">
    <dxf>
      <font>
        <sz val="8"/>
        <color indexed="8"/>
        <name val="Times New Roman"/>
        <scheme val="none"/>
      </font>
      <numFmt numFmtId="0" formatCode="General"/>
      <alignment horizontal="left" readingOrder="0"/>
    </dxf>
  </rfmt>
  <rfmt sheetId="1" sqref="F997" start="0" length="0">
    <dxf>
      <font>
        <sz val="8"/>
        <color indexed="8"/>
        <name val="Times New Roman"/>
        <scheme val="none"/>
      </font>
      <numFmt numFmtId="2" formatCode="0.00"/>
      <alignment horizontal="left" readingOrder="0"/>
    </dxf>
  </rfmt>
  <rcc rId="17573" sId="1" odxf="1" dxf="1" numFmtId="4">
    <oc r="G997">
      <v>632</v>
    </oc>
    <nc r="G997">
      <v>1161.24</v>
    </nc>
    <odxf>
      <font>
        <sz val="14"/>
        <name val="Times New Roman"/>
        <scheme val="none"/>
      </font>
      <alignment horizontal="right" vertical="top" readingOrder="0"/>
      <border outline="0">
        <left style="thin">
          <color indexed="64"/>
        </left>
        <right style="thin">
          <color indexed="64"/>
        </right>
        <top style="thin">
          <color indexed="64"/>
        </top>
        <bottom style="thin">
          <color indexed="64"/>
        </bottom>
      </border>
    </odxf>
    <ndxf>
      <font>
        <sz val="8"/>
        <name val="Times New Roman"/>
        <scheme val="none"/>
      </font>
      <alignment horizontal="left" vertical="center" readingOrder="0"/>
      <border outline="0">
        <left/>
        <right/>
        <top/>
        <bottom/>
      </border>
    </ndxf>
  </rcc>
  <rcc rId="17574" sId="1" odxf="1" dxf="1" numFmtId="4">
    <oc r="H997">
      <v>1630958.1600000001</v>
    </oc>
    <nc r="H997">
      <v>2996730.7812000001</v>
    </nc>
    <odxf>
      <font>
        <sz val="14"/>
        <color indexed="8"/>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fmt sheetId="1" sqref="I997" start="0" length="0">
    <dxf>
      <font>
        <sz val="8"/>
        <color indexed="8"/>
        <name val="Times New Roman"/>
        <scheme val="none"/>
      </font>
      <numFmt numFmtId="2" formatCode="0.00"/>
      <alignment horizontal="left" readingOrder="0"/>
    </dxf>
  </rfmt>
  <rfmt sheetId="1" sqref="J997" start="0" length="0">
    <dxf>
      <font>
        <sz val="8"/>
        <color indexed="8"/>
        <name val="Times New Roman"/>
        <scheme val="none"/>
      </font>
      <numFmt numFmtId="2" formatCode="0.00"/>
      <alignment horizontal="left" readingOrder="0"/>
    </dxf>
  </rfmt>
  <rcc rId="17575" sId="1" odxf="1" dxf="1" numFmtId="4">
    <oc r="K997">
      <v>1017</v>
    </oc>
    <nc r="K997">
      <v>0</v>
    </nc>
    <odxf>
      <font>
        <sz val="14"/>
        <name val="Times New Roman"/>
        <scheme val="none"/>
      </font>
      <numFmt numFmtId="4" formatCode="#,##0.00"/>
      <fill>
        <patternFill patternType="solid">
          <bgColor theme="0"/>
        </patternFill>
      </fill>
      <alignment horizontal="right" readingOrder="0"/>
    </odxf>
    <ndxf>
      <font>
        <sz val="8"/>
        <color indexed="8"/>
        <name val="Times New Roman"/>
        <scheme val="none"/>
      </font>
      <numFmt numFmtId="2" formatCode="0.00"/>
      <fill>
        <patternFill patternType="none">
          <bgColor indexed="65"/>
        </patternFill>
      </fill>
      <alignment horizontal="left" readingOrder="0"/>
    </ndxf>
  </rcc>
  <rcc rId="17576" sId="1" odxf="1" dxf="1" numFmtId="4">
    <oc r="L997">
      <v>1439956.8810000001</v>
    </oc>
    <nc r="L997">
      <v>0</v>
    </nc>
    <odxf>
      <font>
        <sz val="14"/>
        <color indexed="8"/>
        <name val="Times New Roman"/>
        <scheme val="none"/>
      </font>
      <numFmt numFmtId="4" formatCode="#,##0.00"/>
      <fill>
        <patternFill patternType="solid">
          <bgColor theme="0"/>
        </patternFill>
      </fill>
      <alignment horizontal="general" readingOrder="0"/>
    </odxf>
    <ndxf>
      <font>
        <sz val="8"/>
        <color indexed="8"/>
        <name val="Times New Roman"/>
        <scheme val="none"/>
      </font>
      <numFmt numFmtId="2" formatCode="0.00"/>
      <fill>
        <patternFill patternType="none">
          <bgColor indexed="65"/>
        </patternFill>
      </fill>
      <alignment horizontal="left" readingOrder="0"/>
    </ndxf>
  </rcc>
  <rfmt sheetId="1" sqref="M997" start="0" length="0">
    <dxf>
      <font>
        <sz val="8"/>
        <name val="Times New Roman"/>
        <scheme val="none"/>
      </font>
      <numFmt numFmtId="2" formatCode="0.00"/>
      <alignment horizontal="left" readingOrder="0"/>
    </dxf>
  </rfmt>
  <rfmt sheetId="1" sqref="N997" start="0" length="0">
    <dxf>
      <font>
        <sz val="8"/>
        <name val="Times New Roman"/>
        <scheme val="none"/>
      </font>
      <numFmt numFmtId="2" formatCode="0.00"/>
      <alignment horizontal="left" readingOrder="0"/>
    </dxf>
  </rfmt>
  <rfmt sheetId="1" sqref="O997" start="0" length="0">
    <dxf>
      <font>
        <sz val="8"/>
        <color indexed="8"/>
        <name val="Times New Roman"/>
        <scheme val="none"/>
      </font>
      <numFmt numFmtId="2" formatCode="0.00"/>
      <alignment horizontal="left" readingOrder="0"/>
    </dxf>
  </rfmt>
  <rfmt sheetId="1" sqref="P997" start="0" length="0">
    <dxf>
      <font>
        <sz val="8"/>
        <color indexed="8"/>
        <name val="Times New Roman"/>
        <scheme val="none"/>
      </font>
      <numFmt numFmtId="2" formatCode="0.00"/>
      <alignment horizontal="left" readingOrder="0"/>
      <border outline="0">
        <right style="thin">
          <color indexed="64"/>
        </right>
      </border>
    </dxf>
  </rfmt>
  <rcc rId="17577" sId="1" odxf="1" dxf="1">
    <oc r="A998">
      <v>13</v>
    </oc>
    <nc r="A998">
      <v>3</v>
    </nc>
    <odxf>
      <font>
        <sz val="14"/>
        <color indexed="8"/>
        <name val="Times New Roman"/>
        <scheme val="none"/>
      </font>
    </odxf>
    <ndxf>
      <font>
        <sz val="8"/>
        <color indexed="8"/>
        <name val="Times New Roman"/>
        <scheme val="none"/>
      </font>
    </ndxf>
  </rcc>
  <rfmt sheetId="1" sqref="B998" start="0" length="0">
    <dxf>
      <font>
        <sz val="8"/>
        <color indexed="8"/>
        <name val="Times New Roman"/>
        <scheme val="none"/>
      </font>
    </dxf>
  </rfmt>
  <rcc rId="17578" sId="1" odxf="1" dxf="1" numFmtId="4">
    <oc r="C998">
      <v>6677409.5249999994</v>
    </oc>
    <nc r="C998">
      <v>5055361.8959999997</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579" sId="1" odxf="1" dxf="1" numFmtId="4">
    <oc r="D998">
      <v>0</v>
    </oc>
    <nc r="D998">
      <v>2061831.0959999999</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998" start="0" length="0">
    <dxf>
      <font>
        <sz val="8"/>
        <color indexed="8"/>
        <name val="Times New Roman"/>
        <scheme val="none"/>
      </font>
      <numFmt numFmtId="0" formatCode="General"/>
      <alignment horizontal="left" readingOrder="0"/>
    </dxf>
  </rfmt>
  <rfmt sheetId="1" sqref="F998" start="0" length="0">
    <dxf>
      <font>
        <sz val="8"/>
        <color indexed="8"/>
        <name val="Times New Roman"/>
        <scheme val="none"/>
      </font>
      <numFmt numFmtId="2" formatCode="0.00"/>
      <alignment horizontal="left" readingOrder="0"/>
    </dxf>
  </rfmt>
  <rcc rId="17580" sId="1" odxf="1" dxf="1" numFmtId="4">
    <oc r="G998">
      <v>632</v>
    </oc>
    <nc r="G998">
      <v>1160</v>
    </nc>
    <odxf>
      <font>
        <sz val="14"/>
        <name val="Times New Roman"/>
        <scheme val="none"/>
      </font>
      <numFmt numFmtId="4" formatCode="#,##0.00"/>
      <alignment horizontal="right" vertical="top" readingOrder="0"/>
    </odxf>
    <ndxf>
      <font>
        <sz val="8"/>
        <name val="Times New Roman"/>
        <scheme val="none"/>
      </font>
      <numFmt numFmtId="2" formatCode="0.00"/>
      <alignment horizontal="left" vertical="center" readingOrder="0"/>
    </ndxf>
  </rcc>
  <rcc rId="17581" sId="1" odxf="1" dxf="1" numFmtId="4">
    <oc r="H998">
      <v>1630958.1600000001</v>
    </oc>
    <nc r="H998">
      <v>2993530.8000000003</v>
    </nc>
    <odxf>
      <font>
        <sz val="14"/>
        <color indexed="8"/>
        <name val="Times New Roman"/>
        <scheme val="none"/>
      </font>
      <numFmt numFmtId="4" formatCode="#,##0.00"/>
      <fill>
        <patternFill patternType="solid">
          <bgColor theme="0"/>
        </patternFill>
      </fill>
      <alignment horizontal="right" readingOrder="0"/>
    </odxf>
    <ndxf>
      <font>
        <sz val="8"/>
        <color indexed="8"/>
        <name val="Times New Roman"/>
        <scheme val="none"/>
      </font>
      <numFmt numFmtId="2" formatCode="0.00"/>
      <fill>
        <patternFill patternType="none">
          <bgColor indexed="65"/>
        </patternFill>
      </fill>
      <alignment horizontal="left" readingOrder="0"/>
    </ndxf>
  </rcc>
  <rfmt sheetId="1" sqref="I998" start="0" length="0">
    <dxf>
      <font>
        <sz val="8"/>
        <color indexed="8"/>
        <name val="Times New Roman"/>
        <scheme val="none"/>
      </font>
      <numFmt numFmtId="2" formatCode="0.00"/>
      <alignment horizontal="left" readingOrder="0"/>
    </dxf>
  </rfmt>
  <rfmt sheetId="1" sqref="J998" start="0" length="0">
    <dxf>
      <font>
        <sz val="8"/>
        <color indexed="8"/>
        <name val="Times New Roman"/>
        <scheme val="none"/>
      </font>
      <numFmt numFmtId="2" formatCode="0.00"/>
      <alignment horizontal="left" readingOrder="0"/>
    </dxf>
  </rfmt>
  <rcc rId="17582" sId="1" odxf="1" dxf="1" numFmtId="4">
    <oc r="K998">
      <v>1016</v>
    </oc>
    <nc r="K998">
      <v>0</v>
    </nc>
    <odxf>
      <font>
        <sz val="14"/>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583" sId="1" odxf="1" dxf="1" numFmtId="4">
    <oc r="L998">
      <v>1441138.8689999999</v>
    </oc>
    <nc r="L998">
      <v>0</v>
    </nc>
    <odxf>
      <font>
        <sz val="14"/>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M998" start="0" length="0">
    <dxf>
      <font>
        <sz val="8"/>
        <name val="Times New Roman"/>
        <scheme val="none"/>
      </font>
      <numFmt numFmtId="2" formatCode="0.00"/>
      <alignment horizontal="left" readingOrder="0"/>
    </dxf>
  </rfmt>
  <rfmt sheetId="1" sqref="N998" start="0" length="0">
    <dxf>
      <font>
        <sz val="8"/>
        <name val="Times New Roman"/>
        <scheme val="none"/>
      </font>
      <numFmt numFmtId="2" formatCode="0.00"/>
      <alignment horizontal="left" readingOrder="0"/>
    </dxf>
  </rfmt>
  <rcc rId="17584" sId="1" odxf="1" dxf="1" numFmtId="4">
    <oc r="O998">
      <v>1016</v>
    </oc>
    <nc r="O998">
      <v>0</v>
    </nc>
    <odxf>
      <font>
        <sz val="14"/>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585" sId="1" odxf="1" dxf="1" numFmtId="4">
    <oc r="P998">
      <v>3605312.4959999993</v>
    </oc>
    <nc r="P998">
      <v>0</v>
    </nc>
    <odxf>
      <font>
        <sz val="14"/>
        <name val="Times New Roman"/>
        <scheme val="none"/>
      </font>
      <numFmt numFmtId="4" formatCode="#,##0.00"/>
      <alignment horizontal="right" readingOrder="0"/>
      <border outline="0">
        <right/>
      </border>
    </odxf>
    <ndxf>
      <font>
        <sz val="8"/>
        <color indexed="8"/>
        <name val="Times New Roman"/>
        <scheme val="none"/>
      </font>
      <numFmt numFmtId="2" formatCode="0.00"/>
      <alignment horizontal="left" readingOrder="0"/>
      <border outline="0">
        <right style="thin">
          <color indexed="64"/>
        </right>
      </border>
    </ndxf>
  </rcc>
  <rcc rId="17586" sId="1" odxf="1" dxf="1">
    <oc r="A999" t="inlineStr">
      <is>
        <t>Итого по ЗАТО Сибирскому 2019 год</t>
      </is>
    </oc>
    <nc r="A999">
      <v>4</v>
    </nc>
    <odxf>
      <font>
        <b/>
        <sz val="14"/>
        <color indexed="8"/>
        <name val="Times New Roman"/>
        <scheme val="none"/>
      </font>
      <fill>
        <patternFill patternType="solid">
          <bgColor theme="0"/>
        </patternFill>
      </fill>
      <alignment horizontal="left" wrapText="0" readingOrder="0"/>
    </odxf>
    <ndxf>
      <font>
        <b val="0"/>
        <sz val="8"/>
        <color indexed="8"/>
        <name val="Times New Roman"/>
        <scheme val="none"/>
      </font>
      <fill>
        <patternFill patternType="none">
          <bgColor indexed="65"/>
        </patternFill>
      </fill>
      <alignment horizontal="center" wrapText="1" readingOrder="0"/>
    </ndxf>
  </rcc>
  <rfmt sheetId="1" sqref="B999" start="0" length="0">
    <dxf>
      <font>
        <b val="0"/>
        <sz val="8"/>
        <color indexed="8"/>
        <name val="Times New Roman"/>
        <scheme val="none"/>
      </font>
      <fill>
        <patternFill patternType="none">
          <bgColor indexed="65"/>
        </patternFill>
      </fill>
      <alignment horizontal="left" wrapText="1" readingOrder="0"/>
    </dxf>
  </rfmt>
  <rcc rId="17587" sId="1" odxf="1" dxf="1" numFmtId="4">
    <oc r="C999">
      <v>41155040.574200004</v>
    </oc>
    <nc r="C999">
      <v>11846795</v>
    </nc>
    <odxf>
      <font>
        <b/>
        <sz val="14"/>
        <color indexed="8"/>
        <name val="Times New Roman"/>
        <scheme val="none"/>
      </font>
      <numFmt numFmtId="4" formatCode="#,##0.00"/>
      <fill>
        <patternFill patternType="solid">
          <bgColor theme="0"/>
        </patternFill>
      </fill>
      <alignment horizontal="right" vertical="top" readingOrder="0"/>
      <border outline="0">
        <left/>
        <right/>
        <top/>
        <bottom/>
      </border>
    </odxf>
    <ndxf>
      <font>
        <b val="0"/>
        <sz val="8"/>
        <color indexed="8"/>
        <name val="Times New Roman"/>
        <scheme val="none"/>
      </font>
      <numFmt numFmtId="2" formatCode="0.00"/>
      <fill>
        <patternFill patternType="none">
          <bgColor indexed="65"/>
        </patternFill>
      </fill>
      <alignment horizontal="left" vertical="center" readingOrder="0"/>
      <border outline="0">
        <left style="thin">
          <color indexed="64"/>
        </left>
        <right style="thin">
          <color indexed="64"/>
        </right>
        <top style="thin">
          <color indexed="64"/>
        </top>
        <bottom style="thin">
          <color indexed="64"/>
        </bottom>
      </border>
    </ndxf>
  </rcc>
  <rcc rId="17588" sId="1" odxf="1" dxf="1" numFmtId="4">
    <oc r="D999">
      <v>7261174.4520000005</v>
    </oc>
    <nc r="D999">
      <v>0</v>
    </nc>
    <odxf>
      <font>
        <b/>
        <sz val="14"/>
        <color indexed="8"/>
        <name val="Times New Roman"/>
        <scheme val="none"/>
      </font>
      <numFmt numFmtId="4" formatCode="#,##0.00"/>
      <fill>
        <patternFill patternType="solid">
          <bgColor theme="0"/>
        </patternFill>
      </fill>
      <alignment horizontal="right" vertical="top" readingOrder="0"/>
    </odxf>
    <ndxf>
      <font>
        <b val="0"/>
        <sz val="8"/>
        <color indexed="8"/>
        <name val="Times New Roman"/>
        <scheme val="none"/>
      </font>
      <numFmt numFmtId="2" formatCode="0.00"/>
      <fill>
        <patternFill patternType="none">
          <bgColor indexed="65"/>
        </patternFill>
      </fill>
      <alignment horizontal="left" vertical="center" readingOrder="0"/>
    </ndxf>
  </rcc>
  <rfmt sheetId="1" sqref="E999" start="0" length="0">
    <dxf>
      <font>
        <b val="0"/>
        <sz val="8"/>
        <color indexed="8"/>
        <name val="Times New Roman"/>
        <scheme val="none"/>
      </font>
      <numFmt numFmtId="0" formatCode="General"/>
      <fill>
        <patternFill patternType="none">
          <bgColor indexed="65"/>
        </patternFill>
      </fill>
      <alignment horizontal="left" readingOrder="0"/>
    </dxf>
  </rfmt>
  <rfmt sheetId="1" sqref="F999" start="0" length="0">
    <dxf>
      <font>
        <b val="0"/>
        <sz val="8"/>
        <color indexed="8"/>
        <name val="Times New Roman"/>
        <scheme val="none"/>
      </font>
      <numFmt numFmtId="2" formatCode="0.00"/>
      <fill>
        <patternFill patternType="none">
          <bgColor indexed="65"/>
        </patternFill>
      </fill>
      <alignment horizontal="left" readingOrder="0"/>
    </dxf>
  </rfmt>
  <rcc rId="17589" sId="1" odxf="1" dxf="1" numFmtId="4">
    <oc r="G999">
      <v>8261.9399999999987</v>
    </oc>
    <nc r="G999">
      <v>0</v>
    </nc>
    <odxf>
      <font>
        <b/>
        <sz val="14"/>
        <color indexed="8"/>
        <name val="Times New Roman"/>
        <scheme val="none"/>
      </font>
      <numFmt numFmtId="4" formatCode="#,##0.00"/>
      <fill>
        <patternFill patternType="solid">
          <bgColor theme="0"/>
        </patternFill>
      </fill>
      <alignment horizontal="right" vertical="top" readingOrder="0"/>
    </odxf>
    <ndxf>
      <font>
        <b val="0"/>
        <sz val="8"/>
        <color indexed="8"/>
        <name val="Times New Roman"/>
        <scheme val="none"/>
      </font>
      <numFmt numFmtId="2" formatCode="0.00"/>
      <fill>
        <patternFill patternType="none">
          <bgColor indexed="65"/>
        </patternFill>
      </fill>
      <alignment horizontal="left" vertical="center" readingOrder="0"/>
    </ndxf>
  </rcc>
  <rcc rId="17590" sId="1" odxf="1" dxf="1" numFmtId="4">
    <oc r="H999">
      <v>22047071.122200001</v>
    </oc>
    <nc r="H999">
      <v>0</v>
    </nc>
    <odxf>
      <font>
        <b/>
        <sz val="14"/>
        <color indexed="8"/>
        <name val="Times New Roman"/>
        <scheme val="none"/>
      </font>
      <numFmt numFmtId="4" formatCode="#,##0.00"/>
      <fill>
        <patternFill patternType="solid">
          <bgColor theme="0"/>
        </patternFill>
      </fill>
      <alignment horizontal="right" readingOrder="0"/>
    </odxf>
    <ndxf>
      <font>
        <b val="0"/>
        <sz val="8"/>
        <color indexed="8"/>
        <name val="Times New Roman"/>
        <scheme val="none"/>
      </font>
      <numFmt numFmtId="2" formatCode="0.00"/>
      <fill>
        <patternFill patternType="none">
          <bgColor indexed="65"/>
        </patternFill>
      </fill>
      <alignment horizontal="left" readingOrder="0"/>
    </ndxf>
  </rcc>
  <rfmt sheetId="1" sqref="I999" start="0" length="0">
    <dxf>
      <font>
        <b val="0"/>
        <sz val="8"/>
        <color indexed="8"/>
        <name val="Times New Roman"/>
        <scheme val="none"/>
      </font>
      <numFmt numFmtId="2" formatCode="0.00"/>
      <alignment horizontal="left" readingOrder="0"/>
    </dxf>
  </rfmt>
  <rfmt sheetId="1" sqref="J999" start="0" length="0">
    <dxf>
      <font>
        <b val="0"/>
        <sz val="8"/>
        <color indexed="8"/>
        <name val="Times New Roman"/>
        <scheme val="none"/>
      </font>
      <numFmt numFmtId="2" formatCode="0.00"/>
      <alignment horizontal="left" readingOrder="0"/>
    </dxf>
  </rfmt>
  <rfmt sheetId="1" sqref="K999" start="0" length="0">
    <dxf>
      <font>
        <b val="0"/>
        <sz val="8"/>
        <name val="Times New Roman"/>
        <scheme val="none"/>
      </font>
      <numFmt numFmtId="2" formatCode="0.00"/>
      <fill>
        <patternFill patternType="none">
          <bgColor indexed="65"/>
        </patternFill>
      </fill>
      <alignment horizontal="left" readingOrder="0"/>
    </dxf>
  </rfmt>
  <rfmt sheetId="1" sqref="L999" start="0" length="0">
    <dxf>
      <font>
        <b val="0"/>
        <sz val="8"/>
        <color indexed="8"/>
        <name val="Times New Roman"/>
        <scheme val="none"/>
      </font>
      <numFmt numFmtId="2" formatCode="0.00"/>
      <fill>
        <patternFill patternType="none">
          <bgColor indexed="65"/>
        </patternFill>
      </fill>
      <alignment horizontal="left" readingOrder="0"/>
    </dxf>
  </rfmt>
  <rfmt sheetId="1" sqref="M999" start="0" length="0">
    <dxf>
      <font>
        <b val="0"/>
        <sz val="8"/>
        <name val="Times New Roman"/>
        <scheme val="none"/>
      </font>
      <numFmt numFmtId="2" formatCode="0.00"/>
      <alignment horizontal="left" readingOrder="0"/>
    </dxf>
  </rfmt>
  <rfmt sheetId="1" sqref="N999" start="0" length="0">
    <dxf>
      <font>
        <b val="0"/>
        <sz val="8"/>
        <name val="Times New Roman"/>
        <scheme val="none"/>
      </font>
      <numFmt numFmtId="2" formatCode="0.00"/>
      <alignment horizontal="left" readingOrder="0"/>
    </dxf>
  </rfmt>
  <rfmt sheetId="1" sqref="O999" start="0" length="0">
    <dxf>
      <font>
        <b val="0"/>
        <sz val="8"/>
        <name val="Times New Roman"/>
        <scheme val="none"/>
      </font>
      <numFmt numFmtId="2" formatCode="0.00"/>
      <fill>
        <patternFill patternType="none">
          <bgColor indexed="65"/>
        </patternFill>
      </fill>
      <alignment horizontal="left" readingOrder="0"/>
    </dxf>
  </rfmt>
  <rfmt sheetId="1" sqref="P999" start="0" length="0">
    <dxf>
      <font>
        <b val="0"/>
        <sz val="8"/>
        <color indexed="8"/>
        <name val="Times New Roman"/>
        <scheme val="none"/>
      </font>
      <numFmt numFmtId="2" formatCode="0.00"/>
      <fill>
        <patternFill patternType="none">
          <bgColor indexed="65"/>
        </patternFill>
      </fill>
      <alignment horizontal="left" readingOrder="0"/>
      <border outline="0">
        <right style="thin">
          <color indexed="64"/>
        </right>
      </border>
    </dxf>
  </rfmt>
  <rcc rId="17591" sId="1" odxf="1" dxf="1">
    <oc r="A1000">
      <v>1</v>
    </oc>
    <nc r="A1000">
      <v>5</v>
    </nc>
    <odxf>
      <font>
        <sz val="14"/>
        <name val="Times New Roman"/>
        <scheme val="none"/>
      </font>
    </odxf>
    <ndxf>
      <font>
        <sz val="8"/>
        <name val="Times New Roman"/>
        <scheme val="none"/>
      </font>
    </ndxf>
  </rcc>
  <rfmt sheetId="1" sqref="B1000" start="0" length="0">
    <dxf>
      <font>
        <sz val="8"/>
        <color indexed="8"/>
        <name val="Times New Roman"/>
        <scheme val="none"/>
      </font>
      <fill>
        <patternFill patternType="solid">
          <bgColor theme="0"/>
        </patternFill>
      </fill>
    </dxf>
  </rfmt>
  <rcc rId="17592" sId="1" odxf="1" dxf="1" numFmtId="4">
    <oc r="C1000">
      <v>1367308.74</v>
    </oc>
    <nc r="C1000">
      <v>3997730.997</v>
    </nc>
    <odxf>
      <font>
        <sz val="14"/>
        <color indexed="8"/>
        <name val="Times New Roman"/>
        <scheme val="none"/>
      </font>
      <numFmt numFmtId="4" formatCode="#,##0.00"/>
      <fill>
        <patternFill patternType="none">
          <bgColor indexed="65"/>
        </patternFill>
      </fill>
      <alignment horizontal="right" vertical="top" readingOrder="0"/>
    </odxf>
    <ndxf>
      <font>
        <sz val="8"/>
        <color indexed="8"/>
        <name val="Times New Roman"/>
        <scheme val="none"/>
      </font>
      <numFmt numFmtId="2" formatCode="0.00"/>
      <fill>
        <patternFill patternType="solid">
          <bgColor theme="0"/>
        </patternFill>
      </fill>
      <alignment horizontal="left" vertical="center" readingOrder="0"/>
    </ndxf>
  </rcc>
  <rcc rId="17593" sId="1" odxf="1" dxf="1" numFmtId="4">
    <oc r="D1000">
      <v>1367308.74</v>
    </oc>
    <nc r="D1000">
      <v>3997730.997</v>
    </nc>
    <odxf>
      <font>
        <sz val="14"/>
        <color indexed="8"/>
        <name val="Times New Roman"/>
        <scheme val="none"/>
      </font>
      <numFmt numFmtId="4" formatCode="#,##0.00"/>
      <fill>
        <patternFill patternType="none">
          <bgColor indexed="65"/>
        </patternFill>
      </fill>
      <alignment horizontal="right" vertical="top" readingOrder="0"/>
    </odxf>
    <ndxf>
      <font>
        <sz val="8"/>
        <color indexed="8"/>
        <name val="Times New Roman"/>
        <scheme val="none"/>
      </font>
      <numFmt numFmtId="2" formatCode="0.00"/>
      <fill>
        <patternFill patternType="solid">
          <bgColor theme="0"/>
        </patternFill>
      </fill>
      <alignment horizontal="left" vertical="center" readingOrder="0"/>
    </ndxf>
  </rcc>
  <rfmt sheetId="1" sqref="E1000" start="0" length="0">
    <dxf>
      <font>
        <sz val="8"/>
        <color indexed="8"/>
        <name val="Times New Roman"/>
        <scheme val="none"/>
      </font>
      <numFmt numFmtId="3" formatCode="#,##0"/>
      <fill>
        <patternFill patternType="solid">
          <bgColor theme="0"/>
        </patternFill>
      </fill>
      <alignment horizontal="left" readingOrder="0"/>
    </dxf>
  </rfmt>
  <rfmt sheetId="1" sqref="F1000" start="0" length="0">
    <dxf>
      <font>
        <sz val="8"/>
        <color indexed="8"/>
        <name val="Times New Roman"/>
        <scheme val="none"/>
      </font>
      <numFmt numFmtId="2" formatCode="0.00"/>
      <alignment horizontal="left" readingOrder="0"/>
    </dxf>
  </rfmt>
  <rfmt sheetId="1" sqref="G1000" start="0" length="0">
    <dxf>
      <font>
        <sz val="8"/>
        <name val="Times New Roman"/>
        <scheme val="none"/>
      </font>
      <numFmt numFmtId="2" formatCode="0.00"/>
      <fill>
        <patternFill patternType="solid">
          <bgColor theme="0"/>
        </patternFill>
      </fill>
      <alignment horizontal="left" vertical="center" readingOrder="0"/>
    </dxf>
  </rfmt>
  <rfmt sheetId="1" sqref="H1000" start="0" length="0">
    <dxf>
      <font>
        <sz val="8"/>
        <color indexed="8"/>
        <name val="Times New Roman"/>
        <scheme val="none"/>
      </font>
      <numFmt numFmtId="2" formatCode="0.00"/>
      <fill>
        <patternFill patternType="solid">
          <bgColor theme="0"/>
        </patternFill>
      </fill>
      <alignment horizontal="left" readingOrder="0"/>
    </dxf>
  </rfmt>
  <rfmt sheetId="1" sqref="I1000" start="0" length="0">
    <dxf>
      <font>
        <sz val="8"/>
        <color indexed="8"/>
        <name val="Times New Roman"/>
        <scheme val="none"/>
      </font>
      <numFmt numFmtId="2" formatCode="0.00"/>
      <alignment horizontal="left" readingOrder="0"/>
    </dxf>
  </rfmt>
  <rfmt sheetId="1" sqref="J1000" start="0" length="0">
    <dxf>
      <font>
        <sz val="8"/>
        <color indexed="8"/>
        <name val="Times New Roman"/>
        <scheme val="none"/>
      </font>
      <numFmt numFmtId="2" formatCode="0.00"/>
      <alignment horizontal="left" readingOrder="0"/>
    </dxf>
  </rfmt>
  <rfmt sheetId="1" sqref="K1000" start="0" length="0">
    <dxf>
      <font>
        <sz val="8"/>
        <color indexed="8"/>
        <name val="Times New Roman"/>
        <scheme val="none"/>
      </font>
      <numFmt numFmtId="2" formatCode="0.00"/>
      <fill>
        <patternFill patternType="solid">
          <bgColor theme="0"/>
        </patternFill>
      </fill>
      <alignment horizontal="left" readingOrder="0"/>
    </dxf>
  </rfmt>
  <rfmt sheetId="1" sqref="L1000" start="0" length="0">
    <dxf>
      <font>
        <sz val="8"/>
        <color indexed="8"/>
        <name val="Times New Roman"/>
        <scheme val="none"/>
      </font>
      <numFmt numFmtId="2" formatCode="0.00"/>
      <fill>
        <patternFill patternType="solid">
          <bgColor theme="0"/>
        </patternFill>
      </fill>
      <alignment horizontal="left" readingOrder="0"/>
    </dxf>
  </rfmt>
  <rfmt sheetId="1" sqref="M1000" start="0" length="0">
    <dxf>
      <font>
        <sz val="8"/>
        <name val="Times New Roman"/>
        <scheme val="none"/>
      </font>
      <numFmt numFmtId="2" formatCode="0.00"/>
      <alignment horizontal="left" readingOrder="0"/>
    </dxf>
  </rfmt>
  <rfmt sheetId="1" sqref="N1000" start="0" length="0">
    <dxf>
      <font>
        <sz val="8"/>
        <name val="Times New Roman"/>
        <scheme val="none"/>
      </font>
      <numFmt numFmtId="2" formatCode="0.00"/>
      <alignment horizontal="left" readingOrder="0"/>
    </dxf>
  </rfmt>
  <rfmt sheetId="1" sqref="O1000" start="0" length="0">
    <dxf>
      <font>
        <sz val="8"/>
        <color indexed="8"/>
        <name val="Times New Roman"/>
        <scheme val="none"/>
      </font>
      <numFmt numFmtId="2" formatCode="0.00"/>
      <fill>
        <patternFill patternType="solid">
          <bgColor theme="0"/>
        </patternFill>
      </fill>
      <alignment horizontal="left" readingOrder="0"/>
    </dxf>
  </rfmt>
  <rfmt sheetId="1" sqref="P1000" start="0" length="0">
    <dxf>
      <font>
        <sz val="8"/>
        <color indexed="8"/>
        <name val="Times New Roman"/>
        <scheme val="none"/>
      </font>
      <numFmt numFmtId="2" formatCode="0.00"/>
      <fill>
        <patternFill patternType="solid">
          <bgColor theme="0"/>
        </patternFill>
      </fill>
      <alignment horizontal="left" readingOrder="0"/>
      <border outline="0">
        <right style="thin">
          <color indexed="64"/>
        </right>
      </border>
    </dxf>
  </rfmt>
  <rcc rId="17594" sId="1" odxf="1" dxf="1">
    <oc r="A1001">
      <v>2</v>
    </oc>
    <nc r="A1001">
      <v>6</v>
    </nc>
    <odxf>
      <font>
        <sz val="14"/>
        <name val="Times New Roman"/>
        <scheme val="none"/>
      </font>
    </odxf>
    <ndxf>
      <font>
        <sz val="8"/>
        <name val="Times New Roman"/>
        <scheme val="none"/>
      </font>
    </ndxf>
  </rcc>
  <rfmt sheetId="1" sqref="B1001" start="0" length="0">
    <dxf>
      <font>
        <sz val="8"/>
        <color indexed="8"/>
        <name val="Times New Roman"/>
        <scheme val="none"/>
      </font>
    </dxf>
  </rfmt>
  <rcc rId="17595" sId="1" odxf="1" dxf="1" numFmtId="4">
    <oc r="C1001">
      <v>2996730.7812000001</v>
    </oc>
    <nc r="C1001">
      <v>2365246.4</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596" sId="1" odxf="1" dxf="1" numFmtId="4">
    <oc r="D1001">
      <v>0</v>
    </oc>
    <nc r="D1001">
      <v>2365246.4</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1001" start="0" length="0">
    <dxf>
      <font>
        <sz val="8"/>
        <color indexed="8"/>
        <name val="Times New Roman"/>
        <scheme val="none"/>
      </font>
      <numFmt numFmtId="0" formatCode="General"/>
      <alignment horizontal="left" readingOrder="0"/>
    </dxf>
  </rfmt>
  <rfmt sheetId="1" sqref="F1001" start="0" length="0">
    <dxf>
      <font>
        <sz val="8"/>
        <color indexed="8"/>
        <name val="Times New Roman"/>
        <scheme val="none"/>
      </font>
      <numFmt numFmtId="2" formatCode="0.00"/>
      <alignment horizontal="left" readingOrder="0"/>
    </dxf>
  </rfmt>
  <rcc rId="17597" sId="1" odxf="1" dxf="1" numFmtId="4">
    <oc r="G1001">
      <v>1161.24</v>
    </oc>
    <nc r="G1001">
      <v>0</v>
    </nc>
    <odxf>
      <font>
        <sz val="14"/>
        <name val="Times New Roman"/>
        <scheme val="none"/>
      </font>
      <numFmt numFmtId="4" formatCode="#,##0.00"/>
      <alignment horizontal="right" vertical="top" readingOrder="0"/>
      <border outline="0">
        <left/>
        <right/>
        <top/>
        <bottom/>
      </border>
    </odxf>
    <ndxf>
      <font>
        <sz val="8"/>
        <name val="Times New Roman"/>
        <scheme val="none"/>
      </font>
      <numFmt numFmtId="2" formatCode="0.00"/>
      <alignment horizontal="left" vertical="center" readingOrder="0"/>
      <border outline="0">
        <left style="thin">
          <color indexed="64"/>
        </left>
        <right style="thin">
          <color indexed="64"/>
        </right>
        <top style="thin">
          <color indexed="64"/>
        </top>
        <bottom style="thin">
          <color indexed="64"/>
        </bottom>
      </border>
    </ndxf>
  </rcc>
  <rcc rId="17598" sId="1" odxf="1" dxf="1" numFmtId="4">
    <oc r="H1001">
      <v>2996730.7812000001</v>
    </oc>
    <nc r="H1001">
      <v>0</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I1001" start="0" length="0">
    <dxf>
      <font>
        <sz val="8"/>
        <color indexed="8"/>
        <name val="Times New Roman"/>
        <scheme val="none"/>
      </font>
      <numFmt numFmtId="2" formatCode="0.00"/>
      <alignment horizontal="left" readingOrder="0"/>
    </dxf>
  </rfmt>
  <rfmt sheetId="1" sqref="J1001" start="0" length="0">
    <dxf>
      <font>
        <sz val="8"/>
        <color indexed="8"/>
        <name val="Times New Roman"/>
        <scheme val="none"/>
      </font>
      <numFmt numFmtId="2" formatCode="0.00"/>
      <alignment horizontal="left" readingOrder="0"/>
    </dxf>
  </rfmt>
  <rfmt sheetId="1" sqref="K1001" start="0" length="0">
    <dxf>
      <font>
        <sz val="8"/>
        <color indexed="8"/>
        <name val="Times New Roman"/>
        <scheme val="none"/>
      </font>
      <numFmt numFmtId="2" formatCode="0.00"/>
      <alignment horizontal="left" readingOrder="0"/>
    </dxf>
  </rfmt>
  <rfmt sheetId="1" sqref="L1001" start="0" length="0">
    <dxf>
      <font>
        <sz val="8"/>
        <color indexed="8"/>
        <name val="Times New Roman"/>
        <scheme val="none"/>
      </font>
      <numFmt numFmtId="2" formatCode="0.00"/>
      <alignment horizontal="left" readingOrder="0"/>
    </dxf>
  </rfmt>
  <rfmt sheetId="1" sqref="M1001" start="0" length="0">
    <dxf>
      <font>
        <sz val="8"/>
        <name val="Times New Roman"/>
        <scheme val="none"/>
      </font>
      <numFmt numFmtId="2" formatCode="0.00"/>
      <alignment horizontal="left" readingOrder="0"/>
    </dxf>
  </rfmt>
  <rfmt sheetId="1" sqref="N1001" start="0" length="0">
    <dxf>
      <font>
        <sz val="8"/>
        <name val="Times New Roman"/>
        <scheme val="none"/>
      </font>
      <numFmt numFmtId="2" formatCode="0.00"/>
      <alignment horizontal="left" readingOrder="0"/>
    </dxf>
  </rfmt>
  <rfmt sheetId="1" sqref="O1001" start="0" length="0">
    <dxf>
      <font>
        <sz val="8"/>
        <color indexed="8"/>
        <name val="Times New Roman"/>
        <scheme val="none"/>
      </font>
      <numFmt numFmtId="2" formatCode="0.00"/>
      <alignment horizontal="left" readingOrder="0"/>
    </dxf>
  </rfmt>
  <rfmt sheetId="1" sqref="P1001" start="0" length="0">
    <dxf>
      <font>
        <sz val="8"/>
        <color indexed="8"/>
        <name val="Times New Roman"/>
        <scheme val="none"/>
      </font>
      <numFmt numFmtId="2" formatCode="0.00"/>
      <alignment horizontal="left" readingOrder="0"/>
      <border outline="0">
        <right style="thin">
          <color indexed="64"/>
        </right>
      </border>
    </dxf>
  </rfmt>
  <rcc rId="17599" sId="1" odxf="1" dxf="1">
    <oc r="A1002">
      <v>3</v>
    </oc>
    <nc r="A1002">
      <v>7</v>
    </nc>
    <odxf>
      <font>
        <sz val="14"/>
        <name val="Times New Roman"/>
        <scheme val="none"/>
      </font>
    </odxf>
    <ndxf>
      <font>
        <sz val="8"/>
        <name val="Times New Roman"/>
        <scheme val="none"/>
      </font>
    </ndxf>
  </rcc>
  <rfmt sheetId="1" sqref="B1002" start="0" length="0">
    <dxf>
      <font>
        <sz val="8"/>
        <color indexed="8"/>
        <name val="Times New Roman"/>
        <scheme val="none"/>
      </font>
    </dxf>
  </rfmt>
  <rcc rId="17600" sId="1" odxf="1" dxf="1" numFmtId="4">
    <oc r="C1002">
      <v>2993530.8000000003</v>
    </oc>
    <nc r="C1002">
      <v>2369920.7999999998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01" sId="1" odxf="1" dxf="1" numFmtId="4">
    <oc r="D1002">
      <v>0</v>
    </oc>
    <nc r="D1002">
      <v>2369920.7999999998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1002" start="0" length="0">
    <dxf>
      <font>
        <sz val="8"/>
        <color indexed="8"/>
        <name val="Times New Roman"/>
        <scheme val="none"/>
      </font>
      <numFmt numFmtId="0" formatCode="General"/>
      <alignment horizontal="left" readingOrder="0"/>
    </dxf>
  </rfmt>
  <rfmt sheetId="1" sqref="F1002" start="0" length="0">
    <dxf>
      <font>
        <sz val="8"/>
        <color indexed="8"/>
        <name val="Times New Roman"/>
        <scheme val="none"/>
      </font>
      <numFmt numFmtId="2" formatCode="0.00"/>
      <alignment horizontal="left" readingOrder="0"/>
    </dxf>
  </rfmt>
  <rcc rId="17602" sId="1" odxf="1" dxf="1" numFmtId="4">
    <oc r="G1002">
      <v>1160</v>
    </oc>
    <nc r="G1002">
      <v>0</v>
    </nc>
    <odxf>
      <font>
        <sz val="14"/>
        <name val="Times New Roman"/>
        <scheme val="none"/>
      </font>
      <numFmt numFmtId="4" formatCode="#,##0.00"/>
      <alignment horizontal="right" vertical="top" readingOrder="0"/>
    </odxf>
    <ndxf>
      <font>
        <sz val="8"/>
        <name val="Times New Roman"/>
        <scheme val="none"/>
      </font>
      <numFmt numFmtId="2" formatCode="0.00"/>
      <alignment horizontal="left" vertical="center" readingOrder="0"/>
    </ndxf>
  </rcc>
  <rcc rId="17603" sId="1" odxf="1" dxf="1" numFmtId="4">
    <oc r="H1002">
      <v>2993530.8000000003</v>
    </oc>
    <nc r="H1002">
      <v>0</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I1002" start="0" length="0">
    <dxf>
      <font>
        <sz val="8"/>
        <color indexed="8"/>
        <name val="Times New Roman"/>
        <scheme val="none"/>
      </font>
      <numFmt numFmtId="2" formatCode="0.00"/>
      <alignment horizontal="left" readingOrder="0"/>
    </dxf>
  </rfmt>
  <rfmt sheetId="1" sqref="J1002" start="0" length="0">
    <dxf>
      <font>
        <sz val="8"/>
        <color indexed="8"/>
        <name val="Times New Roman"/>
        <scheme val="none"/>
      </font>
      <numFmt numFmtId="2" formatCode="0.00"/>
      <alignment horizontal="left" readingOrder="0"/>
    </dxf>
  </rfmt>
  <rfmt sheetId="1" sqref="K1002" start="0" length="0">
    <dxf>
      <font>
        <sz val="8"/>
        <color indexed="8"/>
        <name val="Times New Roman"/>
        <scheme val="none"/>
      </font>
      <numFmt numFmtId="2" formatCode="0.00"/>
      <alignment horizontal="left" readingOrder="0"/>
    </dxf>
  </rfmt>
  <rfmt sheetId="1" sqref="L1002" start="0" length="0">
    <dxf>
      <font>
        <sz val="8"/>
        <color indexed="8"/>
        <name val="Times New Roman"/>
        <scheme val="none"/>
      </font>
      <numFmt numFmtId="2" formatCode="0.00"/>
      <alignment horizontal="left" readingOrder="0"/>
    </dxf>
  </rfmt>
  <rfmt sheetId="1" sqref="M1002" start="0" length="0">
    <dxf>
      <font>
        <sz val="8"/>
        <name val="Times New Roman"/>
        <scheme val="none"/>
      </font>
      <numFmt numFmtId="2" formatCode="0.00"/>
      <alignment horizontal="left" readingOrder="0"/>
    </dxf>
  </rfmt>
  <rfmt sheetId="1" sqref="N1002" start="0" length="0">
    <dxf>
      <font>
        <sz val="8"/>
        <name val="Times New Roman"/>
        <scheme val="none"/>
      </font>
      <numFmt numFmtId="2" formatCode="0.00"/>
      <alignment horizontal="left" readingOrder="0"/>
    </dxf>
  </rfmt>
  <rfmt sheetId="1" sqref="O1002" start="0" length="0">
    <dxf>
      <font>
        <sz val="8"/>
        <color indexed="8"/>
        <name val="Times New Roman"/>
        <scheme val="none"/>
      </font>
      <numFmt numFmtId="2" formatCode="0.00"/>
      <alignment horizontal="left" readingOrder="0"/>
    </dxf>
  </rfmt>
  <rfmt sheetId="1" sqref="P1002" start="0" length="0">
    <dxf>
      <font>
        <sz val="8"/>
        <color indexed="8"/>
        <name val="Times New Roman"/>
        <scheme val="none"/>
      </font>
      <numFmt numFmtId="2" formatCode="0.00"/>
      <alignment horizontal="left" readingOrder="0"/>
      <border outline="0">
        <right style="thin">
          <color indexed="64"/>
        </right>
      </border>
    </dxf>
  </rfmt>
  <rcc rId="17604" sId="1" odxf="1" dxf="1">
    <oc r="A1003">
      <v>4</v>
    </oc>
    <nc r="A1003">
      <v>8</v>
    </nc>
    <odxf>
      <font>
        <sz val="14"/>
        <name val="Times New Roman"/>
        <scheme val="none"/>
      </font>
    </odxf>
    <ndxf>
      <font>
        <sz val="8"/>
        <name val="Times New Roman"/>
        <scheme val="none"/>
      </font>
    </ndxf>
  </rcc>
  <rfmt sheetId="1" sqref="B1003" start="0" length="0">
    <dxf>
      <font>
        <sz val="8"/>
        <color indexed="8"/>
        <name val="Times New Roman"/>
        <scheme val="none"/>
      </font>
    </dxf>
  </rfmt>
  <rcc rId="17605" sId="1" odxf="1" dxf="1" numFmtId="4">
    <oc r="C1003">
      <v>11846795</v>
    </oc>
    <nc r="C1003">
      <v>3204110.2080000001</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D1003" start="0" length="0">
    <dxf>
      <font>
        <sz val="8"/>
        <color indexed="8"/>
        <name val="Times New Roman"/>
        <scheme val="none"/>
      </font>
      <numFmt numFmtId="2" formatCode="0.00"/>
      <alignment horizontal="left" vertical="center" readingOrder="0"/>
    </dxf>
  </rfmt>
  <rfmt sheetId="1" sqref="E1003" start="0" length="0">
    <dxf>
      <font>
        <sz val="8"/>
        <color indexed="8"/>
        <name val="Times New Roman"/>
        <scheme val="none"/>
      </font>
      <numFmt numFmtId="0" formatCode="General"/>
      <alignment horizontal="left" readingOrder="0"/>
    </dxf>
  </rfmt>
  <rfmt sheetId="1" sqref="F1003" start="0" length="0">
    <dxf>
      <font>
        <sz val="8"/>
        <color indexed="8"/>
        <name val="Times New Roman"/>
        <scheme val="none"/>
      </font>
      <numFmt numFmtId="2" formatCode="0.00"/>
      <alignment horizontal="left" readingOrder="0"/>
    </dxf>
  </rfmt>
  <rcc rId="17606" sId="1" odxf="1" dxf="1" numFmtId="4">
    <oc r="G1003">
      <v>0</v>
    </oc>
    <nc r="G1003">
      <v>1241.5999999999999</v>
    </nc>
    <odxf>
      <font>
        <sz val="14"/>
        <name val="Times New Roman"/>
        <scheme val="none"/>
      </font>
      <numFmt numFmtId="4" formatCode="#,##0.00"/>
      <alignment horizontal="right" vertical="top" readingOrder="0"/>
    </odxf>
    <ndxf>
      <font>
        <sz val="8"/>
        <name val="Times New Roman"/>
        <scheme val="none"/>
      </font>
      <numFmt numFmtId="2" formatCode="0.00"/>
      <alignment horizontal="left" vertical="center" readingOrder="0"/>
    </ndxf>
  </rcc>
  <rcc rId="17607" sId="1" odxf="1" dxf="1" numFmtId="4">
    <oc r="H1003">
      <v>0</v>
    </oc>
    <nc r="H1003">
      <v>3204110.2080000001</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I1003" start="0" length="0">
    <dxf>
      <font>
        <sz val="8"/>
        <color indexed="8"/>
        <name val="Times New Roman"/>
        <scheme val="none"/>
      </font>
      <numFmt numFmtId="2" formatCode="0.00"/>
      <alignment horizontal="left" readingOrder="0"/>
    </dxf>
  </rfmt>
  <rfmt sheetId="1" sqref="J1003" start="0" length="0">
    <dxf>
      <font>
        <sz val="8"/>
        <color indexed="8"/>
        <name val="Times New Roman"/>
        <scheme val="none"/>
      </font>
      <numFmt numFmtId="2" formatCode="0.00"/>
      <alignment horizontal="left" readingOrder="0"/>
    </dxf>
  </rfmt>
  <rcc rId="17608" sId="1" odxf="1" dxf="1" numFmtId="4">
    <oc r="K1003">
      <v>2298</v>
    </oc>
    <nc r="K1003">
      <v>0</v>
    </nc>
    <odxf>
      <font>
        <sz val="14"/>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609" sId="1" odxf="1" dxf="1" numFmtId="4">
    <oc r="L1003">
      <v>3383145</v>
    </oc>
    <nc r="L1003">
      <v>0</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M1003" start="0" length="0">
    <dxf>
      <font>
        <sz val="8"/>
        <name val="Times New Roman"/>
        <scheme val="none"/>
      </font>
      <numFmt numFmtId="2" formatCode="0.00"/>
      <alignment horizontal="left" readingOrder="0"/>
    </dxf>
  </rfmt>
  <rfmt sheetId="1" sqref="N1003" start="0" length="0">
    <dxf>
      <font>
        <sz val="8"/>
        <name val="Times New Roman"/>
        <scheme val="none"/>
      </font>
      <numFmt numFmtId="2" formatCode="0.00"/>
      <alignment horizontal="left" readingOrder="0"/>
    </dxf>
  </rfmt>
  <rcc rId="17610" sId="1" odxf="1" dxf="1" numFmtId="4">
    <oc r="O1003">
      <v>2298</v>
    </oc>
    <nc r="O1003">
      <v>0</v>
    </nc>
    <odxf>
      <font>
        <sz val="14"/>
        <name val="Times New Roman"/>
        <scheme val="none"/>
      </font>
      <numFmt numFmtId="4" formatCode="#,##0.00"/>
      <alignment horizontal="right" readingOrder="0"/>
    </odxf>
    <ndxf>
      <font>
        <sz val="8"/>
        <color indexed="8"/>
        <name val="Times New Roman"/>
        <scheme val="none"/>
      </font>
      <numFmt numFmtId="2" formatCode="0.00"/>
      <alignment horizontal="left" readingOrder="0"/>
    </ndxf>
  </rcc>
  <rcc rId="17611" sId="1" odxf="1" dxf="1" numFmtId="4">
    <oc r="P1003">
      <v>8463650</v>
    </oc>
    <nc r="P1003">
      <v>0</v>
    </nc>
    <odxf>
      <font>
        <sz val="14"/>
        <color indexed="8"/>
        <name val="Times New Roman"/>
        <scheme val="none"/>
      </font>
      <numFmt numFmtId="4" formatCode="#,##0.00"/>
      <alignment horizontal="right" readingOrder="0"/>
      <border outline="0">
        <right/>
      </border>
    </odxf>
    <ndxf>
      <font>
        <sz val="8"/>
        <color indexed="8"/>
        <name val="Times New Roman"/>
        <scheme val="none"/>
      </font>
      <numFmt numFmtId="2" formatCode="0.00"/>
      <alignment horizontal="left" readingOrder="0"/>
      <border outline="0">
        <right style="thin">
          <color indexed="64"/>
        </right>
      </border>
    </ndxf>
  </rcc>
  <rcc rId="17612" sId="1" odxf="1" dxf="1">
    <oc r="A1004">
      <v>5</v>
    </oc>
    <nc r="A1004">
      <v>9</v>
    </nc>
    <odxf>
      <font>
        <sz val="14"/>
        <name val="Times New Roman"/>
        <scheme val="none"/>
      </font>
    </odxf>
    <ndxf>
      <font>
        <sz val="8"/>
        <name val="Times New Roman"/>
        <scheme val="none"/>
      </font>
    </ndxf>
  </rcc>
  <rfmt sheetId="1" sqref="B1004" start="0" length="0">
    <dxf>
      <font>
        <sz val="8"/>
        <color indexed="8"/>
        <name val="Times New Roman"/>
        <scheme val="none"/>
      </font>
    </dxf>
  </rfmt>
  <rcc rId="17613" sId="1" odxf="1" dxf="1" numFmtId="4">
    <oc r="C1004">
      <v>0</v>
    </oc>
    <nc r="C1004">
      <v>12515182.07</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14" sId="1" odxf="1" dxf="1" numFmtId="4">
    <oc r="D1004">
      <v>0</v>
    </oc>
    <nc r="D1004">
      <v>12515182.07</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1004" start="0" length="0">
    <dxf>
      <font>
        <sz val="8"/>
        <color indexed="8"/>
        <name val="Times New Roman"/>
        <scheme val="none"/>
      </font>
      <numFmt numFmtId="0" formatCode="General"/>
      <alignment horizontal="left" readingOrder="0"/>
    </dxf>
  </rfmt>
  <rfmt sheetId="1" sqref="F1004" start="0" length="0">
    <dxf>
      <font>
        <sz val="8"/>
        <color indexed="8"/>
        <name val="Times New Roman"/>
        <scheme val="none"/>
      </font>
      <numFmt numFmtId="2" formatCode="0.00"/>
      <alignment horizontal="left" readingOrder="0"/>
    </dxf>
  </rfmt>
  <rfmt sheetId="1" sqref="G1004" start="0" length="0">
    <dxf>
      <font>
        <sz val="8"/>
        <name val="Times New Roman"/>
        <scheme val="none"/>
      </font>
      <numFmt numFmtId="2" formatCode="0.00"/>
      <alignment horizontal="left" vertical="center" readingOrder="0"/>
    </dxf>
  </rfmt>
  <rfmt sheetId="1" sqref="H1004" start="0" length="0">
    <dxf>
      <font>
        <sz val="8"/>
        <color indexed="8"/>
        <name val="Times New Roman"/>
        <scheme val="none"/>
      </font>
      <numFmt numFmtId="2" formatCode="0.00"/>
      <alignment horizontal="left" readingOrder="0"/>
    </dxf>
  </rfmt>
  <rfmt sheetId="1" sqref="I1004" start="0" length="0">
    <dxf>
      <font>
        <sz val="8"/>
        <color indexed="8"/>
        <name val="Times New Roman"/>
        <scheme val="none"/>
      </font>
      <numFmt numFmtId="2" formatCode="0.00"/>
      <alignment horizontal="left" readingOrder="0"/>
    </dxf>
  </rfmt>
  <rfmt sheetId="1" sqref="J1004" start="0" length="0">
    <dxf>
      <font>
        <sz val="8"/>
        <color indexed="8"/>
        <name val="Times New Roman"/>
        <scheme val="none"/>
      </font>
      <numFmt numFmtId="2" formatCode="0.00"/>
      <alignment horizontal="left" readingOrder="0"/>
    </dxf>
  </rfmt>
  <rfmt sheetId="1" sqref="K1004" start="0" length="0">
    <dxf>
      <font>
        <sz val="8"/>
        <color indexed="8"/>
        <name val="Times New Roman"/>
        <scheme val="none"/>
      </font>
      <numFmt numFmtId="2" formatCode="0.00"/>
      <alignment horizontal="left" readingOrder="0"/>
    </dxf>
  </rfmt>
  <rfmt sheetId="1" sqref="L1004" start="0" length="0">
    <dxf>
      <font>
        <sz val="8"/>
        <color indexed="8"/>
        <name val="Times New Roman"/>
        <scheme val="none"/>
      </font>
      <numFmt numFmtId="2" formatCode="0.00"/>
      <alignment horizontal="left" readingOrder="0"/>
    </dxf>
  </rfmt>
  <rfmt sheetId="1" sqref="M1004" start="0" length="0">
    <dxf>
      <font>
        <sz val="8"/>
        <name val="Times New Roman"/>
        <scheme val="none"/>
      </font>
      <numFmt numFmtId="2" formatCode="0.00"/>
      <alignment horizontal="left" readingOrder="0"/>
    </dxf>
  </rfmt>
  <rfmt sheetId="1" sqref="N1004" start="0" length="0">
    <dxf>
      <font>
        <sz val="8"/>
        <name val="Times New Roman"/>
        <scheme val="none"/>
      </font>
      <numFmt numFmtId="2" formatCode="0.00"/>
      <alignment horizontal="left" readingOrder="0"/>
    </dxf>
  </rfmt>
  <rfmt sheetId="1" sqref="O1004" start="0" length="0">
    <dxf>
      <font>
        <sz val="8"/>
        <color indexed="8"/>
        <name val="Times New Roman"/>
        <scheme val="none"/>
      </font>
      <numFmt numFmtId="2" formatCode="0.00"/>
      <alignment horizontal="left" readingOrder="0"/>
    </dxf>
  </rfmt>
  <rfmt sheetId="1" sqref="P1004" start="0" length="0">
    <dxf>
      <font>
        <sz val="8"/>
        <color indexed="8"/>
        <name val="Times New Roman"/>
        <scheme val="none"/>
      </font>
      <numFmt numFmtId="2" formatCode="0.00"/>
      <alignment horizontal="left" readingOrder="0"/>
      <border outline="0">
        <right style="thin">
          <color indexed="64"/>
        </right>
      </border>
    </dxf>
  </rfmt>
  <rcc rId="17615" sId="1" odxf="1" dxf="1">
    <oc r="A1005">
      <v>6</v>
    </oc>
    <nc r="A1005">
      <v>10</v>
    </nc>
    <odxf>
      <font>
        <sz val="14"/>
        <name val="Times New Roman"/>
        <scheme val="none"/>
      </font>
    </odxf>
    <ndxf>
      <font>
        <sz val="8"/>
        <name val="Times New Roman"/>
        <scheme val="none"/>
      </font>
    </ndxf>
  </rcc>
  <rfmt sheetId="1" sqref="B1005" start="0" length="0">
    <dxf>
      <font>
        <sz val="8"/>
        <color indexed="8"/>
        <name val="Times New Roman"/>
        <scheme val="none"/>
      </font>
    </dxf>
  </rfmt>
  <rcc rId="17616" sId="1" odxf="1" dxf="1" numFmtId="4">
    <oc r="C1005">
      <v>0</v>
    </oc>
    <nc r="C1005">
      <v>4063596.1519999998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17" sId="1" odxf="1" dxf="1" numFmtId="4">
    <oc r="D1005">
      <v>0</v>
    </oc>
    <nc r="D1005">
      <v>4063596.1519999998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1005" start="0" length="0">
    <dxf>
      <font>
        <sz val="8"/>
        <color indexed="8"/>
        <name val="Times New Roman"/>
        <scheme val="none"/>
      </font>
      <numFmt numFmtId="0" formatCode="General"/>
      <alignment horizontal="left" readingOrder="0"/>
    </dxf>
  </rfmt>
  <rfmt sheetId="1" sqref="F1005" start="0" length="0">
    <dxf>
      <font>
        <sz val="8"/>
        <color indexed="8"/>
        <name val="Times New Roman"/>
        <scheme val="none"/>
      </font>
      <numFmt numFmtId="2" formatCode="0.00"/>
      <alignment horizontal="left" readingOrder="0"/>
    </dxf>
  </rfmt>
  <rfmt sheetId="1" sqref="G1005" start="0" length="0">
    <dxf>
      <font>
        <sz val="8"/>
        <color indexed="8"/>
        <name val="Times New Roman"/>
        <scheme val="none"/>
      </font>
      <numFmt numFmtId="2" formatCode="0.00"/>
      <alignment horizontal="left" readingOrder="0"/>
    </dxf>
  </rfmt>
  <rfmt sheetId="1" sqref="H1005" start="0" length="0">
    <dxf>
      <font>
        <sz val="8"/>
        <color indexed="8"/>
        <name val="Times New Roman"/>
        <scheme val="none"/>
      </font>
      <numFmt numFmtId="2" formatCode="0.00"/>
      <alignment horizontal="left" vertical="center" readingOrder="0"/>
    </dxf>
  </rfmt>
  <rfmt sheetId="1" sqref="I1005" start="0" length="0">
    <dxf>
      <font>
        <sz val="8"/>
        <color indexed="8"/>
        <name val="Times New Roman"/>
        <scheme val="none"/>
      </font>
      <numFmt numFmtId="2" formatCode="0.00"/>
      <fill>
        <patternFill patternType="none">
          <bgColor indexed="65"/>
        </patternFill>
      </fill>
      <alignment horizontal="left" readingOrder="0"/>
    </dxf>
  </rfmt>
  <rfmt sheetId="1" sqref="J1005" start="0" length="0">
    <dxf>
      <font>
        <sz val="8"/>
        <color indexed="8"/>
        <name val="Times New Roman"/>
        <scheme val="none"/>
      </font>
      <numFmt numFmtId="2" formatCode="0.00"/>
      <alignment horizontal="left" readingOrder="0"/>
    </dxf>
  </rfmt>
  <rfmt sheetId="1" sqref="K1005" start="0" length="0">
    <dxf>
      <font>
        <sz val="8"/>
        <color indexed="8"/>
        <name val="Times New Roman"/>
        <scheme val="none"/>
      </font>
      <numFmt numFmtId="2" formatCode="0.00"/>
      <fill>
        <patternFill patternType="solid">
          <bgColor theme="0"/>
        </patternFill>
      </fill>
      <alignment horizontal="left" readingOrder="0"/>
    </dxf>
  </rfmt>
  <rfmt sheetId="1" sqref="L1005" start="0" length="0">
    <dxf>
      <font>
        <sz val="8"/>
        <color indexed="8"/>
        <name val="Times New Roman"/>
        <scheme val="none"/>
      </font>
      <numFmt numFmtId="2" formatCode="0.00"/>
      <alignment horizontal="left" readingOrder="0"/>
    </dxf>
  </rfmt>
  <rfmt sheetId="1" sqref="M1005" start="0" length="0">
    <dxf>
      <font>
        <sz val="8"/>
        <name val="Times New Roman"/>
        <scheme val="none"/>
      </font>
      <numFmt numFmtId="2" formatCode="0.00"/>
      <fill>
        <patternFill patternType="none">
          <bgColor indexed="65"/>
        </patternFill>
      </fill>
      <alignment horizontal="left" readingOrder="0"/>
    </dxf>
  </rfmt>
  <rfmt sheetId="1" sqref="N1005" start="0" length="0">
    <dxf>
      <font>
        <sz val="8"/>
        <name val="Times New Roman"/>
        <scheme val="none"/>
      </font>
      <numFmt numFmtId="2" formatCode="0.00"/>
      <alignment horizontal="left" readingOrder="0"/>
    </dxf>
  </rfmt>
  <rfmt sheetId="1" sqref="O1005" start="0" length="0">
    <dxf>
      <font>
        <sz val="8"/>
        <color indexed="8"/>
        <name val="Times New Roman"/>
        <scheme val="none"/>
      </font>
      <numFmt numFmtId="2" formatCode="0.00"/>
      <fill>
        <patternFill patternType="solid">
          <bgColor theme="0"/>
        </patternFill>
      </fill>
      <alignment horizontal="left" readingOrder="0"/>
    </dxf>
  </rfmt>
  <rfmt sheetId="1" sqref="P1005" start="0" length="0">
    <dxf>
      <font>
        <sz val="8"/>
        <color indexed="8"/>
        <name val="Times New Roman"/>
        <scheme val="none"/>
      </font>
      <numFmt numFmtId="2" formatCode="0.00"/>
      <alignment horizontal="left" readingOrder="0"/>
      <border outline="0">
        <right style="thin">
          <color indexed="64"/>
        </right>
      </border>
    </dxf>
  </rfmt>
  <rcc rId="17618" sId="1" odxf="1" dxf="1">
    <oc r="A1006">
      <v>7</v>
    </oc>
    <nc r="A1006">
      <v>11</v>
    </nc>
    <odxf>
      <font>
        <sz val="14"/>
        <name val="Times New Roman"/>
        <scheme val="none"/>
      </font>
    </odxf>
    <ndxf>
      <font>
        <sz val="8"/>
        <name val="Times New Roman"/>
        <scheme val="none"/>
      </font>
    </ndxf>
  </rcc>
  <rfmt sheetId="1" sqref="B1006" start="0" length="0">
    <dxf>
      <font>
        <sz val="8"/>
        <color indexed="8"/>
        <name val="Times New Roman"/>
        <scheme val="none"/>
      </font>
    </dxf>
  </rfmt>
  <rcc rId="17619" sId="1" odxf="1" dxf="1" numFmtId="4">
    <oc r="C1006">
      <v>3204110.2080000001</v>
    </oc>
    <nc r="C1006">
      <v>5148290.6719999993</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20" sId="1" odxf="1" dxf="1" numFmtId="4">
    <oc r="D1006">
      <v>0</v>
    </oc>
    <nc r="D1006">
      <v>5148290.6719999993</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1006" start="0" length="0">
    <dxf>
      <font>
        <sz val="8"/>
        <color indexed="8"/>
        <name val="Times New Roman"/>
        <scheme val="none"/>
      </font>
      <numFmt numFmtId="0" formatCode="General"/>
      <alignment horizontal="left" readingOrder="0"/>
    </dxf>
  </rfmt>
  <rfmt sheetId="1" sqref="F1006" start="0" length="0">
    <dxf>
      <font>
        <sz val="8"/>
        <color indexed="8"/>
        <name val="Times New Roman"/>
        <scheme val="none"/>
      </font>
      <numFmt numFmtId="2" formatCode="0.00"/>
      <alignment horizontal="left" readingOrder="0"/>
    </dxf>
  </rfmt>
  <rcc rId="17621" sId="1" odxf="1" dxf="1" numFmtId="4">
    <oc r="G1006">
      <v>1241.5999999999999</v>
    </oc>
    <nc r="G1006">
      <v>0</v>
    </nc>
    <odxf>
      <font>
        <sz val="14"/>
        <name val="Times New Roman"/>
        <scheme val="none"/>
      </font>
      <numFmt numFmtId="4" formatCode="#,##0.00"/>
      <alignment horizontal="right" vertical="top" readingOrder="0"/>
    </odxf>
    <ndxf>
      <font>
        <sz val="8"/>
        <name val="Times New Roman"/>
        <scheme val="none"/>
      </font>
      <numFmt numFmtId="2" formatCode="0.00"/>
      <alignment horizontal="left" vertical="center" readingOrder="0"/>
    </ndxf>
  </rcc>
  <rcc rId="17622" sId="1" odxf="1" dxf="1" numFmtId="4">
    <oc r="H1006">
      <v>3204110.2080000001</v>
    </oc>
    <nc r="H1006">
      <v>0</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I1006" start="0" length="0">
    <dxf>
      <font>
        <sz val="8"/>
        <color indexed="8"/>
        <name val="Times New Roman"/>
        <scheme val="none"/>
      </font>
      <numFmt numFmtId="2" formatCode="0.00"/>
      <alignment horizontal="left" readingOrder="0"/>
    </dxf>
  </rfmt>
  <rfmt sheetId="1" sqref="J1006" start="0" length="0">
    <dxf>
      <font>
        <sz val="8"/>
        <color indexed="8"/>
        <name val="Times New Roman"/>
        <scheme val="none"/>
      </font>
      <numFmt numFmtId="2" formatCode="0.00"/>
      <alignment horizontal="left" readingOrder="0"/>
    </dxf>
  </rfmt>
  <rfmt sheetId="1" sqref="K1006" start="0" length="0">
    <dxf>
      <font>
        <sz val="8"/>
        <color indexed="8"/>
        <name val="Times New Roman"/>
        <scheme val="none"/>
      </font>
      <numFmt numFmtId="2" formatCode="0.00"/>
      <alignment horizontal="left" readingOrder="0"/>
    </dxf>
  </rfmt>
  <rfmt sheetId="1" sqref="L1006" start="0" length="0">
    <dxf>
      <font>
        <sz val="8"/>
        <color indexed="8"/>
        <name val="Times New Roman"/>
        <scheme val="none"/>
      </font>
      <numFmt numFmtId="2" formatCode="0.00"/>
      <alignment horizontal="left" readingOrder="0"/>
    </dxf>
  </rfmt>
  <rfmt sheetId="1" sqref="M1006" start="0" length="0">
    <dxf>
      <font>
        <sz val="8"/>
        <name val="Times New Roman"/>
        <scheme val="none"/>
      </font>
      <numFmt numFmtId="2" formatCode="0.00"/>
      <alignment horizontal="left" readingOrder="0"/>
    </dxf>
  </rfmt>
  <rfmt sheetId="1" sqref="N1006" start="0" length="0">
    <dxf>
      <font>
        <sz val="8"/>
        <name val="Times New Roman"/>
        <scheme val="none"/>
      </font>
      <numFmt numFmtId="2" formatCode="0.00"/>
      <alignment horizontal="left" readingOrder="0"/>
    </dxf>
  </rfmt>
  <rfmt sheetId="1" sqref="O1006" start="0" length="0">
    <dxf>
      <font>
        <sz val="8"/>
        <color indexed="8"/>
        <name val="Times New Roman"/>
        <scheme val="none"/>
      </font>
      <numFmt numFmtId="2" formatCode="0.00"/>
      <alignment horizontal="left" readingOrder="0"/>
    </dxf>
  </rfmt>
  <rfmt sheetId="1" sqref="P1006" start="0" length="0">
    <dxf>
      <font>
        <sz val="8"/>
        <color indexed="8"/>
        <name val="Times New Roman"/>
        <scheme val="none"/>
      </font>
      <numFmt numFmtId="2" formatCode="0.00"/>
      <alignment horizontal="left" readingOrder="0"/>
      <border outline="0">
        <right style="thin">
          <color indexed="64"/>
        </right>
      </border>
    </dxf>
  </rfmt>
  <rcc rId="17623" sId="1" odxf="1" dxf="1">
    <oc r="A1007">
      <v>8</v>
    </oc>
    <nc r="A1007">
      <v>12</v>
    </nc>
    <odxf>
      <font>
        <sz val="14"/>
        <name val="Times New Roman"/>
        <scheme val="none"/>
      </font>
    </odxf>
    <ndxf>
      <font>
        <sz val="8"/>
        <name val="Times New Roman"/>
        <scheme val="none"/>
      </font>
    </ndxf>
  </rcc>
  <rfmt sheetId="1" sqref="B1007" start="0" length="0">
    <dxf>
      <font>
        <sz val="8"/>
        <color indexed="8"/>
        <name val="Times New Roman"/>
        <scheme val="none"/>
      </font>
    </dxf>
  </rfmt>
  <rcc rId="17624" sId="1" odxf="1" dxf="1" numFmtId="4">
    <oc r="C1007">
      <v>0</v>
    </oc>
    <nc r="C1007">
      <v>4020105.4139999999</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D1007" start="0" length="0">
    <dxf>
      <font>
        <sz val="8"/>
        <color indexed="8"/>
        <name val="Times New Roman"/>
        <scheme val="none"/>
      </font>
      <numFmt numFmtId="2" formatCode="0.00"/>
      <alignment horizontal="left" vertical="center" readingOrder="0"/>
    </dxf>
  </rfmt>
  <rfmt sheetId="1" sqref="E1007" start="0" length="0">
    <dxf>
      <font>
        <sz val="8"/>
        <color indexed="8"/>
        <name val="Times New Roman"/>
        <scheme val="none"/>
      </font>
      <numFmt numFmtId="0" formatCode="General"/>
      <alignment horizontal="left" readingOrder="0"/>
    </dxf>
  </rfmt>
  <rfmt sheetId="1" sqref="F1007" start="0" length="0">
    <dxf>
      <font>
        <sz val="8"/>
        <color indexed="8"/>
        <name val="Times New Roman"/>
        <scheme val="none"/>
      </font>
      <numFmt numFmtId="2" formatCode="0.00"/>
      <alignment horizontal="left" readingOrder="0"/>
    </dxf>
  </rfmt>
  <rcc rId="17625" sId="1" odxf="1" dxf="1" numFmtId="4">
    <oc r="G1007">
      <v>0</v>
    </oc>
    <nc r="G1007">
      <v>1557.8</v>
    </nc>
    <odxf>
      <font>
        <sz val="14"/>
        <name val="Times New Roman"/>
        <scheme val="none"/>
      </font>
      <numFmt numFmtId="4" formatCode="#,##0.00"/>
      <alignment horizontal="right" vertical="top" readingOrder="0"/>
    </odxf>
    <ndxf>
      <font>
        <sz val="8"/>
        <name val="Times New Roman"/>
        <scheme val="none"/>
      </font>
      <numFmt numFmtId="2" formatCode="0.00"/>
      <alignment horizontal="left" vertical="center" readingOrder="0"/>
    </ndxf>
  </rcc>
  <rcc rId="17626" sId="1" odxf="1" dxf="1" numFmtId="4">
    <oc r="H1007">
      <v>0</v>
    </oc>
    <nc r="H1007">
      <v>4020105.4139999999</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I1007" start="0" length="0">
    <dxf>
      <font>
        <sz val="8"/>
        <color indexed="8"/>
        <name val="Times New Roman"/>
        <scheme val="none"/>
      </font>
      <numFmt numFmtId="2" formatCode="0.00"/>
      <alignment horizontal="left" readingOrder="0"/>
    </dxf>
  </rfmt>
  <rfmt sheetId="1" sqref="J1007" start="0" length="0">
    <dxf>
      <font>
        <sz val="8"/>
        <color indexed="8"/>
        <name val="Times New Roman"/>
        <scheme val="none"/>
      </font>
      <numFmt numFmtId="2" formatCode="0.00"/>
      <alignment horizontal="left" readingOrder="0"/>
    </dxf>
  </rfmt>
  <rfmt sheetId="1" sqref="K1007" start="0" length="0">
    <dxf>
      <font>
        <sz val="8"/>
        <color indexed="8"/>
        <name val="Times New Roman"/>
        <scheme val="none"/>
      </font>
      <numFmt numFmtId="2" formatCode="0.00"/>
      <alignment horizontal="left" readingOrder="0"/>
    </dxf>
  </rfmt>
  <rfmt sheetId="1" sqref="L1007" start="0" length="0">
    <dxf>
      <font>
        <sz val="8"/>
        <color indexed="8"/>
        <name val="Times New Roman"/>
        <scheme val="none"/>
      </font>
      <numFmt numFmtId="2" formatCode="0.00"/>
      <alignment horizontal="left" readingOrder="0"/>
    </dxf>
  </rfmt>
  <rfmt sheetId="1" sqref="M1007" start="0" length="0">
    <dxf>
      <font>
        <sz val="8"/>
        <name val="Times New Roman"/>
        <scheme val="none"/>
      </font>
      <numFmt numFmtId="2" formatCode="0.00"/>
      <alignment horizontal="left" readingOrder="0"/>
    </dxf>
  </rfmt>
  <rfmt sheetId="1" sqref="N1007" start="0" length="0">
    <dxf>
      <font>
        <sz val="8"/>
        <name val="Times New Roman"/>
        <scheme val="none"/>
      </font>
      <numFmt numFmtId="2" formatCode="0.00"/>
      <alignment horizontal="left" readingOrder="0"/>
    </dxf>
  </rfmt>
  <rfmt sheetId="1" sqref="O1007" start="0" length="0">
    <dxf>
      <font>
        <sz val="8"/>
        <color indexed="8"/>
        <name val="Times New Roman"/>
        <scheme val="none"/>
      </font>
      <numFmt numFmtId="2" formatCode="0.00"/>
      <alignment horizontal="left" readingOrder="0"/>
    </dxf>
  </rfmt>
  <rfmt sheetId="1" sqref="P1007" start="0" length="0">
    <dxf>
      <font>
        <sz val="8"/>
        <color indexed="8"/>
        <name val="Times New Roman"/>
        <scheme val="none"/>
      </font>
      <numFmt numFmtId="2" formatCode="0.00"/>
      <alignment horizontal="left" readingOrder="0"/>
      <border outline="0">
        <right style="thin">
          <color indexed="64"/>
        </right>
      </border>
    </dxf>
  </rfmt>
  <rcc rId="17627" sId="1" odxf="1" dxf="1">
    <oc r="A1008">
      <v>9</v>
    </oc>
    <nc r="A1008">
      <v>13</v>
    </nc>
    <odxf>
      <font>
        <sz val="14"/>
        <name val="Times New Roman"/>
        <scheme val="none"/>
      </font>
    </odxf>
    <ndxf>
      <font>
        <sz val="8"/>
        <name val="Times New Roman"/>
        <scheme val="none"/>
      </font>
    </ndxf>
  </rcc>
  <rfmt sheetId="1" sqref="B1008" start="0" length="0">
    <dxf>
      <font>
        <sz val="8"/>
        <color indexed="8"/>
        <name val="Times New Roman"/>
        <scheme val="none"/>
      </font>
    </dxf>
  </rfmt>
  <rcc rId="17628" sId="1" odxf="1" dxf="1" numFmtId="4">
    <oc r="C1008">
      <v>4063596.1519999998</v>
    </oc>
    <nc r="C1008">
      <v>4054943.9190000002</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29" sId="1" odxf="1" dxf="1" numFmtId="4">
    <oc r="D1008">
      <v>4063596.1519999998</v>
    </oc>
    <nc r="D1008">
      <v>0</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1008" start="0" length="0">
    <dxf>
      <font>
        <sz val="8"/>
        <color indexed="8"/>
        <name val="Times New Roman"/>
        <scheme val="none"/>
      </font>
      <numFmt numFmtId="0" formatCode="General"/>
      <alignment horizontal="left" readingOrder="0"/>
    </dxf>
  </rfmt>
  <rfmt sheetId="1" sqref="F1008" start="0" length="0">
    <dxf>
      <font>
        <sz val="8"/>
        <color indexed="8"/>
        <name val="Times New Roman"/>
        <scheme val="none"/>
      </font>
      <numFmt numFmtId="2" formatCode="0.00"/>
      <alignment horizontal="left" readingOrder="0"/>
    </dxf>
  </rfmt>
  <rcc rId="17630" sId="1" odxf="1" dxf="1" numFmtId="4">
    <oc r="G1008">
      <v>0</v>
    </oc>
    <nc r="G1008">
      <v>1571.3</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31" sId="1" odxf="1" dxf="1" numFmtId="4">
    <oc r="H1008">
      <v>0</v>
    </oc>
    <nc r="H1008">
      <v>4054943.9190000002</v>
    </nc>
    <odxf>
      <font>
        <sz val="14"/>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I1008" start="0" length="0">
    <dxf>
      <font>
        <sz val="8"/>
        <color indexed="8"/>
        <name val="Times New Roman"/>
        <scheme val="none"/>
      </font>
      <numFmt numFmtId="2" formatCode="0.00"/>
      <fill>
        <patternFill patternType="solid">
          <bgColor theme="0"/>
        </patternFill>
      </fill>
      <alignment horizontal="left" readingOrder="0"/>
    </dxf>
  </rfmt>
  <rfmt sheetId="1" sqref="J1008" start="0" length="0">
    <dxf>
      <font>
        <sz val="8"/>
        <color indexed="8"/>
        <name val="Times New Roman"/>
        <scheme val="none"/>
      </font>
      <numFmt numFmtId="2" formatCode="0.00"/>
      <alignment horizontal="left" readingOrder="0"/>
    </dxf>
  </rfmt>
  <rfmt sheetId="1" sqref="K1008" start="0" length="0">
    <dxf>
      <font>
        <sz val="8"/>
        <color indexed="8"/>
        <name val="Times New Roman"/>
        <scheme val="none"/>
      </font>
      <numFmt numFmtId="2" formatCode="0.00"/>
      <fill>
        <patternFill patternType="none">
          <bgColor indexed="65"/>
        </patternFill>
      </fill>
      <alignment horizontal="left" readingOrder="0"/>
    </dxf>
  </rfmt>
  <rfmt sheetId="1" sqref="L1008" start="0" length="0">
    <dxf>
      <font>
        <sz val="8"/>
        <color indexed="8"/>
        <name val="Times New Roman"/>
        <scheme val="none"/>
      </font>
      <numFmt numFmtId="2" formatCode="0.00"/>
      <alignment horizontal="left" readingOrder="0"/>
    </dxf>
  </rfmt>
  <rfmt sheetId="1" sqref="M1008" start="0" length="0">
    <dxf>
      <font>
        <sz val="8"/>
        <name val="Times New Roman"/>
        <scheme val="none"/>
      </font>
      <numFmt numFmtId="2" formatCode="0.00"/>
      <fill>
        <patternFill patternType="solid">
          <bgColor theme="0"/>
        </patternFill>
      </fill>
      <alignment horizontal="left" readingOrder="0"/>
    </dxf>
  </rfmt>
  <rfmt sheetId="1" sqref="N1008" start="0" length="0">
    <dxf>
      <font>
        <sz val="8"/>
        <name val="Times New Roman"/>
        <scheme val="none"/>
      </font>
      <numFmt numFmtId="2" formatCode="0.00"/>
      <alignment horizontal="left" readingOrder="0"/>
    </dxf>
  </rfmt>
  <rfmt sheetId="1" sqref="O1008" start="0" length="0">
    <dxf>
      <font>
        <sz val="8"/>
        <color indexed="8"/>
        <name val="Times New Roman"/>
        <scheme val="none"/>
      </font>
      <numFmt numFmtId="2" formatCode="0.00"/>
      <fill>
        <patternFill patternType="none">
          <bgColor indexed="65"/>
        </patternFill>
      </fill>
      <alignment horizontal="left" readingOrder="0"/>
    </dxf>
  </rfmt>
  <rfmt sheetId="1" sqref="P1008" start="0" length="0">
    <dxf>
      <font>
        <sz val="8"/>
        <color indexed="8"/>
        <name val="Times New Roman"/>
        <scheme val="none"/>
      </font>
      <numFmt numFmtId="2" formatCode="0.00"/>
      <alignment horizontal="left" readingOrder="0"/>
      <border outline="0">
        <right style="thin">
          <color indexed="64"/>
        </right>
      </border>
    </dxf>
  </rfmt>
  <rcc rId="17632" sId="1" odxf="1" dxf="1">
    <oc r="A1009">
      <v>10</v>
    </oc>
    <nc r="A1009">
      <v>14</v>
    </nc>
    <odxf>
      <font>
        <sz val="14"/>
        <name val="Times New Roman"/>
        <scheme val="none"/>
      </font>
    </odxf>
    <ndxf>
      <font>
        <sz val="8"/>
        <name val="Times New Roman"/>
        <scheme val="none"/>
      </font>
    </ndxf>
  </rcc>
  <rfmt sheetId="1" sqref="B1009" start="0" length="0">
    <dxf>
      <font>
        <sz val="8"/>
        <color indexed="8"/>
        <name val="Times New Roman"/>
        <scheme val="none"/>
      </font>
    </dxf>
  </rfmt>
  <rcc rId="17633" sId="1" odxf="1" dxf="1" numFmtId="4">
    <oc r="C1009">
      <v>0</v>
    </oc>
    <nc r="C1009">
      <v>3642058.76</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34" sId="1" odxf="1" dxf="1" numFmtId="4">
    <oc r="D1009">
      <v>0</v>
    </oc>
    <nc r="D1009">
      <v>3642058.76</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1009" start="0" length="0">
    <dxf>
      <font>
        <sz val="8"/>
        <color indexed="8"/>
        <name val="Times New Roman"/>
        <scheme val="none"/>
      </font>
      <numFmt numFmtId="0" formatCode="General"/>
      <alignment horizontal="left" readingOrder="0"/>
    </dxf>
  </rfmt>
  <rfmt sheetId="1" sqref="F1009" start="0" length="0">
    <dxf>
      <font>
        <sz val="8"/>
        <color indexed="8"/>
        <name val="Times New Roman"/>
        <scheme val="none"/>
      </font>
      <numFmt numFmtId="2" formatCode="0.00"/>
      <alignment horizontal="left" readingOrder="0"/>
    </dxf>
  </rfmt>
  <rfmt sheetId="1" sqref="G1009" start="0" length="0">
    <dxf>
      <font>
        <sz val="8"/>
        <name val="Times New Roman"/>
        <scheme val="none"/>
      </font>
      <numFmt numFmtId="2" formatCode="0.00"/>
      <alignment horizontal="left" vertical="center" readingOrder="0"/>
    </dxf>
  </rfmt>
  <rfmt sheetId="1" sqref="H1009" start="0" length="0">
    <dxf>
      <font>
        <sz val="8"/>
        <color indexed="8"/>
        <name val="Times New Roman"/>
        <scheme val="none"/>
      </font>
      <numFmt numFmtId="2" formatCode="0.00"/>
      <alignment horizontal="left" readingOrder="0"/>
    </dxf>
  </rfmt>
  <rfmt sheetId="1" sqref="I1009" start="0" length="0">
    <dxf>
      <font>
        <sz val="8"/>
        <color indexed="8"/>
        <name val="Times New Roman"/>
        <scheme val="none"/>
      </font>
      <numFmt numFmtId="2" formatCode="0.00"/>
      <alignment horizontal="left" readingOrder="0"/>
    </dxf>
  </rfmt>
  <rfmt sheetId="1" sqref="J1009" start="0" length="0">
    <dxf>
      <font>
        <sz val="8"/>
        <color indexed="8"/>
        <name val="Times New Roman"/>
        <scheme val="none"/>
      </font>
      <numFmt numFmtId="2" formatCode="0.00"/>
      <alignment horizontal="left" readingOrder="0"/>
    </dxf>
  </rfmt>
  <rfmt sheetId="1" sqref="K1009" start="0" length="0">
    <dxf>
      <font>
        <sz val="8"/>
        <color indexed="8"/>
        <name val="Times New Roman"/>
        <scheme val="none"/>
      </font>
      <numFmt numFmtId="2" formatCode="0.00"/>
      <alignment horizontal="left" readingOrder="0"/>
    </dxf>
  </rfmt>
  <rfmt sheetId="1" sqref="L1009" start="0" length="0">
    <dxf>
      <font>
        <sz val="8"/>
        <color indexed="8"/>
        <name val="Times New Roman"/>
        <scheme val="none"/>
      </font>
      <numFmt numFmtId="2" formatCode="0.00"/>
      <alignment horizontal="left" readingOrder="0"/>
    </dxf>
  </rfmt>
  <rfmt sheetId="1" sqref="M1009" start="0" length="0">
    <dxf>
      <font>
        <sz val="8"/>
        <name val="Times New Roman"/>
        <scheme val="none"/>
      </font>
      <numFmt numFmtId="2" formatCode="0.00"/>
      <alignment horizontal="left" readingOrder="0"/>
    </dxf>
  </rfmt>
  <rfmt sheetId="1" sqref="N1009" start="0" length="0">
    <dxf>
      <font>
        <sz val="8"/>
        <name val="Times New Roman"/>
        <scheme val="none"/>
      </font>
      <numFmt numFmtId="2" formatCode="0.00"/>
      <alignment horizontal="left" readingOrder="0"/>
    </dxf>
  </rfmt>
  <rfmt sheetId="1" sqref="O1009" start="0" length="0">
    <dxf>
      <font>
        <sz val="8"/>
        <color indexed="8"/>
        <name val="Times New Roman"/>
        <scheme val="none"/>
      </font>
      <numFmt numFmtId="2" formatCode="0.00"/>
      <alignment horizontal="left" readingOrder="0"/>
    </dxf>
  </rfmt>
  <rfmt sheetId="1" sqref="P1009" start="0" length="0">
    <dxf>
      <font>
        <sz val="8"/>
        <color indexed="8"/>
        <name val="Times New Roman"/>
        <scheme val="none"/>
      </font>
      <numFmt numFmtId="2" formatCode="0.00"/>
      <alignment horizontal="left" readingOrder="0"/>
      <border outline="0">
        <right style="thin">
          <color indexed="64"/>
        </right>
      </border>
    </dxf>
  </rfmt>
  <rcc rId="17635" sId="1" odxf="1" dxf="1">
    <oc r="A1010">
      <v>11</v>
    </oc>
    <nc r="A1010">
      <v>15</v>
    </nc>
    <odxf>
      <font>
        <sz val="14"/>
        <name val="Times New Roman"/>
        <scheme val="none"/>
      </font>
    </odxf>
    <ndxf>
      <font>
        <sz val="8"/>
        <name val="Times New Roman"/>
        <scheme val="none"/>
      </font>
    </ndxf>
  </rcc>
  <rfmt sheetId="1" sqref="B1010" start="0" length="0">
    <dxf>
      <font>
        <sz val="8"/>
        <color indexed="8"/>
        <name val="Times New Roman"/>
        <scheme val="none"/>
      </font>
    </dxf>
  </rfmt>
  <rcc rId="17636" sId="1" odxf="1" dxf="1" numFmtId="4">
    <oc r="C1010">
      <v>4020105.4139999999</v>
    </oc>
    <nc r="C1010">
      <f>D1010+H1010</f>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37" sId="1" odxf="1" dxf="1" numFmtId="4">
    <oc r="D1010">
      <v>0</v>
    </oc>
    <nc r="D1010">
      <v>915885.96899999992</v>
    </nc>
    <odxf>
      <font>
        <sz val="14"/>
        <color indexed="8"/>
        <name val="Times New Roman"/>
        <scheme val="none"/>
      </font>
      <numFmt numFmtId="4" formatCode="#,##0.00"/>
      <fill>
        <patternFill patternType="none">
          <bgColor indexed="65"/>
        </patternFill>
      </fill>
      <alignment horizontal="right" vertical="top" readingOrder="0"/>
    </odxf>
    <ndxf>
      <font>
        <sz val="8"/>
        <color indexed="8"/>
        <name val="Times New Roman"/>
        <scheme val="none"/>
      </font>
      <numFmt numFmtId="2" formatCode="0.00"/>
      <fill>
        <patternFill patternType="solid">
          <bgColor theme="0"/>
        </patternFill>
      </fill>
      <alignment horizontal="left" vertical="center" readingOrder="0"/>
    </ndxf>
  </rcc>
  <rfmt sheetId="1" sqref="E1010" start="0" length="0">
    <dxf>
      <font>
        <sz val="8"/>
        <color indexed="8"/>
        <name val="Times New Roman"/>
        <scheme val="none"/>
      </font>
      <numFmt numFmtId="0" formatCode="General"/>
      <alignment horizontal="left" readingOrder="0"/>
    </dxf>
  </rfmt>
  <rfmt sheetId="1" sqref="F1010" start="0" length="0">
    <dxf>
      <font>
        <sz val="8"/>
        <color indexed="8"/>
        <name val="Times New Roman"/>
        <scheme val="none"/>
      </font>
      <numFmt numFmtId="2" formatCode="0.00"/>
      <alignment horizontal="left" readingOrder="0"/>
    </dxf>
  </rfmt>
  <rcc rId="17638" sId="1" odxf="1" dxf="1" numFmtId="4">
    <oc r="G1010">
      <v>1557.8</v>
    </oc>
    <nc r="G1010">
      <v>785</v>
    </nc>
    <odxf>
      <font>
        <sz val="14"/>
        <name val="Times New Roman"/>
        <scheme val="none"/>
      </font>
      <numFmt numFmtId="4" formatCode="#,##0.00"/>
      <alignment horizontal="right" vertical="top" readingOrder="0"/>
    </odxf>
    <ndxf>
      <font>
        <sz val="8"/>
        <name val="Times New Roman"/>
        <scheme val="none"/>
      </font>
      <numFmt numFmtId="2" formatCode="0.00"/>
      <alignment horizontal="left" vertical="center" readingOrder="0"/>
    </ndxf>
  </rcc>
  <rcc rId="17639" sId="1" odxf="1" dxf="1" numFmtId="4">
    <oc r="H1010">
      <v>4020105.4139999999</v>
    </oc>
    <nc r="H1010">
      <v>2388825</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I1010" start="0" length="0">
    <dxf>
      <font>
        <sz val="8"/>
        <color indexed="8"/>
        <name val="Times New Roman"/>
        <scheme val="none"/>
      </font>
      <numFmt numFmtId="2" formatCode="0.00"/>
      <alignment horizontal="left" readingOrder="0"/>
    </dxf>
  </rfmt>
  <rfmt sheetId="1" sqref="J1010" start="0" length="0">
    <dxf>
      <font>
        <sz val="8"/>
        <color indexed="8"/>
        <name val="Times New Roman"/>
        <scheme val="none"/>
      </font>
      <numFmt numFmtId="2" formatCode="0.00"/>
      <alignment horizontal="left" readingOrder="0"/>
    </dxf>
  </rfmt>
  <rfmt sheetId="1" sqref="K1010" start="0" length="0">
    <dxf>
      <font>
        <sz val="8"/>
        <color indexed="8"/>
        <name val="Times New Roman"/>
        <scheme val="none"/>
      </font>
      <numFmt numFmtId="2" formatCode="0.00"/>
      <alignment horizontal="left" readingOrder="0"/>
    </dxf>
  </rfmt>
  <rfmt sheetId="1" sqref="L1010" start="0" length="0">
    <dxf>
      <font>
        <sz val="8"/>
        <color indexed="8"/>
        <name val="Times New Roman"/>
        <scheme val="none"/>
      </font>
      <numFmt numFmtId="2" formatCode="0.00"/>
      <alignment horizontal="left" readingOrder="0"/>
    </dxf>
  </rfmt>
  <rfmt sheetId="1" sqref="M1010" start="0" length="0">
    <dxf>
      <font>
        <sz val="8"/>
        <name val="Times New Roman"/>
        <scheme val="none"/>
      </font>
      <numFmt numFmtId="2" formatCode="0.00"/>
      <alignment horizontal="left" readingOrder="0"/>
    </dxf>
  </rfmt>
  <rfmt sheetId="1" sqref="N1010" start="0" length="0">
    <dxf>
      <font>
        <sz val="8"/>
        <name val="Times New Roman"/>
        <scheme val="none"/>
      </font>
      <numFmt numFmtId="2" formatCode="0.00"/>
      <alignment horizontal="left" readingOrder="0"/>
    </dxf>
  </rfmt>
  <rfmt sheetId="1" sqref="O1010" start="0" length="0">
    <dxf>
      <font>
        <sz val="8"/>
        <color indexed="8"/>
        <name val="Times New Roman"/>
        <scheme val="none"/>
      </font>
      <numFmt numFmtId="2" formatCode="0.00"/>
      <alignment horizontal="left" readingOrder="0"/>
    </dxf>
  </rfmt>
  <rfmt sheetId="1" sqref="P1010" start="0" length="0">
    <dxf>
      <font>
        <sz val="8"/>
        <color indexed="8"/>
        <name val="Times New Roman"/>
        <scheme val="none"/>
      </font>
      <numFmt numFmtId="2" formatCode="0.00"/>
      <alignment horizontal="left" readingOrder="0"/>
      <border outline="0">
        <right style="thin">
          <color indexed="64"/>
        </right>
      </border>
    </dxf>
  </rfmt>
  <rcc rId="17640" sId="1" odxf="1" dxf="1">
    <oc r="A1011">
      <v>12</v>
    </oc>
    <nc r="A1011">
      <v>16</v>
    </nc>
    <odxf>
      <font>
        <sz val="14"/>
        <name val="Times New Roman"/>
        <scheme val="none"/>
      </font>
    </odxf>
    <ndxf>
      <font>
        <sz val="8"/>
        <name val="Times New Roman"/>
        <scheme val="none"/>
      </font>
    </ndxf>
  </rcc>
  <rfmt sheetId="1" sqref="B1011" start="0" length="0">
    <dxf>
      <font>
        <sz val="8"/>
        <color indexed="8"/>
        <name val="Times New Roman"/>
        <scheme val="none"/>
      </font>
    </dxf>
  </rfmt>
  <rcc rId="17641" sId="1" odxf="1" dxf="1" numFmtId="4">
    <oc r="C1011">
      <v>4054943.9190000002</v>
    </oc>
    <nc r="C1011">
      <f>D1011+H1011</f>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42" sId="1" odxf="1" dxf="1" numFmtId="4">
    <oc r="D1011">
      <v>0</v>
    </oc>
    <nc r="D1011">
      <v>916824.95399999991</v>
    </nc>
    <odxf>
      <font>
        <sz val="14"/>
        <color indexed="8"/>
        <name val="Times New Roman"/>
        <scheme val="none"/>
      </font>
      <numFmt numFmtId="4" formatCode="#,##0.00"/>
      <fill>
        <patternFill patternType="none">
          <bgColor indexed="65"/>
        </patternFill>
      </fill>
      <alignment horizontal="right" vertical="top" readingOrder="0"/>
    </odxf>
    <ndxf>
      <font>
        <sz val="8"/>
        <color indexed="8"/>
        <name val="Times New Roman"/>
        <scheme val="none"/>
      </font>
      <numFmt numFmtId="2" formatCode="0.00"/>
      <fill>
        <patternFill patternType="solid">
          <bgColor theme="0"/>
        </patternFill>
      </fill>
      <alignment horizontal="left" vertical="center" readingOrder="0"/>
    </ndxf>
  </rcc>
  <rfmt sheetId="1" sqref="E1011" start="0" length="0">
    <dxf>
      <font>
        <sz val="8"/>
        <color indexed="8"/>
        <name val="Times New Roman"/>
        <scheme val="none"/>
      </font>
      <numFmt numFmtId="0" formatCode="General"/>
      <alignment horizontal="left" readingOrder="0"/>
    </dxf>
  </rfmt>
  <rfmt sheetId="1" sqref="F1011" start="0" length="0">
    <dxf>
      <font>
        <sz val="8"/>
        <color indexed="8"/>
        <name val="Times New Roman"/>
        <scheme val="none"/>
      </font>
      <numFmt numFmtId="2" formatCode="0.00"/>
      <alignment horizontal="left" readingOrder="0"/>
    </dxf>
  </rfmt>
  <rcc rId="17643" sId="1" odxf="1" dxf="1" numFmtId="4">
    <oc r="G1011">
      <v>1571.3</v>
    </oc>
    <nc r="G1011">
      <v>785</v>
    </nc>
    <odxf>
      <font>
        <sz val="14"/>
        <name val="Times New Roman"/>
        <scheme val="none"/>
      </font>
      <numFmt numFmtId="4" formatCode="#,##0.00"/>
      <alignment horizontal="right" vertical="top" readingOrder="0"/>
    </odxf>
    <ndxf>
      <font>
        <sz val="8"/>
        <name val="Times New Roman"/>
        <scheme val="none"/>
      </font>
      <numFmt numFmtId="2" formatCode="0.00"/>
      <alignment horizontal="left" vertical="center" readingOrder="0"/>
    </ndxf>
  </rcc>
  <rcc rId="17644" sId="1" odxf="1" dxf="1" numFmtId="4">
    <oc r="H1011">
      <v>4054943.9190000002</v>
    </oc>
    <nc r="H1011">
      <v>2388825</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I1011" start="0" length="0">
    <dxf>
      <font>
        <sz val="8"/>
        <color indexed="8"/>
        <name val="Times New Roman"/>
        <scheme val="none"/>
      </font>
      <numFmt numFmtId="2" formatCode="0.00"/>
      <alignment horizontal="left" readingOrder="0"/>
    </dxf>
  </rfmt>
  <rfmt sheetId="1" sqref="J1011" start="0" length="0">
    <dxf>
      <font>
        <sz val="8"/>
        <color indexed="8"/>
        <name val="Times New Roman"/>
        <scheme val="none"/>
      </font>
      <numFmt numFmtId="2" formatCode="0.00"/>
      <alignment horizontal="left" readingOrder="0"/>
    </dxf>
  </rfmt>
  <rfmt sheetId="1" sqref="K1011" start="0" length="0">
    <dxf>
      <font>
        <sz val="8"/>
        <color indexed="8"/>
        <name val="Times New Roman"/>
        <scheme val="none"/>
      </font>
      <numFmt numFmtId="2" formatCode="0.00"/>
      <alignment horizontal="left" readingOrder="0"/>
    </dxf>
  </rfmt>
  <rfmt sheetId="1" sqref="L1011" start="0" length="0">
    <dxf>
      <font>
        <sz val="8"/>
        <color indexed="8"/>
        <name val="Times New Roman"/>
        <scheme val="none"/>
      </font>
      <numFmt numFmtId="2" formatCode="0.00"/>
      <alignment horizontal="left" readingOrder="0"/>
    </dxf>
  </rfmt>
  <rfmt sheetId="1" sqref="M1011" start="0" length="0">
    <dxf>
      <font>
        <sz val="8"/>
        <name val="Times New Roman"/>
        <scheme val="none"/>
      </font>
      <numFmt numFmtId="2" formatCode="0.00"/>
      <alignment horizontal="left" readingOrder="0"/>
    </dxf>
  </rfmt>
  <rfmt sheetId="1" sqref="N1011" start="0" length="0">
    <dxf>
      <font>
        <sz val="8"/>
        <name val="Times New Roman"/>
        <scheme val="none"/>
      </font>
      <numFmt numFmtId="2" formatCode="0.00"/>
      <alignment horizontal="left" readingOrder="0"/>
    </dxf>
  </rfmt>
  <rfmt sheetId="1" sqref="O1011" start="0" length="0">
    <dxf>
      <font>
        <sz val="8"/>
        <color indexed="8"/>
        <name val="Times New Roman"/>
        <scheme val="none"/>
      </font>
      <numFmt numFmtId="2" formatCode="0.00"/>
      <alignment horizontal="left" readingOrder="0"/>
    </dxf>
  </rfmt>
  <rfmt sheetId="1" sqref="P1011" start="0" length="0">
    <dxf>
      <font>
        <sz val="8"/>
        <color indexed="8"/>
        <name val="Times New Roman"/>
        <scheme val="none"/>
      </font>
      <numFmt numFmtId="2" formatCode="0.00"/>
      <alignment horizontal="left" readingOrder="0"/>
      <border outline="0">
        <right style="thin">
          <color indexed="64"/>
        </right>
      </border>
    </dxf>
  </rfmt>
  <rcc rId="17645" sId="1" odxf="1" dxf="1">
    <oc r="A1012">
      <v>13</v>
    </oc>
    <nc r="A1012">
      <v>17</v>
    </nc>
    <odxf>
      <font>
        <sz val="14"/>
        <name val="Times New Roman"/>
        <scheme val="none"/>
      </font>
    </odxf>
    <ndxf>
      <font>
        <sz val="8"/>
        <name val="Times New Roman"/>
        <scheme val="none"/>
      </font>
    </ndxf>
  </rcc>
  <rfmt sheetId="1" sqref="B1012" start="0" length="0">
    <dxf>
      <font>
        <sz val="8"/>
        <color indexed="8"/>
        <name val="Times New Roman"/>
        <scheme val="none"/>
      </font>
    </dxf>
  </rfmt>
  <rcc rId="17646" sId="1" odxf="1" dxf="1" numFmtId="4">
    <oc r="C1012">
      <v>0</v>
    </oc>
    <nc r="C1012">
      <v>915134.78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47" sId="1" odxf="1" dxf="1" numFmtId="4">
    <oc r="D1012">
      <v>0</v>
    </oc>
    <nc r="D1012">
      <v>915134.78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1012" start="0" length="0">
    <dxf>
      <font>
        <sz val="8"/>
        <color indexed="8"/>
        <name val="Times New Roman"/>
        <scheme val="none"/>
      </font>
      <numFmt numFmtId="0" formatCode="General"/>
      <alignment horizontal="left" readingOrder="0"/>
    </dxf>
  </rfmt>
  <rfmt sheetId="1" sqref="F1012" start="0" length="0">
    <dxf>
      <font>
        <sz val="8"/>
        <color indexed="8"/>
        <name val="Times New Roman"/>
        <scheme val="none"/>
      </font>
      <numFmt numFmtId="2" formatCode="0.00"/>
      <alignment horizontal="left" readingOrder="0"/>
    </dxf>
  </rfmt>
  <rfmt sheetId="1" sqref="G1012" start="0" length="0">
    <dxf>
      <font>
        <sz val="8"/>
        <name val="Times New Roman"/>
        <scheme val="none"/>
      </font>
      <numFmt numFmtId="2" formatCode="0.00"/>
      <alignment horizontal="left" vertical="center" readingOrder="0"/>
    </dxf>
  </rfmt>
  <rfmt sheetId="1" sqref="H1012" start="0" length="0">
    <dxf>
      <font>
        <sz val="8"/>
        <color indexed="8"/>
        <name val="Times New Roman"/>
        <scheme val="none"/>
      </font>
      <numFmt numFmtId="2" formatCode="0.00"/>
      <alignment horizontal="left" readingOrder="0"/>
    </dxf>
  </rfmt>
  <rfmt sheetId="1" sqref="I1012" start="0" length="0">
    <dxf>
      <font>
        <sz val="8"/>
        <color indexed="8"/>
        <name val="Times New Roman"/>
        <scheme val="none"/>
      </font>
      <numFmt numFmtId="2" formatCode="0.00"/>
      <alignment horizontal="left" readingOrder="0"/>
    </dxf>
  </rfmt>
  <rfmt sheetId="1" sqref="J1012" start="0" length="0">
    <dxf>
      <font>
        <sz val="8"/>
        <color indexed="8"/>
        <name val="Times New Roman"/>
        <scheme val="none"/>
      </font>
      <numFmt numFmtId="2" formatCode="0.00"/>
      <alignment horizontal="left" readingOrder="0"/>
    </dxf>
  </rfmt>
  <rfmt sheetId="1" sqref="K1012" start="0" length="0">
    <dxf>
      <font>
        <sz val="8"/>
        <color indexed="8"/>
        <name val="Times New Roman"/>
        <scheme val="none"/>
      </font>
      <numFmt numFmtId="2" formatCode="0.00"/>
      <alignment horizontal="left" readingOrder="0"/>
    </dxf>
  </rfmt>
  <rfmt sheetId="1" sqref="L1012" start="0" length="0">
    <dxf>
      <font>
        <sz val="8"/>
        <color indexed="8"/>
        <name val="Times New Roman"/>
        <scheme val="none"/>
      </font>
      <numFmt numFmtId="2" formatCode="0.00"/>
      <alignment horizontal="left" readingOrder="0"/>
    </dxf>
  </rfmt>
  <rfmt sheetId="1" sqref="M1012" start="0" length="0">
    <dxf>
      <font>
        <sz val="8"/>
        <name val="Times New Roman"/>
        <scheme val="none"/>
      </font>
      <numFmt numFmtId="2" formatCode="0.00"/>
      <alignment horizontal="left" readingOrder="0"/>
    </dxf>
  </rfmt>
  <rfmt sheetId="1" sqref="N1012" start="0" length="0">
    <dxf>
      <font>
        <sz val="8"/>
        <name val="Times New Roman"/>
        <scheme val="none"/>
      </font>
      <numFmt numFmtId="2" formatCode="0.00"/>
      <alignment horizontal="left" readingOrder="0"/>
    </dxf>
  </rfmt>
  <rfmt sheetId="1" sqref="O1012" start="0" length="0">
    <dxf>
      <font>
        <sz val="8"/>
        <color indexed="8"/>
        <name val="Times New Roman"/>
        <scheme val="none"/>
      </font>
      <numFmt numFmtId="2" formatCode="0.00"/>
      <alignment horizontal="left" readingOrder="0"/>
    </dxf>
  </rfmt>
  <rfmt sheetId="1" sqref="P1012" start="0" length="0">
    <dxf>
      <font>
        <sz val="8"/>
        <color indexed="8"/>
        <name val="Times New Roman"/>
        <scheme val="none"/>
      </font>
      <numFmt numFmtId="2" formatCode="0.00"/>
      <alignment horizontal="left" readingOrder="0"/>
      <border outline="0">
        <right style="thin">
          <color indexed="64"/>
        </right>
      </border>
    </dxf>
  </rfmt>
  <rcc rId="17648" sId="1" odxf="1" dxf="1">
    <oc r="A1013">
      <v>14</v>
    </oc>
    <nc r="A1013">
      <v>18</v>
    </nc>
    <odxf>
      <font>
        <sz val="14"/>
        <name val="Times New Roman"/>
        <scheme val="none"/>
      </font>
    </odxf>
    <ndxf>
      <font>
        <sz val="8"/>
        <color indexed="8"/>
        <name val="Times New Roman"/>
        <scheme val="none"/>
      </font>
    </ndxf>
  </rcc>
  <rfmt sheetId="1" sqref="B1013" start="0" length="0">
    <dxf>
      <font>
        <sz val="8"/>
        <color indexed="8"/>
        <name val="Times New Roman"/>
        <scheme val="none"/>
      </font>
    </dxf>
  </rfmt>
  <rcc rId="17649" sId="1" odxf="1" dxf="1" numFmtId="4">
    <oc r="C1013">
      <v>2388825</v>
    </oc>
    <nc r="C1013">
      <v>915134.78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cc rId="17650" sId="1" odxf="1" dxf="1" numFmtId="4">
    <oc r="D1013">
      <v>0</v>
    </oc>
    <nc r="D1013">
      <v>915134.78</v>
    </nc>
    <odxf>
      <font>
        <sz val="14"/>
        <color indexed="8"/>
        <name val="Times New Roman"/>
        <scheme val="none"/>
      </font>
      <numFmt numFmtId="4" formatCode="#,##0.00"/>
      <alignment horizontal="right" vertical="top" readingOrder="0"/>
    </odxf>
    <ndxf>
      <font>
        <sz val="8"/>
        <color indexed="8"/>
        <name val="Times New Roman"/>
        <scheme val="none"/>
      </font>
      <numFmt numFmtId="2" formatCode="0.00"/>
      <alignment horizontal="left" vertical="center" readingOrder="0"/>
    </ndxf>
  </rcc>
  <rfmt sheetId="1" sqref="E1013" start="0" length="0">
    <dxf>
      <font>
        <sz val="8"/>
        <color indexed="8"/>
        <name val="Times New Roman"/>
        <scheme val="none"/>
      </font>
      <numFmt numFmtId="0" formatCode="General"/>
      <alignment horizontal="left" readingOrder="0"/>
    </dxf>
  </rfmt>
  <rfmt sheetId="1" sqref="F1013" start="0" length="0">
    <dxf>
      <font>
        <sz val="8"/>
        <color indexed="8"/>
        <name val="Times New Roman"/>
        <scheme val="none"/>
      </font>
      <numFmt numFmtId="2" formatCode="0.00"/>
      <alignment horizontal="left" readingOrder="0"/>
    </dxf>
  </rfmt>
  <rcc rId="17651" sId="1" odxf="1" dxf="1" numFmtId="4">
    <oc r="G1013">
      <v>785</v>
    </oc>
    <nc r="G1013">
      <v>0</v>
    </nc>
    <odxf>
      <font>
        <sz val="14"/>
        <name val="Times New Roman"/>
        <scheme val="none"/>
      </font>
      <numFmt numFmtId="4" formatCode="#,##0.00"/>
      <fill>
        <patternFill patternType="none">
          <bgColor indexed="65"/>
        </patternFill>
      </fill>
      <alignment horizontal="right" vertical="top" readingOrder="0"/>
    </odxf>
    <ndxf>
      <font>
        <sz val="8"/>
        <name val="Times New Roman"/>
        <scheme val="none"/>
      </font>
      <numFmt numFmtId="2" formatCode="0.00"/>
      <fill>
        <patternFill patternType="solid">
          <bgColor theme="0"/>
        </patternFill>
      </fill>
      <alignment horizontal="left" vertical="center" readingOrder="0"/>
    </ndxf>
  </rcc>
  <rcc rId="17652" sId="1" odxf="1" dxf="1" numFmtId="4">
    <oc r="H1013">
      <v>2388825</v>
    </oc>
    <nc r="H1013">
      <v>0</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I1013" start="0" length="0">
    <dxf>
      <font>
        <sz val="8"/>
        <color indexed="8"/>
        <name val="Times New Roman"/>
        <scheme val="none"/>
      </font>
      <numFmt numFmtId="2" formatCode="0.00"/>
      <alignment horizontal="left" readingOrder="0"/>
    </dxf>
  </rfmt>
  <rfmt sheetId="1" sqref="J1013" start="0" length="0">
    <dxf>
      <font>
        <sz val="8"/>
        <color indexed="8"/>
        <name val="Times New Roman"/>
        <scheme val="none"/>
      </font>
      <numFmt numFmtId="2" formatCode="0.00"/>
      <alignment horizontal="left" readingOrder="0"/>
    </dxf>
  </rfmt>
  <rfmt sheetId="1" sqref="K1013" start="0" length="0">
    <dxf>
      <font>
        <sz val="8"/>
        <color indexed="8"/>
        <name val="Times New Roman"/>
        <scheme val="none"/>
      </font>
      <numFmt numFmtId="2" formatCode="0.00"/>
      <alignment horizontal="left" readingOrder="0"/>
    </dxf>
  </rfmt>
  <rfmt sheetId="1" sqref="L1013" start="0" length="0">
    <dxf>
      <font>
        <sz val="8"/>
        <color indexed="8"/>
        <name val="Times New Roman"/>
        <scheme val="none"/>
      </font>
      <numFmt numFmtId="2" formatCode="0.00"/>
      <alignment horizontal="left" readingOrder="0"/>
    </dxf>
  </rfmt>
  <rfmt sheetId="1" sqref="M1013" start="0" length="0">
    <dxf>
      <font>
        <sz val="8"/>
        <name val="Times New Roman"/>
        <scheme val="none"/>
      </font>
      <numFmt numFmtId="2" formatCode="0.00"/>
      <alignment horizontal="left" readingOrder="0"/>
    </dxf>
  </rfmt>
  <rfmt sheetId="1" sqref="N1013" start="0" length="0">
    <dxf>
      <font>
        <sz val="8"/>
        <name val="Times New Roman"/>
        <scheme val="none"/>
      </font>
      <numFmt numFmtId="2" formatCode="0.00"/>
      <alignment horizontal="left" readingOrder="0"/>
    </dxf>
  </rfmt>
  <rfmt sheetId="1" sqref="O1013" start="0" length="0">
    <dxf>
      <font>
        <sz val="8"/>
        <color indexed="8"/>
        <name val="Times New Roman"/>
        <scheme val="none"/>
      </font>
      <numFmt numFmtId="2" formatCode="0.00"/>
      <alignment horizontal="left" readingOrder="0"/>
    </dxf>
  </rfmt>
  <rfmt sheetId="1" sqref="P1013" start="0" length="0">
    <dxf>
      <font>
        <sz val="8"/>
        <color indexed="8"/>
        <name val="Times New Roman"/>
        <scheme val="none"/>
      </font>
      <numFmt numFmtId="2" formatCode="0.00"/>
      <alignment horizontal="left" readingOrder="0"/>
      <border outline="0">
        <right style="thin">
          <color indexed="64"/>
        </right>
      </border>
    </dxf>
  </rfmt>
  <rfmt sheetId="1" sqref="A968:P1013" start="0" length="2147483647">
    <dxf>
      <font>
        <sz val="14"/>
      </font>
    </dxf>
  </rfmt>
  <rfmt sheetId="1" sqref="A968:P1013">
    <dxf>
      <alignment wrapText="0" readingOrder="0"/>
    </dxf>
  </rfmt>
  <rrc rId="17653" sId="1" ref="A1014:XFD1014" action="deleteRow">
    <rfmt sheetId="1" xfDxf="1" sqref="A1014:XFD1014" start="0" length="0">
      <dxf>
        <font>
          <sz val="14"/>
          <color indexed="8"/>
          <name val="Times New Roman"/>
          <scheme val="none"/>
        </font>
        <alignment vertical="top" readingOrder="0"/>
      </dxf>
    </rfmt>
    <rcc rId="0" sId="1" dxf="1">
      <nc r="A1014">
        <v>15</v>
      </nc>
      <ndxf>
        <font>
          <b/>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ndxf>
    </rcc>
    <rcc rId="0" sId="1" dxf="1">
      <nc r="B1014" t="inlineStr">
        <is>
          <t>ЗАТО Сибирский, ул. Строителей, д. 2</t>
        </is>
      </nc>
      <ndxf>
        <font>
          <b/>
          <sz val="14"/>
          <color indexed="8"/>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C1014">
        <v>2388825</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D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E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F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G1014">
        <v>785</v>
      </nc>
      <n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1014">
        <v>2388825</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I1014">
        <v>0</v>
      </nc>
      <n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J1014">
        <v>0</v>
      </nc>
      <n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K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L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M101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N101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O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P1014">
        <v>0</v>
      </nc>
      <ndxf>
        <numFmt numFmtId="4" formatCode="#,##0.00"/>
        <alignment horizontal="right" readingOrder="0"/>
        <border outline="0">
          <left style="thin">
            <color indexed="64"/>
          </left>
          <top style="thin">
            <color indexed="64"/>
          </top>
          <bottom style="thin">
            <color indexed="64"/>
          </bottom>
        </border>
      </ndxf>
    </rcc>
    <rcc rId="0" sId="1" dxf="1" numFmtId="4">
      <nc r="Q1014">
        <v>0</v>
      </nc>
      <ndxf>
        <numFmt numFmtId="4" formatCode="#,##0.00"/>
        <alignment horizontal="right" readingOrder="0"/>
        <border outline="0">
          <left style="thin">
            <color indexed="64"/>
          </left>
          <right style="thin">
            <color indexed="64"/>
          </right>
          <top style="thin">
            <color indexed="64"/>
          </top>
          <bottom style="thin">
            <color indexed="64"/>
          </bottom>
        </border>
      </ndxf>
    </rcc>
    <rfmt sheetId="1" sqref="R1014" start="0" length="0">
      <dxf>
        <numFmt numFmtId="2" formatCode="0.00"/>
      </dxf>
    </rfmt>
  </rrc>
  <rrc rId="17654" sId="1" ref="A1014:XFD1014" action="deleteRow">
    <rfmt sheetId="1" xfDxf="1" sqref="A1014:XFD1014" start="0" length="0">
      <dxf>
        <font>
          <sz val="14"/>
          <color indexed="8"/>
          <name val="Times New Roman"/>
          <scheme val="none"/>
        </font>
        <alignment vertical="top" readingOrder="0"/>
      </dxf>
    </rfmt>
    <rcc rId="0" sId="1" dxf="1">
      <nc r="A1014">
        <v>16</v>
      </nc>
      <ndxf>
        <font>
          <b/>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ndxf>
    </rcc>
    <rcc rId="0" sId="1" dxf="1">
      <nc r="B1014" t="inlineStr">
        <is>
          <t>ЗАТО Сибирский, ул. Строителей, д. 3</t>
        </is>
      </nc>
      <ndxf>
        <font>
          <b/>
          <sz val="14"/>
          <color indexed="8"/>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C1014">
        <v>915134.78</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D1014">
        <v>915134.78</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E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F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G1014">
        <v>0</v>
      </nc>
      <n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H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I1014">
        <v>0</v>
      </nc>
      <n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J1014">
        <v>0</v>
      </nc>
      <n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K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L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M101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N101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O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P1014">
        <v>0</v>
      </nc>
      <ndxf>
        <numFmt numFmtId="4" formatCode="#,##0.00"/>
        <alignment horizontal="right" readingOrder="0"/>
        <border outline="0">
          <left style="thin">
            <color indexed="64"/>
          </left>
          <top style="thin">
            <color indexed="64"/>
          </top>
          <bottom style="thin">
            <color indexed="64"/>
          </bottom>
        </border>
      </ndxf>
    </rcc>
    <rcc rId="0" sId="1" dxf="1" numFmtId="4">
      <nc r="Q1014">
        <v>0</v>
      </nc>
      <ndxf>
        <numFmt numFmtId="4" formatCode="#,##0.00"/>
        <alignment horizontal="right" readingOrder="0"/>
        <border outline="0">
          <left style="thin">
            <color indexed="64"/>
          </left>
          <right style="thin">
            <color indexed="64"/>
          </right>
          <top style="thin">
            <color indexed="64"/>
          </top>
          <bottom style="thin">
            <color indexed="64"/>
          </bottom>
        </border>
      </ndxf>
    </rcc>
    <rfmt sheetId="1" sqref="R1014" start="0" length="0">
      <dxf>
        <numFmt numFmtId="2" formatCode="0.00"/>
      </dxf>
    </rfmt>
  </rrc>
  <rrc rId="17655" sId="1" ref="A1014:XFD1014" action="deleteRow">
    <rfmt sheetId="1" xfDxf="1" sqref="A1014:XFD1014" start="0" length="0">
      <dxf>
        <font>
          <sz val="14"/>
          <color indexed="8"/>
          <name val="Times New Roman"/>
          <scheme val="none"/>
        </font>
        <alignment vertical="top" readingOrder="0"/>
      </dxf>
    </rfmt>
    <rcc rId="0" sId="1" dxf="1">
      <nc r="A1014">
        <v>17</v>
      </nc>
      <ndxf>
        <font>
          <b/>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ndxf>
    </rcc>
    <rcc rId="0" sId="1" dxf="1">
      <nc r="B1014" t="inlineStr">
        <is>
          <t>ЗАТО Сибирский, ул. Строителей, д. 4</t>
        </is>
      </nc>
      <ndxf>
        <font>
          <b/>
          <sz val="14"/>
          <color indexed="8"/>
          <name val="Times New Roman"/>
          <scheme val="none"/>
        </font>
        <alignment horizontal="left" wrapText="1" readingOrder="0"/>
        <border outline="0">
          <left style="thin">
            <color indexed="64"/>
          </left>
          <right style="thin">
            <color indexed="64"/>
          </right>
          <top style="thin">
            <color indexed="64"/>
          </top>
          <bottom style="thin">
            <color indexed="64"/>
          </bottom>
        </border>
      </ndxf>
    </rcc>
    <rcc rId="0" sId="1" dxf="1" numFmtId="4">
      <nc r="C1014">
        <v>915134.78</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D1014">
        <v>915134.78</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E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F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G101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H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I1014">
        <v>0</v>
      </nc>
      <n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J1014">
        <v>0</v>
      </nc>
      <n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K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L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M101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N1014">
        <v>0</v>
      </nc>
      <ndxf>
        <font>
          <sz val="14"/>
          <color indexed="8"/>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O1014">
        <v>0</v>
      </nc>
      <ndxf>
        <numFmt numFmtId="4" formatCode="#,##0.00"/>
        <alignment horizontal="right" readingOrder="0"/>
        <border outline="0">
          <left style="thin">
            <color indexed="64"/>
          </left>
          <right style="thin">
            <color indexed="64"/>
          </right>
          <top style="thin">
            <color indexed="64"/>
          </top>
          <bottom style="thin">
            <color indexed="64"/>
          </bottom>
        </border>
      </ndxf>
    </rcc>
    <rcc rId="0" sId="1" dxf="1" numFmtId="4">
      <nc r="P1014">
        <v>0</v>
      </nc>
      <ndxf>
        <numFmt numFmtId="4" formatCode="#,##0.00"/>
        <alignment horizontal="right" readingOrder="0"/>
        <border outline="0">
          <left style="thin">
            <color indexed="64"/>
          </left>
          <top style="thin">
            <color indexed="64"/>
          </top>
          <bottom style="thin">
            <color indexed="64"/>
          </bottom>
        </border>
      </ndxf>
    </rcc>
    <rcc rId="0" sId="1" dxf="1" numFmtId="4">
      <nc r="Q1014">
        <v>0</v>
      </nc>
      <ndxf>
        <numFmt numFmtId="4" formatCode="#,##0.00"/>
        <alignment horizontal="right" readingOrder="0"/>
        <border outline="0">
          <left style="thin">
            <color indexed="64"/>
          </left>
          <right style="thin">
            <color indexed="64"/>
          </right>
          <top style="thin">
            <color indexed="64"/>
          </top>
          <bottom style="thin">
            <color indexed="64"/>
          </bottom>
        </border>
      </ndxf>
    </rcc>
    <rfmt sheetId="1" sqref="R1014" start="0" length="0">
      <dxf>
        <numFmt numFmtId="2" formatCode="0.00"/>
      </dxf>
    </rfmt>
  </rrc>
  <rcc rId="17656" sId="1" odxf="1" dxf="1" numFmtId="4">
    <oc r="Q968">
      <v>7050331.2000000002</v>
    </oc>
    <nc r="Q968">
      <f>Q969+Q974+Q995</f>
    </nc>
    <odxf>
      <font>
        <b/>
        <sz val="14"/>
        <name val="Times New Roman"/>
        <scheme val="none"/>
      </font>
      <numFmt numFmtId="4" formatCode="#,##0.00"/>
      <alignment horizontal="right" readingOrder="0"/>
    </odxf>
    <ndxf>
      <font>
        <b val="0"/>
        <sz val="8"/>
        <name val="Times New Roman"/>
        <scheme val="none"/>
      </font>
      <numFmt numFmtId="2" formatCode="0.00"/>
      <alignment horizontal="left" readingOrder="0"/>
    </ndxf>
  </rcc>
  <rcc rId="17657" sId="1" odxf="1" dxf="1" numFmtId="4">
    <oc r="Q969">
      <v>7050331.2000000002</v>
    </oc>
    <nc r="Q969">
      <f>Q970</f>
    </nc>
    <odxf>
      <font>
        <b/>
        <sz val="14"/>
        <color indexed="8"/>
        <name val="Times New Roman"/>
        <scheme val="none"/>
      </font>
      <numFmt numFmtId="4" formatCode="#,##0.00"/>
      <alignment horizontal="right" readingOrder="0"/>
    </odxf>
    <ndxf>
      <font>
        <b val="0"/>
        <sz val="8"/>
        <color indexed="8"/>
        <name val="Times New Roman"/>
        <scheme val="none"/>
      </font>
      <numFmt numFmtId="2" formatCode="0.00"/>
      <alignment horizontal="left" readingOrder="0"/>
    </ndxf>
  </rcc>
  <rcc rId="17658" sId="1" odxf="1" dxf="1" numFmtId="4">
    <oc r="Q970">
      <v>0</v>
    </oc>
    <nc r="Q970">
      <v>3532449</v>
    </nc>
    <odxf>
      <font>
        <sz val="14"/>
        <color indexed="8"/>
        <name val="Times New Roman"/>
        <scheme val="none"/>
      </font>
      <numFmt numFmtId="4" formatCode="#,##0.00"/>
      <fill>
        <patternFill patternType="solid">
          <bgColor theme="0"/>
        </patternFill>
      </fill>
      <alignment horizontal="right" vertical="top" readingOrder="0"/>
    </odxf>
    <ndxf>
      <font>
        <sz val="8"/>
        <color indexed="8"/>
        <name val="Times New Roman"/>
        <scheme val="none"/>
      </font>
      <numFmt numFmtId="2" formatCode="0.00"/>
      <fill>
        <patternFill patternType="none">
          <bgColor indexed="65"/>
        </patternFill>
      </fill>
      <alignment horizontal="left" vertical="center" readingOrder="0"/>
    </ndxf>
  </rcc>
  <rfmt sheetId="1" sqref="Q971" start="0" length="0">
    <dxf>
      <font>
        <sz val="8"/>
        <color indexed="8"/>
        <name val="Times New Roman"/>
        <scheme val="none"/>
      </font>
      <numFmt numFmtId="2" formatCode="0.00"/>
      <fill>
        <patternFill patternType="none">
          <bgColor indexed="65"/>
        </patternFill>
      </fill>
      <alignment horizontal="left" readingOrder="0"/>
    </dxf>
  </rfmt>
  <rfmt sheetId="1" sqref="Q972" start="0" length="0">
    <dxf>
      <font>
        <sz val="8"/>
        <color indexed="8"/>
        <name val="Times New Roman"/>
        <scheme val="none"/>
      </font>
      <numFmt numFmtId="2" formatCode="0.00"/>
      <fill>
        <patternFill patternType="none">
          <bgColor indexed="65"/>
        </patternFill>
      </fill>
      <alignment horizontal="left" readingOrder="0"/>
    </dxf>
  </rfmt>
  <rcc rId="17659" sId="1" odxf="1" dxf="1" numFmtId="4">
    <oc r="Q973">
      <v>3517882.2</v>
    </oc>
    <nc r="Q973">
      <v>0</v>
    </nc>
    <odxf>
      <font>
        <sz val="14"/>
        <name val="Times New Roman"/>
        <scheme val="none"/>
      </font>
      <numFmt numFmtId="4" formatCode="#,##0.00"/>
      <alignment horizontal="general" readingOrder="0"/>
    </odxf>
    <ndxf>
      <font>
        <sz val="8"/>
        <color indexed="8"/>
        <name val="Times New Roman"/>
        <scheme val="none"/>
      </font>
      <numFmt numFmtId="2" formatCode="0.00"/>
      <alignment horizontal="left" readingOrder="0"/>
    </ndxf>
  </rcc>
  <rcc rId="17660" sId="1" odxf="1" dxf="1" numFmtId="4">
    <oc r="Q974">
      <v>3532449</v>
    </oc>
    <nc r="Q974">
      <f>Q979</f>
    </nc>
    <odxf>
      <font>
        <sz val="14"/>
        <color indexed="8"/>
        <name val="Times New Roman"/>
        <scheme val="none"/>
      </font>
      <numFmt numFmtId="4" formatCode="#,##0.00"/>
      <fill>
        <patternFill patternType="none">
          <bgColor indexed="65"/>
        </patternFill>
      </fill>
      <alignment horizontal="right" readingOrder="0"/>
    </odxf>
    <ndxf>
      <font>
        <sz val="8"/>
        <color indexed="8"/>
        <name val="Times New Roman"/>
        <scheme val="none"/>
      </font>
      <numFmt numFmtId="2" formatCode="0.00"/>
      <fill>
        <patternFill patternType="solid">
          <bgColor theme="0"/>
        </patternFill>
      </fill>
      <alignment horizontal="left" readingOrder="0"/>
    </ndxf>
  </rcc>
  <rfmt sheetId="1" sqref="Q975" start="0" length="0">
    <dxf>
      <font>
        <sz val="8"/>
        <color indexed="8"/>
        <name val="Times New Roman"/>
        <scheme val="none"/>
      </font>
      <numFmt numFmtId="2" formatCode="0.00"/>
      <alignment horizontal="left" readingOrder="0"/>
    </dxf>
  </rfmt>
  <rfmt sheetId="1" sqref="Q976" start="0" length="0">
    <dxf>
      <font>
        <sz val="8"/>
        <color indexed="8"/>
        <name val="Times New Roman"/>
        <scheme val="none"/>
      </font>
      <numFmt numFmtId="2" formatCode="0.00"/>
      <fill>
        <patternFill patternType="solid">
          <bgColor theme="0"/>
        </patternFill>
      </fill>
      <alignment horizontal="left" readingOrder="0"/>
    </dxf>
  </rfmt>
  <rfmt sheetId="1" sqref="Q977" start="0" length="0">
    <dxf>
      <font>
        <sz val="8"/>
        <color indexed="8"/>
        <name val="Times New Roman"/>
        <scheme val="none"/>
      </font>
      <numFmt numFmtId="2" formatCode="0.00"/>
      <fill>
        <patternFill patternType="solid">
          <bgColor theme="0"/>
        </patternFill>
      </fill>
      <alignment horizontal="left" readingOrder="0"/>
    </dxf>
  </rfmt>
  <rfmt sheetId="1" sqref="Q978" start="0" length="0">
    <dxf>
      <font>
        <sz val="8"/>
        <color indexed="8"/>
        <name val="Times New Roman"/>
        <scheme val="none"/>
      </font>
      <numFmt numFmtId="2" formatCode="0.00"/>
      <fill>
        <patternFill patternType="solid">
          <bgColor theme="0"/>
        </patternFill>
      </fill>
      <alignment horizontal="left" readingOrder="0"/>
    </dxf>
  </rfmt>
  <rcc rId="17661" sId="1" odxf="1" dxf="1" numFmtId="4">
    <oc r="Q979">
      <v>0</v>
    </oc>
    <nc r="Q979">
      <v>3517882.2</v>
    </nc>
    <odxf>
      <font>
        <sz val="14"/>
        <color indexed="8"/>
        <name val="Times New Roman"/>
        <scheme val="none"/>
      </font>
      <numFmt numFmtId="4" formatCode="#,##0.00"/>
      <alignment horizontal="right" readingOrder="0"/>
    </odxf>
    <ndxf>
      <font>
        <sz val="8"/>
        <color indexed="8"/>
        <name val="Times New Roman"/>
        <scheme val="none"/>
      </font>
      <numFmt numFmtId="2" formatCode="0.00"/>
      <alignment horizontal="left" readingOrder="0"/>
    </ndxf>
  </rcc>
  <rfmt sheetId="1" sqref="Q980" start="0" length="0">
    <dxf>
      <font>
        <sz val="8"/>
        <color indexed="8"/>
        <name val="Times New Roman"/>
        <scheme val="none"/>
      </font>
      <numFmt numFmtId="2" formatCode="0.00"/>
      <alignment horizontal="left" vertical="center" readingOrder="0"/>
    </dxf>
  </rfmt>
  <rfmt sheetId="1" sqref="Q981" start="0" length="0">
    <dxf>
      <font>
        <sz val="8"/>
        <color indexed="8"/>
        <name val="Times New Roman"/>
        <scheme val="none"/>
      </font>
      <numFmt numFmtId="2" formatCode="0.00"/>
      <alignment horizontal="left" vertical="center" readingOrder="0"/>
    </dxf>
  </rfmt>
  <rfmt sheetId="1" sqref="Q982" start="0" length="0">
    <dxf>
      <font>
        <sz val="8"/>
        <color indexed="8"/>
        <name val="Times New Roman"/>
        <scheme val="none"/>
      </font>
      <numFmt numFmtId="2" formatCode="0.00"/>
      <alignment horizontal="left" readingOrder="0"/>
    </dxf>
  </rfmt>
  <rfmt sheetId="1" sqref="Q983" start="0" length="0">
    <dxf>
      <font>
        <sz val="8"/>
        <color indexed="8"/>
        <name val="Times New Roman"/>
        <scheme val="none"/>
      </font>
      <numFmt numFmtId="2" formatCode="0.00"/>
      <alignment horizontal="left" readingOrder="0"/>
    </dxf>
  </rfmt>
  <rfmt sheetId="1" sqref="Q984" start="0" length="0">
    <dxf>
      <font>
        <sz val="8"/>
        <color indexed="8"/>
        <name val="Times New Roman"/>
        <scheme val="none"/>
      </font>
      <numFmt numFmtId="2" formatCode="0.00"/>
      <alignment horizontal="left" vertical="center" readingOrder="0"/>
    </dxf>
  </rfmt>
  <rfmt sheetId="1" sqref="Q985" start="0" length="0">
    <dxf>
      <font>
        <b val="0"/>
        <sz val="8"/>
        <name val="Times New Roman"/>
        <scheme val="none"/>
      </font>
      <numFmt numFmtId="2" formatCode="0.00"/>
      <fill>
        <patternFill patternType="none">
          <bgColor indexed="65"/>
        </patternFill>
      </fill>
      <alignment horizontal="left" readingOrder="0"/>
    </dxf>
  </rfmt>
  <rfmt sheetId="1" sqref="Q986" start="0" length="0">
    <dxf>
      <font>
        <sz val="8"/>
        <color indexed="8"/>
        <name val="Times New Roman"/>
        <scheme val="none"/>
      </font>
      <numFmt numFmtId="2" formatCode="0.00"/>
      <alignment horizontal="left" vertical="center" readingOrder="0"/>
    </dxf>
  </rfmt>
  <rfmt sheetId="1" sqref="Q987" start="0" length="0">
    <dxf>
      <font>
        <sz val="8"/>
        <color indexed="8"/>
        <name val="Times New Roman"/>
        <scheme val="none"/>
      </font>
      <numFmt numFmtId="2" formatCode="0.00"/>
      <alignment horizontal="left" readingOrder="0"/>
    </dxf>
  </rfmt>
  <rfmt sheetId="1" sqref="Q988" start="0" length="0">
    <dxf>
      <font>
        <sz val="8"/>
        <color indexed="8"/>
        <name val="Times New Roman"/>
        <scheme val="none"/>
      </font>
      <numFmt numFmtId="2" formatCode="0.00"/>
      <alignment horizontal="left" vertical="center" readingOrder="0"/>
    </dxf>
  </rfmt>
  <rfmt sheetId="1" sqref="Q989" start="0" length="0">
    <dxf>
      <font>
        <sz val="8"/>
        <color indexed="8"/>
        <name val="Times New Roman"/>
        <scheme val="none"/>
      </font>
      <numFmt numFmtId="2" formatCode="0.00"/>
      <alignment horizontal="left" vertical="center" readingOrder="0"/>
    </dxf>
  </rfmt>
  <rfmt sheetId="1" sqref="Q990" start="0" length="0">
    <dxf>
      <font>
        <sz val="8"/>
        <color indexed="8"/>
        <name val="Times New Roman"/>
        <scheme val="none"/>
      </font>
      <numFmt numFmtId="2" formatCode="0.00"/>
      <alignment horizontal="left" vertical="center" readingOrder="0"/>
    </dxf>
  </rfmt>
  <rfmt sheetId="1" sqref="Q991" start="0" length="0">
    <dxf>
      <font>
        <sz val="8"/>
        <color indexed="8"/>
        <name val="Times New Roman"/>
        <scheme val="none"/>
      </font>
      <numFmt numFmtId="2" formatCode="0.00"/>
      <alignment horizontal="left" vertical="center" readingOrder="0"/>
    </dxf>
  </rfmt>
  <rfmt sheetId="1" sqref="Q992" start="0" length="0">
    <dxf>
      <font>
        <sz val="8"/>
        <color indexed="8"/>
        <name val="Times New Roman"/>
        <scheme val="none"/>
      </font>
      <numFmt numFmtId="2" formatCode="0.00"/>
      <alignment horizontal="left" vertical="center" readingOrder="0"/>
    </dxf>
  </rfmt>
  <rfmt sheetId="1" sqref="Q993" start="0" length="0">
    <dxf>
      <font>
        <sz val="8"/>
        <color indexed="8"/>
        <name val="Times New Roman"/>
        <scheme val="none"/>
      </font>
      <numFmt numFmtId="2" formatCode="0.00"/>
      <alignment horizontal="left" vertical="center" readingOrder="0"/>
    </dxf>
  </rfmt>
  <rfmt sheetId="1" sqref="Q994" start="0" length="0">
    <dxf>
      <font>
        <sz val="8"/>
        <color indexed="8"/>
        <name val="Times New Roman"/>
        <scheme val="none"/>
      </font>
      <numFmt numFmtId="2" formatCode="0.00"/>
      <alignment horizontal="left" readingOrder="0"/>
    </dxf>
  </rfmt>
  <rfmt sheetId="1" sqref="Q995" start="0" length="0">
    <dxf>
      <font>
        <sz val="8"/>
        <color indexed="8"/>
        <name val="Times New Roman"/>
        <scheme val="none"/>
      </font>
      <numFmt numFmtId="2" formatCode="0.00"/>
      <fill>
        <patternFill patternType="solid">
          <bgColor theme="0"/>
        </patternFill>
      </fill>
      <alignment horizontal="left" readingOrder="0"/>
    </dxf>
  </rfmt>
  <rfmt sheetId="1" sqref="Q996" start="0" length="0">
    <dxf>
      <font>
        <sz val="8"/>
        <color indexed="8"/>
        <name val="Times New Roman"/>
        <scheme val="none"/>
      </font>
      <numFmt numFmtId="2" formatCode="0.00"/>
      <alignment horizontal="left" readingOrder="0"/>
    </dxf>
  </rfmt>
  <rfmt sheetId="1" sqref="Q997" start="0" length="0">
    <dxf>
      <font>
        <sz val="8"/>
        <color indexed="8"/>
        <name val="Times New Roman"/>
        <scheme val="none"/>
      </font>
      <numFmt numFmtId="2" formatCode="0.00"/>
      <alignment horizontal="left" readingOrder="0"/>
    </dxf>
  </rfmt>
  <rfmt sheetId="1" sqref="Q998" start="0" length="0">
    <dxf>
      <font>
        <sz val="8"/>
        <color indexed="8"/>
        <name val="Times New Roman"/>
        <scheme val="none"/>
      </font>
      <numFmt numFmtId="2" formatCode="0.00"/>
      <alignment horizontal="left" readingOrder="0"/>
    </dxf>
  </rfmt>
  <rfmt sheetId="1" sqref="Q999" start="0" length="0">
    <dxf>
      <font>
        <b val="0"/>
        <sz val="8"/>
        <color indexed="8"/>
        <name val="Times New Roman"/>
        <scheme val="none"/>
      </font>
      <numFmt numFmtId="2" formatCode="0.00"/>
      <fill>
        <patternFill patternType="none">
          <bgColor indexed="65"/>
        </patternFill>
      </fill>
      <alignment horizontal="left" readingOrder="0"/>
    </dxf>
  </rfmt>
  <rfmt sheetId="1" sqref="Q1000" start="0" length="0">
    <dxf>
      <font>
        <sz val="8"/>
        <color indexed="8"/>
        <name val="Times New Roman"/>
        <scheme val="none"/>
      </font>
      <numFmt numFmtId="2" formatCode="0.00"/>
      <alignment horizontal="left" readingOrder="0"/>
    </dxf>
  </rfmt>
  <rfmt sheetId="1" sqref="Q1001" start="0" length="0">
    <dxf>
      <font>
        <sz val="8"/>
        <color indexed="8"/>
        <name val="Times New Roman"/>
        <scheme val="none"/>
      </font>
      <numFmt numFmtId="2" formatCode="0.00"/>
      <alignment horizontal="left" readingOrder="0"/>
    </dxf>
  </rfmt>
  <rfmt sheetId="1" sqref="Q1002" start="0" length="0">
    <dxf>
      <font>
        <sz val="8"/>
        <color indexed="8"/>
        <name val="Times New Roman"/>
        <scheme val="none"/>
      </font>
      <numFmt numFmtId="2" formatCode="0.00"/>
      <alignment horizontal="left" readingOrder="0"/>
    </dxf>
  </rfmt>
  <rfmt sheetId="1" sqref="Q1003" start="0" length="0">
    <dxf>
      <font>
        <sz val="8"/>
        <color indexed="8"/>
        <name val="Times New Roman"/>
        <scheme val="none"/>
      </font>
      <numFmt numFmtId="2" formatCode="0.00"/>
      <alignment horizontal="left" readingOrder="0"/>
    </dxf>
  </rfmt>
  <rfmt sheetId="1" sqref="Q1004" start="0" length="0">
    <dxf>
      <font>
        <sz val="8"/>
        <color indexed="8"/>
        <name val="Times New Roman"/>
        <scheme val="none"/>
      </font>
      <numFmt numFmtId="2" formatCode="0.00"/>
      <alignment horizontal="left" readingOrder="0"/>
    </dxf>
  </rfmt>
  <rfmt sheetId="1" sqref="Q1005" start="0" length="0">
    <dxf>
      <font>
        <sz val="8"/>
        <color indexed="8"/>
        <name val="Times New Roman"/>
        <scheme val="none"/>
      </font>
      <numFmt numFmtId="2" formatCode="0.00"/>
      <alignment horizontal="left" readingOrder="0"/>
    </dxf>
  </rfmt>
  <rfmt sheetId="1" sqref="Q1006" start="0" length="0">
    <dxf>
      <font>
        <sz val="8"/>
        <color indexed="8"/>
        <name val="Times New Roman"/>
        <scheme val="none"/>
      </font>
      <numFmt numFmtId="2" formatCode="0.00"/>
      <alignment horizontal="left" readingOrder="0"/>
    </dxf>
  </rfmt>
  <rfmt sheetId="1" sqref="Q1007" start="0" length="0">
    <dxf>
      <font>
        <sz val="8"/>
        <color indexed="8"/>
        <name val="Times New Roman"/>
        <scheme val="none"/>
      </font>
      <numFmt numFmtId="2" formatCode="0.00"/>
      <alignment horizontal="left" readingOrder="0"/>
    </dxf>
  </rfmt>
  <rfmt sheetId="1" sqref="Q1008" start="0" length="0">
    <dxf>
      <font>
        <sz val="8"/>
        <color indexed="8"/>
        <name val="Times New Roman"/>
        <scheme val="none"/>
      </font>
      <numFmt numFmtId="2" formatCode="0.00"/>
      <alignment horizontal="left" readingOrder="0"/>
    </dxf>
  </rfmt>
  <rfmt sheetId="1" sqref="Q1009" start="0" length="0">
    <dxf>
      <font>
        <sz val="8"/>
        <color indexed="8"/>
        <name val="Times New Roman"/>
        <scheme val="none"/>
      </font>
      <numFmt numFmtId="2" formatCode="0.00"/>
      <alignment horizontal="left" readingOrder="0"/>
    </dxf>
  </rfmt>
  <rfmt sheetId="1" sqref="Q1010" start="0" length="0">
    <dxf>
      <font>
        <sz val="8"/>
        <color indexed="8"/>
        <name val="Times New Roman"/>
        <scheme val="none"/>
      </font>
      <numFmt numFmtId="2" formatCode="0.00"/>
      <alignment horizontal="left" readingOrder="0"/>
    </dxf>
  </rfmt>
  <rfmt sheetId="1" sqref="Q1011" start="0" length="0">
    <dxf>
      <font>
        <sz val="8"/>
        <color indexed="8"/>
        <name val="Times New Roman"/>
        <scheme val="none"/>
      </font>
      <numFmt numFmtId="2" formatCode="0.00"/>
      <alignment horizontal="left" readingOrder="0"/>
    </dxf>
  </rfmt>
  <rfmt sheetId="1" sqref="Q1012" start="0" length="0">
    <dxf>
      <font>
        <sz val="8"/>
        <color indexed="8"/>
        <name val="Times New Roman"/>
        <scheme val="none"/>
      </font>
      <numFmt numFmtId="2" formatCode="0.00"/>
      <alignment horizontal="left" readingOrder="0"/>
    </dxf>
  </rfmt>
  <rfmt sheetId="1" sqref="Q1013" start="0" length="0">
    <dxf>
      <font>
        <sz val="8"/>
        <color indexed="8"/>
        <name val="Times New Roman"/>
        <scheme val="none"/>
      </font>
      <numFmt numFmtId="2" formatCode="0.00"/>
      <alignment horizontal="left" readingOrder="0"/>
    </dxf>
  </rfmt>
  <rfmt sheetId="1" sqref="Q968:Q1013" start="0" length="2147483647">
    <dxf>
      <font>
        <sz val="14"/>
      </font>
    </dxf>
  </rfmt>
  <rfmt sheetId="1" sqref="Q968:Q1013">
    <dxf>
      <alignment horizontal="right" readingOrder="0"/>
    </dxf>
  </rfmt>
  <rfmt sheetId="1" sqref="C968:Q1013">
    <dxf>
      <alignment horizontal="right" readingOrder="0"/>
    </dxf>
  </rfmt>
  <rfmt sheetId="1" sqref="A968:XFD969" start="0" length="2147483647">
    <dxf>
      <font>
        <b/>
      </font>
    </dxf>
  </rfmt>
  <rcc rId="17662" sId="1">
    <oc r="A968">
      <v>10</v>
    </oc>
    <nc r="A968" t="inlineStr">
      <is>
        <t>Итого по ЗАТО Сибирский</t>
      </is>
    </nc>
  </rcc>
  <rfmt sheetId="1" sqref="A969" start="0" length="0">
    <dxf>
      <fill>
        <patternFill patternType="none">
          <bgColor indexed="65"/>
        </patternFill>
      </fill>
    </dxf>
  </rfmt>
  <rcc rId="17663" sId="1">
    <oc r="A969" t="inlineStr">
      <is>
        <t>Итого по ЗАТО Сибирскому 2017 год</t>
      </is>
    </oc>
    <nc r="A969" t="inlineStr">
      <is>
        <t>Итого по ЗАТО Сибирский 2017 год</t>
      </is>
    </nc>
  </rcc>
  <rfmt sheetId="1" sqref="A974" start="0" length="0">
    <dxf>
      <font>
        <b/>
        <sz val="14"/>
        <color indexed="8"/>
        <name val="Times New Roman"/>
        <scheme val="none"/>
      </font>
      <fill>
        <patternFill patternType="none">
          <bgColor indexed="65"/>
        </patternFill>
      </fill>
      <border outline="0">
        <right/>
      </border>
    </dxf>
  </rfmt>
  <rfmt sheetId="1" sqref="A995" start="0" length="0">
    <dxf>
      <font>
        <b/>
        <sz val="14"/>
        <color indexed="8"/>
        <name val="Times New Roman"/>
        <scheme val="none"/>
      </font>
      <fill>
        <patternFill patternType="none">
          <bgColor indexed="65"/>
        </patternFill>
      </fill>
      <border outline="0">
        <right/>
      </border>
    </dxf>
  </rfmt>
  <rcc rId="17664" sId="1">
    <oc r="A974">
      <v>5</v>
    </oc>
    <nc r="A974" t="inlineStr">
      <is>
        <t>Итого по ЗАТО Сибирский 2018 год</t>
      </is>
    </nc>
  </rcc>
  <rcc rId="17665" sId="1">
    <oc r="A995">
      <v>10</v>
    </oc>
    <nc r="A995" t="inlineStr">
      <is>
        <t>Итого по ЗАТО Сибирский 2019 год</t>
      </is>
    </nc>
  </rcc>
  <rcc rId="17666" sId="1">
    <oc r="B971" t="inlineStr">
      <is>
        <t>ЗАТО Сибирский, ул. Кедровая, д. 3</t>
      </is>
    </oc>
    <nc r="B971" t="inlineStr">
      <is>
        <t>ЗАТО Сибирский, ул. Победы, д. 2</t>
      </is>
    </nc>
  </rcc>
  <rcc rId="17667" sId="1">
    <oc r="B972" t="inlineStr">
      <is>
        <t>ЗАТО Сибирский, ул. Кедровая, д. 4</t>
      </is>
    </oc>
    <nc r="B972" t="inlineStr">
      <is>
        <t>ЗАТО Сибирский, ул. Победы, д. 6</t>
      </is>
    </nc>
  </rcc>
  <rcc rId="17668" sId="1">
    <oc r="B973" t="inlineStr">
      <is>
        <t>ЗАТО Сибирский, ул. Кедровая, д. 5</t>
      </is>
    </oc>
    <nc r="B973" t="inlineStr">
      <is>
        <t>ЗАТО Сибирский, ул. Победы, д. 10</t>
      </is>
    </nc>
  </rcc>
  <rcc rId="17669" sId="1">
    <oc r="B980" t="inlineStr">
      <is>
        <t>ЗАТО Сибирский, ул. Победы, д. 4</t>
      </is>
    </oc>
    <nc r="B980" t="inlineStr">
      <is>
        <t>ЗАТО Сибирский, ул. Кедровая, д.6</t>
      </is>
    </nc>
  </rcc>
  <rcc rId="17670" sId="1">
    <oc r="B981" t="inlineStr">
      <is>
        <t>ЗАТО Сибирский, ул. Победы, д. 6</t>
      </is>
    </oc>
    <nc r="B981" t="inlineStr">
      <is>
        <t>ЗАТО Сибирский, ул. Кедровая, д.10</t>
      </is>
    </nc>
  </rcc>
  <rcc rId="17671" sId="1">
    <oc r="B982" t="inlineStr">
      <is>
        <t>ЗАТО Сибирский, ул. Победы, д. 10</t>
      </is>
    </oc>
    <nc r="B982" t="inlineStr">
      <is>
        <t>ЗАТО Сибирский, ул. Кедровая, д.12 а</t>
      </is>
    </nc>
  </rcc>
  <rcc rId="17672" sId="1">
    <oc r="B983" t="inlineStr">
      <is>
        <t>ЗАТО Сибирский, ул. Строителей, д. 1</t>
      </is>
    </oc>
    <nc r="B983" t="inlineStr">
      <is>
        <t xml:space="preserve">ЗАТО Сибирский, ул. Кедровая, д.12 </t>
      </is>
    </nc>
  </rcc>
  <rcc rId="17673" sId="1">
    <oc r="B984" t="inlineStr">
      <is>
        <t>ЗАТО Сибирский, ул. Строителей, д. 2</t>
      </is>
    </oc>
    <nc r="B984" t="inlineStr">
      <is>
        <t>ЗАТО Сибирский, ул. Кедровая, д.15</t>
      </is>
    </nc>
  </rcc>
  <rcc rId="17674" sId="1">
    <nc r="B985" t="inlineStr">
      <is>
        <t>ЗАТО Сибирский, ул. Победы, д. 1</t>
      </is>
    </nc>
  </rcc>
  <rcc rId="17675" sId="1">
    <oc r="B986" t="inlineStr">
      <is>
        <t>ЗАТО Сибирский, ул. Кедровая, д. 1</t>
      </is>
    </oc>
    <nc r="B986" t="inlineStr">
      <is>
        <t>ЗАТО Сибирский, ул. Победы, д. 2</t>
      </is>
    </nc>
  </rcc>
  <rcc rId="17676" sId="1">
    <oc r="B987" t="inlineStr">
      <is>
        <t>ЗАТО Сибирский, ул. Кедровая, д. 6</t>
      </is>
    </oc>
    <nc r="B987" t="inlineStr">
      <is>
        <t>ЗАТО Сибирский, ул. Победы, д. 4</t>
      </is>
    </nc>
  </rcc>
  <rcc rId="17677" sId="1">
    <oc r="B988" t="inlineStr">
      <is>
        <t>ЗАТО Сибирский, ул. Кедровая, д. 10</t>
      </is>
    </oc>
    <nc r="B988" t="inlineStr">
      <is>
        <t>ЗАТО Сибирский, ул. Победы, д. 6</t>
      </is>
    </nc>
  </rcc>
  <rcc rId="17678" sId="1">
    <oc r="B989" t="inlineStr">
      <is>
        <t>ЗАТО Сибирский, ул. Кедровая, д. 15</t>
      </is>
    </oc>
    <nc r="B989" t="inlineStr">
      <is>
        <t>ЗАТО Сибирский, ул. Победы, д. 8</t>
      </is>
    </nc>
  </rcc>
  <rcc rId="17679" sId="1">
    <oc r="B990" t="inlineStr">
      <is>
        <t>ЗАТО Сибирский, ул. Победы, д. 1</t>
      </is>
    </oc>
    <nc r="B990" t="inlineStr">
      <is>
        <t>ЗАТО Сибирский, ул. Победы, д. 10</t>
      </is>
    </nc>
  </rcc>
  <rcc rId="17680" sId="1">
    <oc r="B991" t="inlineStr">
      <is>
        <t>ЗАТО Сибирский, ул. Победы, д. 2</t>
      </is>
    </oc>
    <nc r="B991" t="inlineStr">
      <is>
        <t>ЗАТО Сибирский, ул. Строителей, д. 1</t>
      </is>
    </nc>
  </rcc>
  <rcc rId="17681" sId="1">
    <oc r="B992" t="inlineStr">
      <is>
        <t>ЗАТО Сибирский, ул. Победы, д. 6</t>
      </is>
    </oc>
    <nc r="B992" t="inlineStr">
      <is>
        <t>ЗАТО Сибирский, ул. Строителей, д. 2</t>
      </is>
    </nc>
  </rcc>
  <rcc rId="17682" sId="1">
    <oc r="B993" t="inlineStr">
      <is>
        <t>ЗАТО Сибирский, ул. Победы, д. 8</t>
      </is>
    </oc>
    <nc r="B993" t="inlineStr">
      <is>
        <t>ЗАТО Сибирский, ул. Строителей, д. 3</t>
      </is>
    </nc>
  </rcc>
  <rcc rId="17683" sId="1">
    <oc r="B994" t="inlineStr">
      <is>
        <t>ЗАТО Сибирский, ул. Победы, д. 10</t>
      </is>
    </oc>
    <nc r="B994" t="inlineStr">
      <is>
        <t>ЗАТО Сибирский, ул. Строителей, д. 4</t>
      </is>
    </nc>
  </rcc>
  <rcc rId="17684" sId="1">
    <oc r="B996" t="inlineStr">
      <is>
        <t>ЗАТО Сибирский, ул. Строителей, д. 2</t>
      </is>
    </oc>
    <nc r="B996" t="inlineStr">
      <is>
        <t>ЗАТО Сибирский, ул. Кедровая, д.1</t>
      </is>
    </nc>
  </rcc>
  <rcc rId="17685" sId="1">
    <oc r="B997" t="inlineStr">
      <is>
        <t>ЗАТО Сибирский, ул. Строителей, д. 3</t>
      </is>
    </oc>
    <nc r="B997" t="inlineStr">
      <is>
        <t>ЗАТО Сибирский, ул. Кедровая, д.2</t>
      </is>
    </nc>
  </rcc>
  <rcc rId="17686" sId="1">
    <oc r="B998" t="inlineStr">
      <is>
        <t>ЗАТО Сибирский, ул. Строителей, д. 4</t>
      </is>
    </oc>
    <nc r="B998" t="inlineStr">
      <is>
        <t>ЗАТО Сибирский, ул. Кедровая, д.4</t>
      </is>
    </nc>
  </rcc>
  <rcc rId="17687" sId="1">
    <nc r="B999" t="inlineStr">
      <is>
        <t>ЗАТО Сибирский, ул. Кедровая, д.9</t>
      </is>
    </nc>
  </rcc>
  <rcc rId="17688" sId="1">
    <oc r="B1000" t="inlineStr">
      <is>
        <t>ЗАТО Сибирский, ул. Кедровая, д. 1</t>
      </is>
    </oc>
    <nc r="B1000" t="inlineStr">
      <is>
        <t>ЗАТО Сибирский, ул. Кедровая, д.10</t>
      </is>
    </nc>
  </rcc>
  <rcc rId="17689" sId="1">
    <oc r="B1001" t="inlineStr">
      <is>
        <t>ЗАТО Сибирский, ул. Кедровая, д. 2</t>
      </is>
    </oc>
    <nc r="B1001" t="inlineStr">
      <is>
        <t>ЗАТО Сибирский, ул. Кедровая, д.12 а</t>
      </is>
    </nc>
  </rcc>
  <rcc rId="17690" sId="1">
    <oc r="B1002" t="inlineStr">
      <is>
        <t>ЗАТО Сибирский, ул. Кедровая, д. 4</t>
      </is>
    </oc>
    <nc r="B1002" t="inlineStr">
      <is>
        <t xml:space="preserve">ЗАТО Сибирский, ул. Кедровая, д.12 </t>
      </is>
    </nc>
  </rcc>
  <rcc rId="17691" sId="1">
    <oc r="B1003" t="inlineStr">
      <is>
        <t>ЗАТО Сибирский, ул. Кедровая, д. 9</t>
      </is>
    </oc>
    <nc r="B1003" t="inlineStr">
      <is>
        <t>ЗАТО Сибирский, ул. Кедровая, д.13</t>
      </is>
    </nc>
  </rcc>
  <rcc rId="17692" sId="1">
    <oc r="B1004" t="inlineStr">
      <is>
        <t>ЗАТО Сибирский, ул. Кедровая, д. 12 а</t>
      </is>
    </oc>
    <nc r="B1004" t="inlineStr">
      <is>
        <t>ЗАТО Сибирский, ул. Кедровая, д.15</t>
      </is>
    </nc>
  </rcc>
  <rcc rId="17693" sId="1">
    <oc r="B1005" t="inlineStr">
      <is>
        <t xml:space="preserve">ЗАТО Сибирский, ул. Кедровая, д. 12 </t>
      </is>
    </oc>
    <nc r="B1005" t="inlineStr">
      <is>
        <t>ЗАТО Сибирский, ул. Победы, д. 1</t>
      </is>
    </nc>
  </rcc>
  <rcc rId="17694" sId="1">
    <oc r="B1006" t="inlineStr">
      <is>
        <t>ЗАТО Сибирский, ул. Кедровая, д. 13</t>
      </is>
    </oc>
    <nc r="B1006" t="inlineStr">
      <is>
        <t>ЗАТО Сибирский, ул. Победы, д. 2</t>
      </is>
    </nc>
  </rcc>
  <rcc rId="17695" sId="1">
    <oc r="B1007" t="inlineStr">
      <is>
        <t>ЗАТО Сибирский, ул. Кедровая, д. 15</t>
      </is>
    </oc>
    <nc r="B1007" t="inlineStr">
      <is>
        <t>ЗАТО Сибирский, ул. Победы, д. 4</t>
      </is>
    </nc>
  </rcc>
  <rcc rId="17696" sId="1">
    <oc r="B1008" t="inlineStr">
      <is>
        <t>ЗАТО Сибирский, ул. Победы, д. 1</t>
      </is>
    </oc>
    <nc r="B1008" t="inlineStr">
      <is>
        <t>ЗАТО Сибирский, ул. Победы, д. 6</t>
      </is>
    </nc>
  </rcc>
  <rcc rId="17697" sId="1">
    <oc r="B1009" t="inlineStr">
      <is>
        <t>ЗАТО Сибирский, ул. Победы, д. 2</t>
      </is>
    </oc>
    <nc r="B1009" t="inlineStr">
      <is>
        <t>ЗАТО Сибирский, ул. Победы, д. 10</t>
      </is>
    </nc>
  </rcc>
  <rcc rId="17698" sId="1">
    <oc r="B1010" t="inlineStr">
      <is>
        <t>ЗАТО Сибирский, ул. Победы, д. 4</t>
      </is>
    </oc>
    <nc r="B1010" t="inlineStr">
      <is>
        <t>ЗАТО Сибирский, ул. Строителей, д. 1</t>
      </is>
    </nc>
  </rcc>
  <rcc rId="17699" sId="1">
    <oc r="B1011" t="inlineStr">
      <is>
        <t>ЗАТО Сибирский, ул. Победы, д. 6</t>
      </is>
    </oc>
    <nc r="B1011" t="inlineStr">
      <is>
        <t>ЗАТО Сибирский, ул. Строителей, д. 2</t>
      </is>
    </nc>
  </rcc>
  <rcc rId="17700" sId="1">
    <oc r="B1012" t="inlineStr">
      <is>
        <t>ЗАТО Сибирский, ул. Победы, д. 10</t>
      </is>
    </oc>
    <nc r="B1012" t="inlineStr">
      <is>
        <t>ЗАТО Сибирский, ул. Строителей, д. 3</t>
      </is>
    </nc>
  </rcc>
  <rcc rId="17701" sId="1">
    <oc r="B1013" t="inlineStr">
      <is>
        <t>ЗАТО Сибирский, ул. Строителей, д. 1</t>
      </is>
    </oc>
    <nc r="B1013" t="inlineStr">
      <is>
        <t>ЗАТО Сибирский, ул. Строителей, д. 4</t>
      </is>
    </nc>
  </rcc>
  <rcc rId="17702" sId="1">
    <oc r="B970" t="inlineStr">
      <is>
        <t>ЗАТО Сибирский, ул. Кедровая, д. 2</t>
      </is>
    </oc>
    <nc r="B970" t="inlineStr">
      <is>
        <t>ЗАТО Сибирский, ул. Кедровая, д. 7</t>
      </is>
    </nc>
  </rcc>
  <rcc rId="17703" sId="1">
    <oc r="B975" t="inlineStr">
      <is>
        <t>ЗАТО Сибирский, ул. Кедровая, д. 10</t>
      </is>
    </oc>
    <nc r="B975" t="inlineStr">
      <is>
        <t>ЗАТО Сибирский, ул. Кедровая, д. 1</t>
      </is>
    </nc>
  </rcc>
  <rcc rId="17704" sId="1">
    <oc r="B976" t="inlineStr">
      <is>
        <t>ЗАТО Сибирский, ул. Кедровая, д. 12 а</t>
      </is>
    </oc>
    <nc r="B976" t="inlineStr">
      <is>
        <t>ЗАТО Сибирский, ул. Кедровая, д. 2</t>
      </is>
    </nc>
  </rcc>
  <rcc rId="17705" sId="1">
    <oc r="B977" t="inlineStr">
      <is>
        <t xml:space="preserve">ЗАТО Сибирский, ул. Кедровая, д. 12 </t>
      </is>
    </oc>
    <nc r="B977" t="inlineStr">
      <is>
        <t>ЗАТО Сибирский, ул. Кедровая, д. 3</t>
      </is>
    </nc>
  </rcc>
  <rcc rId="17706" sId="1">
    <oc r="B978" t="inlineStr">
      <is>
        <t>ЗАТО Сибирский, ул. Кедровая, д. 15</t>
      </is>
    </oc>
    <nc r="B978" t="inlineStr">
      <is>
        <t>ЗАТО Сибирский, ул. Кедровая, д. 4</t>
      </is>
    </nc>
  </rcc>
  <rcc rId="17707" sId="1">
    <oc r="B979" t="inlineStr">
      <is>
        <t>ЗАТО Сибирский, ул. Победы, д. 2</t>
      </is>
    </oc>
    <nc r="B979" t="inlineStr">
      <is>
        <t>ЗАТО Сибирский, ул. Кедровая, д. 5</t>
      </is>
    </nc>
  </rcc>
  <rcv guid="{52C56C69-E76E-46A4-93DC-3FEF3C34E98B}" action="delete"/>
  <rdn rId="0" localSheetId="1" customView="1" name="Z_52C56C69_E76E_46A4_93DC_3FEF3C34E98B_.wvu.PrintArea" hidden="1" oldHidden="1">
    <formula>'Лист 1'!$A$1:$R$1875</formula>
    <oldFormula>'Лист 1'!$A$1:$R$1875</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8111.xml><?xml version="1.0" encoding="utf-8"?>
<revisions xmlns="http://schemas.openxmlformats.org/spreadsheetml/2006/main" xmlns:r="http://schemas.openxmlformats.org/officeDocument/2006/relationships">
  <rrc rId="16988" sId="1" ref="A1234:XFD1235" action="insertRow"/>
  <rm rId="16989" sheetId="1" source="A1229:XFD1230" destination="A1234:XFD1235" sourceSheetId="1">
    <rfmt sheetId="1" xfDxf="1" sqref="A1234:XFD1234" start="0" length="0"/>
    <rfmt sheetId="1" xfDxf="1" sqref="A1235:XFD1235" start="0" length="0"/>
    <rfmt sheetId="1" sqref="A1234" start="0" length="0">
      <dxf>
        <font>
          <sz val="14"/>
          <color indexed="8"/>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B1234" start="0" length="0">
      <dxf>
        <font>
          <sz val="14"/>
          <color theme="1"/>
          <name val="Times New Roman"/>
          <scheme val="none"/>
        </font>
        <alignment horizontal="left" vertical="top" wrapText="1" readingOrder="1"/>
        <border outline="0">
          <left style="thin">
            <color indexed="64"/>
          </left>
          <right style="thin">
            <color indexed="64"/>
          </right>
          <top style="thin">
            <color indexed="64"/>
          </top>
          <bottom style="thin">
            <color indexed="64"/>
          </bottom>
        </border>
      </dxf>
    </rfmt>
    <rfmt sheetId="1" sqref="C1234" start="0" length="0">
      <dxf>
        <font>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D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F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Q1234"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A1235" start="0" length="0">
      <dxf>
        <font>
          <sz val="14"/>
          <color indexed="8"/>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B1235" start="0" length="0">
      <dxf>
        <font>
          <sz val="14"/>
          <color theme="1"/>
          <name val="Times New Roman"/>
          <scheme val="none"/>
        </font>
        <alignment horizontal="left" vertical="top" wrapText="1" readingOrder="1"/>
        <border outline="0">
          <left style="thin">
            <color indexed="64"/>
          </left>
          <right style="thin">
            <color indexed="64"/>
          </right>
          <top style="thin">
            <color indexed="64"/>
          </top>
          <bottom style="thin">
            <color indexed="64"/>
          </bottom>
        </border>
      </dxf>
    </rfmt>
    <rfmt sheetId="1" sqref="C1235" start="0" length="0">
      <dxf>
        <font>
          <sz val="14"/>
          <color theme="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D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F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Q1235" start="0" length="0">
      <dxf>
        <font>
          <sz val="14"/>
          <color theme="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m>
  <rrc rId="16990" sId="1" ref="A1229:XFD1229" action="deleteRow">
    <rfmt sheetId="1" xfDxf="1" sqref="A1229:XFD1229" start="0" length="0">
      <dxf>
        <font>
          <sz val="14"/>
          <name val="Times New Roman"/>
          <scheme val="none"/>
        </font>
      </dxf>
    </rfmt>
    <rfmt sheetId="1" sqref="A1229" start="0" length="0">
      <dxf>
        <alignment horizontal="center" readingOrder="0"/>
      </dxf>
    </rfmt>
    <rfmt sheetId="1" sqref="K1229" start="0" length="0">
      <dxf>
        <alignment horizontal="right" readingOrder="0"/>
      </dxf>
    </rfmt>
  </rrc>
  <rrc rId="16991" sId="1" ref="A1229:XFD1229" action="deleteRow">
    <rfmt sheetId="1" xfDxf="1" sqref="A1229:XFD1229" start="0" length="0">
      <dxf>
        <font>
          <sz val="14"/>
          <name val="Times New Roman"/>
          <scheme val="none"/>
        </font>
      </dxf>
    </rfmt>
    <rfmt sheetId="1" sqref="A1229" start="0" length="0">
      <dxf>
        <alignment horizontal="center" readingOrder="0"/>
      </dxf>
    </rfmt>
    <rfmt sheetId="1" sqref="K1229" start="0" length="0">
      <dxf>
        <alignment horizontal="right" readingOrder="0"/>
      </dxf>
    </rfmt>
  </rrc>
  <rcc rId="16992" sId="1">
    <oc r="A1234">
      <v>2</v>
    </oc>
    <nc r="A1234">
      <v>4</v>
    </nc>
  </rcc>
  <rcc rId="16993" sId="1">
    <oc r="A1235">
      <v>3</v>
    </oc>
    <nc r="A1235">
      <v>5</v>
    </nc>
  </rcc>
  <rcc rId="16994" sId="1">
    <oc r="A1236">
      <v>4</v>
    </oc>
    <nc r="A1236">
      <v>6</v>
    </nc>
  </rcc>
  <rcc rId="16995" sId="1">
    <oc r="A1229">
      <v>4</v>
    </oc>
    <nc r="A1229">
      <v>2</v>
    </nc>
  </rcc>
  <rfmt sheetId="1" sqref="C1252:Q1265">
    <dxf>
      <fill>
        <patternFill>
          <bgColor theme="0"/>
        </patternFill>
      </fill>
    </dxf>
  </rfmt>
  <rrc rId="16996" sId="1" ref="A1325:XFD1325" action="insertRow"/>
  <rm rId="16997" sheetId="1" source="A1322:XFD1322" destination="A1325:XFD1325" sourceSheetId="1">
    <rfmt sheetId="1" xfDxf="1" sqref="A1325:XFD1325" start="0" length="0">
      <dxf>
        <alignment vertical="top" readingOrder="0"/>
      </dxf>
    </rfmt>
    <rfmt sheetId="1" sqref="A1325" start="0" length="0">
      <dxf>
        <font>
          <sz val="14"/>
          <color theme="1"/>
          <name val="Times New Roman"/>
          <scheme val="none"/>
        </font>
        <fill>
          <patternFill patternType="solid">
            <bgColor theme="0"/>
          </patternFill>
        </fill>
        <alignment horizontal="center" wrapText="1" readingOrder="0"/>
        <border outline="0">
          <left style="thin">
            <color indexed="64"/>
          </left>
          <right style="thin">
            <color indexed="64"/>
          </right>
          <top style="thin">
            <color indexed="64"/>
          </top>
          <bottom style="thin">
            <color indexed="64"/>
          </bottom>
        </border>
      </dxf>
    </rfmt>
    <rfmt sheetId="1" sqref="B1325" start="0" length="0">
      <dxf>
        <font>
          <sz val="14"/>
          <color theme="1"/>
          <name val="Times New Roman"/>
          <scheme val="none"/>
        </font>
        <fill>
          <patternFill patternType="solid">
            <bgColor theme="0"/>
          </patternFill>
        </fill>
        <alignment horizontal="left" wrapText="1" readingOrder="0"/>
        <border outline="0">
          <left style="thin">
            <color indexed="64"/>
          </left>
          <right style="thin">
            <color indexed="64"/>
          </right>
          <top style="thin">
            <color indexed="64"/>
          </top>
          <bottom style="thin">
            <color indexed="64"/>
          </bottom>
        </border>
      </dxf>
    </rfmt>
    <rfmt sheetId="1" sqref="C1325" start="0" length="0">
      <dxf>
        <font>
          <sz val="14"/>
          <color theme="1"/>
          <name val="Times New Roman"/>
          <scheme val="none"/>
        </font>
        <numFmt numFmtId="4" formatCode="#,##0.00"/>
        <fill>
          <patternFill patternType="solid">
            <bgColor theme="0"/>
          </patternFill>
        </fill>
        <alignment wrapText="1" readingOrder="0"/>
        <border outline="0">
          <left style="thin">
            <color indexed="64"/>
          </left>
          <right style="thin">
            <color indexed="64"/>
          </right>
          <top style="thin">
            <color indexed="64"/>
          </top>
          <bottom style="thin">
            <color indexed="64"/>
          </bottom>
        </border>
      </dxf>
    </rfmt>
    <rfmt sheetId="1" sqref="D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E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F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G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H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I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J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K1325" start="0" length="0">
      <dxf>
        <font>
          <sz val="14"/>
          <color auto="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M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N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O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P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Q1325"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R1325" start="0" length="0">
      <dxf/>
    </rfmt>
  </rm>
  <rrc rId="16998" sId="1" ref="A1322:XFD1322" action="deleteRow">
    <rfmt sheetId="1" xfDxf="1" sqref="A1322:XFD1322" start="0" length="0">
      <dxf>
        <font>
          <sz val="14"/>
          <name val="Times New Roman"/>
          <scheme val="none"/>
        </font>
      </dxf>
    </rfmt>
    <rfmt sheetId="1" sqref="A1322" start="0" length="0">
      <dxf>
        <alignment horizontal="center" readingOrder="0"/>
      </dxf>
    </rfmt>
    <rfmt sheetId="1" sqref="K1322" start="0" length="0">
      <dxf>
        <alignment horizontal="right" readingOrder="0"/>
      </dxf>
    </rfmt>
  </rrc>
  <rcc rId="16999" sId="1">
    <oc r="A1324">
      <v>1</v>
    </oc>
    <nc r="A1324">
      <v>2</v>
    </nc>
  </rcc>
  <rcc rId="17000" sId="1">
    <oc r="A1325">
      <v>2</v>
    </oc>
    <nc r="A1325">
      <v>3</v>
    </nc>
  </rcc>
  <rcc rId="17001" sId="1">
    <oc r="C1320">
      <f>SUM(C1321,C1322,C1326)</f>
    </oc>
    <nc r="C1320">
      <f>SUM(C1322,C1326)</f>
    </nc>
  </rcc>
  <rrc rId="17002" sId="1" ref="A1321:XFD1321" action="deleteRow">
    <undo index="0" exp="ref" v="1" dr="Q1321" r="Q1320" sId="1"/>
    <undo index="0" exp="ref" v="1" dr="P1321" r="P1320" sId="1"/>
    <undo index="0" exp="ref" v="1" dr="O1321" r="O1320" sId="1"/>
    <undo index="0" exp="ref" v="1" dr="N1321" r="N1320" sId="1"/>
    <undo index="0" exp="ref" v="1" dr="M1321" r="M1320" sId="1"/>
    <undo index="0" exp="ref" v="1" dr="L1321" r="L1320" sId="1"/>
    <undo index="0" exp="ref" v="1" dr="K1321" r="K1320" sId="1"/>
    <undo index="0" exp="ref" v="1" dr="J1321" r="J1320" sId="1"/>
    <undo index="0" exp="ref" v="1" dr="I1321" r="I1320" sId="1"/>
    <undo index="0" exp="ref" v="1" dr="H1321" r="H1320" sId="1"/>
    <undo index="0" exp="ref" v="1" dr="G1321" r="G1320" sId="1"/>
    <undo index="0" exp="ref" v="1" dr="F1321" r="F1320" sId="1"/>
    <undo index="0" exp="ref" v="1" dr="E1321" r="E1320" sId="1"/>
    <undo index="0" exp="ref" v="1" dr="D1321" r="D1320" sId="1"/>
    <rfmt sheetId="1" xfDxf="1" sqref="A1321:XFD1321" start="0" length="0"/>
    <rcc rId="0" sId="1" dxf="1">
      <nc r="A1321" t="inlineStr">
        <is>
          <t>Итого по Ключевскому району 2017 год</t>
        </is>
      </nc>
      <ndxf>
        <font>
          <b/>
          <sz val="14"/>
          <color auto="1"/>
          <name val="Times New Roman"/>
          <scheme val="none"/>
        </font>
        <fill>
          <patternFill patternType="solid">
            <bgColor theme="0"/>
          </patternFill>
        </fill>
        <alignment horizontal="left" vertical="top" readingOrder="0"/>
        <border outline="0">
          <left style="thin">
            <color indexed="64"/>
          </left>
          <top style="thin">
            <color indexed="64"/>
          </top>
          <bottom style="thin">
            <color indexed="64"/>
          </bottom>
        </border>
      </ndxf>
    </rcc>
    <rfmt sheetId="1" sqref="B1321" start="0" length="0">
      <dxf>
        <font>
          <b/>
          <sz val="14"/>
          <color theme="0"/>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1" dxf="1">
      <nc r="C1321">
        <f>SUM(C1324:C1324)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D1321">
        <f>SUM(D1324:D1324)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E1321">
        <f>SUM(E1324:E1324)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F1321">
        <f>SUM(F1324:F1324)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G1321">
        <f>SUM(G1324:G1324)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H1321">
        <f>SUM(H1324:H1324)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I1321">
        <f>SUM(I1324:I1324)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J1321">
        <f>SUM(J1324:J1324)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K1321">
        <f>SUM(K1324:K1324)</f>
      </nc>
      <ndxf>
        <font>
          <b/>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ndxf>
    </rcc>
    <rcc rId="0" sId="1" dxf="1">
      <nc r="L1321">
        <f>SUM(L1324:L1324)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M1321">
        <f>SUM(M1324:M1324)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N1321">
        <f>SUM(N1324:N1324)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O1321">
        <f>SUM(O1324:O1324)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P1321">
        <f>SUM(P1324:P1324)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cc rId="0" sId="1" dxf="1">
      <nc r="Q1321">
        <f>SUM(Q1324:Q1324)</f>
      </nc>
      <ndxf>
        <font>
          <b/>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ndxf>
    </rcc>
    <rfmt sheetId="1" sqref="R1321" start="0" length="0">
      <dxf/>
    </rfmt>
  </rrc>
  <rcc rId="17003" sId="1" odxf="1" dxf="1">
    <oc r="D1320">
      <f>#REF!+D1321+D1325</f>
    </oc>
    <nc r="D1320">
      <f>SUM(D1321,D1325)</f>
    </nc>
    <odxf/>
    <ndxf/>
  </rcc>
  <rcc rId="17004" sId="1" odxf="1" dxf="1">
    <oc r="E1320">
      <f>#REF!+E1321+E1325</f>
    </oc>
    <nc r="E1320">
      <f>SUM(E1321,E1325)</f>
    </nc>
    <odxf/>
    <ndxf/>
  </rcc>
  <rcc rId="17005" sId="1" odxf="1" dxf="1">
    <oc r="F1320">
      <f>#REF!+F1321+F1325</f>
    </oc>
    <nc r="F1320">
      <f>SUM(F1321,F1325)</f>
    </nc>
    <odxf/>
    <ndxf/>
  </rcc>
  <rcc rId="17006" sId="1" odxf="1" dxf="1">
    <oc r="G1320">
      <f>#REF!+G1321+G1325</f>
    </oc>
    <nc r="G1320">
      <f>SUM(G1321,G1325)</f>
    </nc>
    <odxf/>
    <ndxf/>
  </rcc>
  <rcc rId="17007" sId="1" odxf="1" dxf="1">
    <oc r="H1320">
      <f>#REF!+H1321+H1325</f>
    </oc>
    <nc r="H1320">
      <f>SUM(H1321,H1325)</f>
    </nc>
    <odxf/>
    <ndxf/>
  </rcc>
  <rcc rId="17008" sId="1" odxf="1" dxf="1">
    <oc r="I1320">
      <f>#REF!+I1321+I1325</f>
    </oc>
    <nc r="I1320">
      <f>SUM(I1321,I1325)</f>
    </nc>
    <odxf/>
    <ndxf/>
  </rcc>
  <rcc rId="17009" sId="1" odxf="1" dxf="1">
    <oc r="J1320">
      <f>#REF!+J1321+J1325</f>
    </oc>
    <nc r="J1320">
      <f>SUM(J1321,J1325)</f>
    </nc>
    <odxf/>
    <ndxf/>
  </rcc>
  <rcc rId="17010" sId="1" odxf="1" dxf="1">
    <oc r="K1320">
      <f>#REF!+K1321+K1325</f>
    </oc>
    <nc r="K1320">
      <f>SUM(K1321,K1325)</f>
    </nc>
    <odxf>
      <alignment horizontal="right" readingOrder="0"/>
    </odxf>
    <ndxf>
      <alignment horizontal="general" readingOrder="0"/>
    </ndxf>
  </rcc>
  <rcc rId="17011" sId="1" odxf="1" dxf="1">
    <oc r="L1320">
      <f>#REF!+L1321+L1325</f>
    </oc>
    <nc r="L1320">
      <f>SUM(L1321,L1325)</f>
    </nc>
    <odxf/>
    <ndxf/>
  </rcc>
  <rcc rId="17012" sId="1" odxf="1" dxf="1">
    <oc r="M1320">
      <f>#REF!+M1321+M1325</f>
    </oc>
    <nc r="M1320">
      <f>SUM(M1321,M1325)</f>
    </nc>
    <odxf/>
    <ndxf/>
  </rcc>
  <rcc rId="17013" sId="1" odxf="1" dxf="1">
    <oc r="N1320">
      <f>#REF!+N1321+N1325</f>
    </oc>
    <nc r="N1320">
      <f>SUM(N1321,N1325)</f>
    </nc>
    <odxf/>
    <ndxf/>
  </rcc>
  <rcc rId="17014" sId="1" odxf="1" dxf="1">
    <oc r="O1320">
      <f>#REF!+O1321+O1325</f>
    </oc>
    <nc r="O1320">
      <f>SUM(O1321,O1325)</f>
    </nc>
    <odxf/>
    <ndxf/>
  </rcc>
  <rcc rId="17015" sId="1" odxf="1" dxf="1">
    <oc r="P1320">
      <f>#REF!+P1321+P1325</f>
    </oc>
    <nc r="P1320">
      <f>SUM(P1321,P1325)</f>
    </nc>
    <odxf/>
    <ndxf/>
  </rcc>
  <rcc rId="17016" sId="1" odxf="1" dxf="1">
    <oc r="Q1320">
      <f>#REF!+Q1321+Q1325</f>
    </oc>
    <nc r="Q1320">
      <f>SUM(Q1321,Q1325)</f>
    </nc>
    <odxf/>
    <ndxf/>
  </rcc>
  <rrc rId="17017" sId="1" ref="A1503:XFD1504" action="insertRow"/>
  <rm rId="17018" sheetId="1" source="A1495:XFD1496" destination="A1503:XFD1504" sourceSheetId="1">
    <rfmt sheetId="1" xfDxf="1" sqref="A1503:XFD1503" start="0" length="0"/>
    <rfmt sheetId="1" xfDxf="1" sqref="A1504:XFD1504" start="0" length="0"/>
    <rfmt sheetId="1" sqref="A1503" start="0" length="0">
      <dxf>
        <font>
          <sz val="14"/>
          <color auto="1"/>
          <name val="Times New Roman"/>
          <scheme val="none"/>
        </font>
        <alignment horizontal="center" vertical="top" readingOrder="0"/>
        <border outline="0">
          <left style="thin">
            <color indexed="64"/>
          </left>
          <right style="thin">
            <color indexed="64"/>
          </right>
          <top style="thin">
            <color indexed="64"/>
          </top>
        </border>
      </dxf>
    </rfmt>
    <rfmt sheetId="1" sqref="B1503" start="0" length="0">
      <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dxf>
    </rfmt>
    <rfmt sheetId="1" sqref="C1503"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D1503"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E1503"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F1503"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G1503"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H1503"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503"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J1503"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K1503"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503"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M1503"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N1503"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O1503"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P1503"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Q1503"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A1504" start="0" length="0">
      <dxf>
        <font>
          <sz val="14"/>
          <color auto="1"/>
          <name val="Times New Roman"/>
          <scheme val="none"/>
        </font>
        <alignment horizontal="center" vertical="top" readingOrder="0"/>
        <border outline="0">
          <left style="thin">
            <color indexed="64"/>
          </left>
          <right style="thin">
            <color indexed="64"/>
          </right>
          <top style="thin">
            <color indexed="64"/>
          </top>
        </border>
      </dxf>
    </rfmt>
    <rfmt sheetId="1" sqref="B1504" start="0" length="0">
      <dxf>
        <font>
          <sz val="14"/>
          <color indexed="8"/>
          <name val="Times New Roman"/>
          <scheme val="none"/>
        </font>
        <alignment horizontal="left" vertical="top" wrapText="1" readingOrder="1"/>
        <border outline="0">
          <left style="thin">
            <color indexed="64"/>
          </left>
          <right style="thin">
            <color indexed="64"/>
          </right>
          <top style="thin">
            <color indexed="64"/>
          </top>
          <bottom style="thin">
            <color indexed="64"/>
          </bottom>
        </border>
      </dxf>
    </rfmt>
    <rfmt sheetId="1" sqref="C1504"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D1504"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E1504"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F1504"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G1504"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H1504" start="0" length="0">
      <dxf>
        <font>
          <sz val="14"/>
          <color auto="1"/>
          <name val="Times New Roman"/>
          <scheme val="none"/>
        </font>
        <numFmt numFmtId="4" formatCode="#,##0.00"/>
        <fill>
          <patternFill patternType="solid">
            <bgColor theme="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I1504"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J1504" start="0" length="0">
      <dxf>
        <font>
          <sz val="14"/>
          <color indexed="8"/>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K1504" start="0" length="0">
      <dxf>
        <font>
          <sz val="14"/>
          <color auto="1"/>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504"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M1504"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N1504"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O1504"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P1504"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Q1504" start="0" length="0">
      <dxf>
        <font>
          <sz val="14"/>
          <color auto="1"/>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m>
  <rrc rId="17019" sId="1" ref="A1495:XFD1495" action="deleteRow">
    <rfmt sheetId="1" xfDxf="1" sqref="A1495:XFD1495" start="0" length="0">
      <dxf>
        <font>
          <sz val="14"/>
          <name val="Times New Roman"/>
          <scheme val="none"/>
        </font>
      </dxf>
    </rfmt>
    <rfmt sheetId="1" sqref="A1495" start="0" length="0">
      <dxf>
        <alignment horizontal="center" readingOrder="0"/>
      </dxf>
    </rfmt>
    <rfmt sheetId="1" sqref="K1495" start="0" length="0">
      <dxf>
        <alignment horizontal="right" readingOrder="0"/>
      </dxf>
    </rfmt>
  </rrc>
  <rrc rId="17020" sId="1" ref="A1495:XFD1495" action="deleteRow">
    <rfmt sheetId="1" xfDxf="1" sqref="A1495:XFD1495" start="0" length="0">
      <dxf>
        <font>
          <sz val="14"/>
          <name val="Times New Roman"/>
          <scheme val="none"/>
        </font>
      </dxf>
    </rfmt>
    <rfmt sheetId="1" sqref="A1495" start="0" length="0">
      <dxf>
        <alignment horizontal="center" readingOrder="0"/>
      </dxf>
    </rfmt>
    <rfmt sheetId="1" sqref="K1495" start="0" length="0">
      <dxf>
        <alignment horizontal="right" readingOrder="0"/>
      </dxf>
    </rfmt>
  </rrc>
  <rcc rId="17021" sId="1">
    <oc r="A1495">
      <v>4</v>
    </oc>
    <nc r="A1495">
      <v>2</v>
    </nc>
  </rcc>
  <rcc rId="17022" sId="1">
    <oc r="A1496">
      <v>5</v>
    </oc>
    <nc r="A1496">
      <v>3</v>
    </nc>
  </rcc>
  <rcc rId="17023" sId="1">
    <oc r="A1501">
      <v>2</v>
    </oc>
    <nc r="A1501">
      <v>4</v>
    </nc>
  </rcc>
  <rcc rId="17024" sId="1">
    <oc r="A1502">
      <v>3</v>
    </oc>
    <nc r="A1502">
      <v>5</v>
    </nc>
  </rcc>
  <rcc rId="17025" sId="1">
    <oc r="A1503">
      <v>4</v>
    </oc>
    <nc r="A1503">
      <v>6</v>
    </nc>
  </rcc>
  <rcc rId="17026" sId="1">
    <oc r="A1504">
      <v>5</v>
    </oc>
    <nc r="A1504">
      <v>7</v>
    </nc>
  </rcc>
  <rcc rId="17027" sId="1">
    <oc r="A1505">
      <v>6</v>
    </oc>
    <nc r="A1505">
      <v>8</v>
    </nc>
  </rcc>
  <rrc rId="17028" sId="1" ref="A1596:XFD1596" action="insertRow"/>
  <rm rId="17029" sheetId="1" source="A1588:XFD1588" destination="A1596:XFD1596" sourceSheetId="1">
    <rfmt sheetId="1" xfDxf="1" sqref="A1596:XFD1596" start="0" length="0"/>
    <rfmt sheetId="1" sqref="A1596" start="0" length="0">
      <dxf>
        <font>
          <sz val="14"/>
          <color indexed="72"/>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dxf>
    </rfmt>
    <rfmt sheetId="1" sqref="B1596" start="0" length="0">
      <dxf>
        <font>
          <sz val="14"/>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D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E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F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G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H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I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J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K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M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N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O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P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Q1596" start="0" length="0">
      <dxf>
        <font>
          <sz val="14"/>
          <color theme="1"/>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m>
  <rrc rId="17030" sId="1" ref="A1588:XFD1588" action="deleteRow">
    <undo index="0" exp="area" dr="Q1588:Q1590" r="Q1587" sId="1"/>
    <undo index="0" exp="area" dr="P1588:P1590" r="P1587" sId="1"/>
    <undo index="0" exp="area" dr="O1588:O1590" r="O1587" sId="1"/>
    <undo index="0" exp="area" dr="N1588:N1590" r="N1587" sId="1"/>
    <undo index="0" exp="area" dr="M1588:M1590" r="M1587" sId="1"/>
    <undo index="0" exp="area" dr="L1588:L1590" r="L1587" sId="1"/>
    <undo index="0" exp="area" dr="K1588:K1590" r="K1587" sId="1"/>
    <undo index="0" exp="area" dr="J1588:J1590" r="J1587" sId="1"/>
    <undo index="0" exp="area" dr="I1588:I1590" r="I1587" sId="1"/>
    <undo index="0" exp="area" dr="H1588:H1590" r="H1587" sId="1"/>
    <undo index="0" exp="area" dr="G1588:G1590" r="G1587" sId="1"/>
    <undo index="0" exp="area" dr="F1588:F1590" r="F1587" sId="1"/>
    <undo index="0" exp="area" dr="E1588:E1590" r="E1587" sId="1"/>
    <undo index="0" exp="area" dr="D1588:D1590" r="D1587" sId="1"/>
    <undo index="0" exp="area" dr="C1588:C1590" r="C1587" sId="1"/>
    <rfmt sheetId="1" xfDxf="1" sqref="A1588:XFD1588" start="0" length="0">
      <dxf>
        <font>
          <sz val="14"/>
          <name val="Times New Roman"/>
          <scheme val="none"/>
        </font>
      </dxf>
    </rfmt>
    <rfmt sheetId="1" sqref="A1588" start="0" length="0">
      <dxf>
        <alignment horizontal="center" readingOrder="0"/>
      </dxf>
    </rfmt>
    <rfmt sheetId="1" sqref="K1588" start="0" length="0">
      <dxf>
        <alignment horizontal="right" readingOrder="0"/>
      </dxf>
    </rfmt>
  </rrc>
  <rcc rId="17031" sId="1" numFmtId="4">
    <oc r="A1595">
      <v>1</v>
    </oc>
    <nc r="A1595">
      <v>5</v>
    </nc>
  </rcc>
  <rcc rId="17032" sId="1" numFmtId="4">
    <oc r="A1596">
      <v>5</v>
    </oc>
    <nc r="A1596">
      <v>6</v>
    </nc>
  </rcc>
  <rcc rId="17033" sId="1" numFmtId="4">
    <oc r="A1597">
      <v>6</v>
    </oc>
    <nc r="A1597">
      <v>7</v>
    </nc>
  </rcc>
  <rcc rId="17034" sId="1" numFmtId="4">
    <oc r="A1598">
      <v>7</v>
    </oc>
    <nc r="A1598">
      <v>8</v>
    </nc>
  </rcc>
  <rcc rId="17035" sId="1" numFmtId="4">
    <oc r="A1599">
      <v>8</v>
    </oc>
    <nc r="A1599">
      <v>9</v>
    </nc>
  </rcc>
  <rcc rId="17036" sId="1" numFmtId="4">
    <oc r="A1600">
      <v>9</v>
    </oc>
    <nc r="A1600">
      <v>10</v>
    </nc>
  </rcc>
  <rcc rId="17037" sId="1" numFmtId="4">
    <oc r="A1601">
      <v>10</v>
    </oc>
    <nc r="A1601">
      <v>11</v>
    </nc>
  </rcc>
  <rcc rId="17038" sId="1" numFmtId="4">
    <oc r="A1602">
      <v>11</v>
    </oc>
    <nc r="A1602">
      <v>12</v>
    </nc>
  </rcc>
  <rcc rId="17039" sId="1" numFmtId="4">
    <oc r="A1603">
      <v>12</v>
    </oc>
    <nc r="A1603">
      <v>13</v>
    </nc>
  </rcc>
  <rcc rId="17040" sId="1" numFmtId="4">
    <oc r="A1604">
      <v>13</v>
    </oc>
    <nc r="A1604">
      <v>14</v>
    </nc>
  </rcc>
  <rcc rId="17041" sId="1" numFmtId="4">
    <oc r="A1605">
      <v>14</v>
    </oc>
    <nc r="A1605">
      <v>15</v>
    </nc>
  </rcc>
  <rcc rId="17042" sId="1" numFmtId="4">
    <oc r="A1606">
      <v>15</v>
    </oc>
    <nc r="A1606">
      <v>16</v>
    </nc>
  </rcc>
  <rcc rId="17043" sId="1" numFmtId="4">
    <oc r="A1607">
      <v>16</v>
    </oc>
    <nc r="A1607">
      <v>17</v>
    </nc>
  </rcc>
  <rcc rId="17044" sId="1" numFmtId="4">
    <oc r="A1608">
      <v>17</v>
    </oc>
    <nc r="A1608">
      <v>18</v>
    </nc>
  </rcc>
  <rcc rId="17045" sId="1" numFmtId="4">
    <oc r="A1609">
      <v>18</v>
    </oc>
    <nc r="A1609">
      <v>19</v>
    </nc>
  </rcc>
  <rcc rId="17046" sId="1" numFmtId="4">
    <oc r="A1610">
      <v>19</v>
    </oc>
    <nc r="A1610">
      <v>20</v>
    </nc>
  </rcc>
  <rcc rId="17047" sId="1" numFmtId="4">
    <oc r="A1611">
      <v>20</v>
    </oc>
    <nc r="A1611">
      <v>21</v>
    </nc>
  </rcc>
  <rcc rId="17048" sId="1" numFmtId="4">
    <oc r="A1612">
      <v>21</v>
    </oc>
    <nc r="A1612">
      <v>22</v>
    </nc>
  </rcc>
  <rcc rId="17049" sId="1" numFmtId="4">
    <oc r="A1613">
      <v>22</v>
    </oc>
    <nc r="A1613">
      <v>23</v>
    </nc>
  </rcc>
  <rcc rId="17050" sId="1" numFmtId="4">
    <oc r="A1614">
      <v>23</v>
    </oc>
    <nc r="A1614">
      <v>24</v>
    </nc>
  </rcc>
  <rcc rId="17051" sId="1" numFmtId="4">
    <oc r="A1615">
      <v>24</v>
    </oc>
    <nc r="A1615">
      <v>25</v>
    </nc>
  </rcc>
  <rcc rId="17052" sId="1" numFmtId="4">
    <oc r="A1616">
      <v>25</v>
    </oc>
    <nc r="A1616">
      <v>26</v>
    </nc>
  </rcc>
  <rcc rId="17053" sId="1" numFmtId="4">
    <oc r="A1617">
      <v>26</v>
    </oc>
    <nc r="A1617">
      <v>27</v>
    </nc>
  </rcc>
  <rcc rId="17054" sId="1" numFmtId="4">
    <oc r="A1618">
      <v>27</v>
    </oc>
    <nc r="A1618">
      <v>28</v>
    </nc>
  </rcc>
  <rcc rId="17055" sId="1" numFmtId="4">
    <oc r="A1619">
      <v>28</v>
    </oc>
    <nc r="A1619">
      <v>29</v>
    </nc>
  </rcc>
  <rcc rId="17056" sId="1" numFmtId="4">
    <oc r="A1620">
      <v>29</v>
    </oc>
    <nc r="A1620">
      <v>30</v>
    </nc>
  </rcc>
  <rcc rId="17057" sId="1" numFmtId="4">
    <oc r="A1621">
      <v>30</v>
    </oc>
    <nc r="A1621">
      <v>31</v>
    </nc>
  </rcc>
  <rcc rId="17058" sId="1" numFmtId="4">
    <oc r="A1622">
      <v>31</v>
    </oc>
    <nc r="A1622">
      <v>32</v>
    </nc>
  </rcc>
  <rcc rId="17059" sId="1" numFmtId="4">
    <oc r="A1623">
      <v>32</v>
    </oc>
    <nc r="A1623">
      <v>33</v>
    </nc>
  </rcc>
  <rcc rId="17060" sId="1" numFmtId="4">
    <oc r="A1624">
      <v>33</v>
    </oc>
    <nc r="A1624">
      <v>34</v>
    </nc>
  </rcc>
  <rcc rId="17061" sId="1" numFmtId="4">
    <oc r="A1625">
      <v>34</v>
    </oc>
    <nc r="A1625">
      <v>35</v>
    </nc>
  </rcc>
  <rcc rId="17062" sId="1" numFmtId="4">
    <oc r="A1626">
      <v>35</v>
    </oc>
    <nc r="A1626">
      <v>36</v>
    </nc>
  </rcc>
  <rcc rId="17063" sId="1" numFmtId="4">
    <oc r="A1627">
      <v>36</v>
    </oc>
    <nc r="A1627">
      <v>37</v>
    </nc>
  </rcc>
  <rcc rId="17064" sId="1" numFmtId="4">
    <oc r="A1628">
      <v>37</v>
    </oc>
    <nc r="A1628">
      <v>38</v>
    </nc>
  </rcc>
  <rcc rId="17065" sId="1" numFmtId="4">
    <oc r="A1629">
      <v>38</v>
    </oc>
    <nc r="A1629">
      <v>39</v>
    </nc>
  </rcc>
  <rcc rId="17066" sId="1" numFmtId="4">
    <oc r="A1630">
      <v>39</v>
    </oc>
    <nc r="A1630">
      <v>40</v>
    </nc>
  </rcc>
  <rcc rId="17067" sId="1" numFmtId="4">
    <oc r="A1631">
      <v>40</v>
    </oc>
    <nc r="A1631">
      <v>41</v>
    </nc>
  </rcc>
  <rcc rId="17068" sId="1" numFmtId="4">
    <oc r="A1632">
      <v>41</v>
    </oc>
    <nc r="A1632">
      <v>42</v>
    </nc>
  </rcc>
  <rcc rId="17069" sId="1" numFmtId="4">
    <oc r="A1633">
      <v>42</v>
    </oc>
    <nc r="A1633">
      <v>43</v>
    </nc>
  </rcc>
  <rcc rId="17070" sId="1" numFmtId="4">
    <oc r="A1634">
      <v>43</v>
    </oc>
    <nc r="A1634">
      <v>44</v>
    </nc>
  </rcc>
  <rcc rId="17071" sId="1" numFmtId="4">
    <oc r="A1635">
      <v>44</v>
    </oc>
    <nc r="A1635">
      <v>45</v>
    </nc>
  </rcc>
  <rcc rId="17072" sId="1" numFmtId="4">
    <oc r="A1636">
      <v>45</v>
    </oc>
    <nc r="A1636">
      <v>46</v>
    </nc>
  </rcc>
  <rcc rId="17073" sId="1" numFmtId="4">
    <oc r="A1637">
      <v>46</v>
    </oc>
    <nc r="A1637">
      <v>47</v>
    </nc>
  </rcc>
  <rcc rId="17074" sId="1" numFmtId="4">
    <oc r="A1588">
      <v>2</v>
    </oc>
    <nc r="A1588">
      <v>1</v>
    </nc>
  </rcc>
  <rcc rId="17075" sId="1" numFmtId="4">
    <oc r="A1589">
      <v>3</v>
    </oc>
    <nc r="A1589">
      <v>2</v>
    </nc>
  </rcc>
  <rrc rId="17076" sId="1" ref="A1660:XFD1660" action="insertRow"/>
  <rrc rId="17077" sId="1" ref="A1660:XFD1660" action="insertRow"/>
  <rcc rId="17078" sId="1" odxf="1" dxf="1">
    <oc r="A1647">
      <v>45</v>
    </oc>
    <nc r="A1647" t="inlineStr">
      <is>
        <t>Итого по Ребрихинскому району</t>
      </is>
    </nc>
    <odxf>
      <font>
        <sz val="14"/>
        <name val="Times New Roman"/>
        <scheme val="none"/>
      </font>
      <fill>
        <patternFill patternType="solid">
          <bgColor rgb="FF92D050"/>
        </patternFill>
      </fill>
      <alignment horizontal="center" vertical="top" wrapText="0" readingOrder="0"/>
      <border outline="0">
        <right style="thin">
          <color indexed="64"/>
        </right>
        <top style="thin">
          <color indexed="64"/>
        </top>
      </border>
    </odxf>
    <ndxf>
      <font>
        <sz val="16"/>
        <name val="Times New Roman"/>
        <scheme val="none"/>
      </font>
      <fill>
        <patternFill patternType="none">
          <bgColor indexed="65"/>
        </patternFill>
      </fill>
      <alignment horizontal="general" vertical="center" wrapText="1" readingOrder="0"/>
      <border outline="0">
        <right/>
        <top style="thin">
          <color indexed="8"/>
        </top>
      </border>
    </ndxf>
  </rcc>
  <rcc rId="17079" sId="1" odxf="1" dxf="1">
    <oc r="B1647" t="inlineStr">
      <is>
        <t>Итого по Ребрихинскому району</t>
      </is>
    </oc>
    <nc r="B1647"/>
    <odxf>
      <font>
        <sz val="14"/>
        <name val="Times New Roman"/>
        <scheme val="none"/>
      </font>
      <fill>
        <patternFill patternType="solid">
          <bgColor rgb="FF92D050"/>
        </patternFill>
      </fill>
      <alignment vertical="top" wrapText="0" readingOrder="0"/>
      <border outline="0">
        <left style="thin">
          <color indexed="64"/>
        </left>
        <top style="thin">
          <color indexed="64"/>
        </top>
      </border>
    </odxf>
    <ndxf>
      <font>
        <sz val="16"/>
        <name val="Times New Roman"/>
        <scheme val="none"/>
      </font>
      <fill>
        <patternFill patternType="none">
          <bgColor indexed="65"/>
        </patternFill>
      </fill>
      <alignment vertical="center" wrapText="1" readingOrder="0"/>
      <border outline="0">
        <left/>
        <top style="thin">
          <color indexed="8"/>
        </top>
      </border>
    </ndxf>
  </rcc>
  <rcc rId="17080" sId="1" odxf="1" dxf="1" numFmtId="4">
    <oc r="C1647">
      <f>C1648+C1652</f>
    </oc>
    <nc r="C1647">
      <v>15984603.039999999</v>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81" sId="1" odxf="1" dxf="1">
    <oc r="D1647">
      <f>D1648+D1652</f>
    </oc>
    <nc r="D1647">
      <f>D1659+D1652+D1648</f>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82" sId="1" odxf="1" dxf="1">
    <oc r="E1647">
      <f>E1648+E1652</f>
    </oc>
    <nc r="E1647"/>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83" sId="1" odxf="1" dxf="1">
    <oc r="F1647">
      <f>F1648+F1652</f>
    </oc>
    <nc r="F1647"/>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84" sId="1" odxf="1" dxf="1">
    <oc r="G1647">
      <f>G1648+G1652</f>
    </oc>
    <nc r="G1647">
      <f>G1659+G1652+G1648</f>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85" sId="1" odxf="1" dxf="1">
    <oc r="H1647">
      <f>H1648+H1652</f>
    </oc>
    <nc r="H1647">
      <f>H1659+H1652+H1648</f>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86" sId="1" odxf="1" dxf="1">
    <oc r="I1647">
      <f>I1648+I1652</f>
    </oc>
    <nc r="I1647">
      <f>I1659+I1652+I1648</f>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87" sId="1" odxf="1" dxf="1">
    <oc r="J1647">
      <f>J1648+J1652</f>
    </oc>
    <nc r="J1647">
      <f>J1659+J1652+J1648</f>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88" sId="1" odxf="1" dxf="1">
    <oc r="K1647">
      <f>K1648+K1652</f>
    </oc>
    <nc r="K1647">
      <f>K1659+K1652+K1648</f>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89" sId="1" odxf="1" dxf="1">
    <oc r="L1647">
      <f>L1648+L1652</f>
    </oc>
    <nc r="L1647">
      <f>L1659+L1652+L1648</f>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90" sId="1" odxf="1" dxf="1">
    <oc r="M1647">
      <f>M1648+M1652</f>
    </oc>
    <nc r="M1647"/>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91" sId="1" odxf="1" dxf="1">
    <oc r="N1647">
      <f>N1648+N1652</f>
    </oc>
    <nc r="N1647"/>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92" sId="1" odxf="1" dxf="1">
    <oc r="O1647">
      <f>O1648+O1652</f>
    </oc>
    <nc r="O1647">
      <f>O1659+O1652+O1648</f>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cc rId="17093" sId="1" odxf="1" dxf="1">
    <oc r="P1647">
      <f>P1648+P1652</f>
    </oc>
    <nc r="P1647">
      <f>P1659+P1652+P1648</f>
    </nc>
    <odxf>
      <font>
        <sz val="14"/>
        <name val="Times New Roman"/>
        <scheme val="none"/>
      </font>
      <alignment horizontal="right" vertical="top" wrapText="0" readingOrder="0"/>
    </odxf>
    <ndxf>
      <font>
        <sz val="16"/>
        <color indexed="72"/>
        <name val="Times New Roman"/>
        <scheme val="none"/>
      </font>
      <alignment horizontal="center" vertical="center" wrapText="1" readingOrder="0"/>
    </ndxf>
  </rcc>
  <rfmt sheetId="1" sqref="A1648" start="0" length="0">
    <dxf>
      <font>
        <sz val="16"/>
        <name val="Times New Roman"/>
        <scheme val="none"/>
      </font>
      <fill>
        <patternFill patternType="none">
          <bgColor indexed="65"/>
        </patternFill>
      </fill>
      <alignment horizontal="general" vertical="center" wrapText="1" readingOrder="0"/>
      <border outline="0">
        <bottom style="thin">
          <color indexed="64"/>
        </bottom>
      </border>
    </dxf>
  </rfmt>
  <rfmt sheetId="1" sqref="B1648" start="0" length="0">
    <dxf>
      <font>
        <sz val="16"/>
        <name val="Times New Roman"/>
        <scheme val="none"/>
      </font>
      <fill>
        <patternFill patternType="none">
          <bgColor indexed="65"/>
        </patternFill>
      </fill>
      <alignment vertical="center" wrapText="1" readingOrder="0"/>
      <border outline="0">
        <left/>
      </border>
    </dxf>
  </rfmt>
  <rcc rId="17094" sId="1" odxf="1" dxf="1">
    <oc r="C1648">
      <f>SUM(C1649:C1651)</f>
    </oc>
    <nc r="C1648">
      <f>C1651+C1650+C1649</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095" sId="1" odxf="1" dxf="1">
    <oc r="D1648">
      <f>SUM(D1649:D1651)</f>
    </oc>
    <nc r="D1648">
      <f>D1651+D1650+D1649</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096" sId="1" odxf="1" dxf="1">
    <oc r="E1648">
      <f>SUM(E1649:E1651)</f>
    </oc>
    <nc r="E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097" sId="1" odxf="1" dxf="1">
    <oc r="F1648">
      <f>SUM(F1649:F1651)</f>
    </oc>
    <nc r="F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098" sId="1" odxf="1" dxf="1">
    <oc r="G1648">
      <f>SUM(G1649:G1651)</f>
    </oc>
    <nc r="G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099" sId="1" odxf="1" dxf="1">
    <oc r="H1648">
      <f>SUM(H1649:H1651)</f>
    </oc>
    <nc r="H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00" sId="1" odxf="1" dxf="1">
    <oc r="I1648">
      <f>SUM(I1649:I1651)</f>
    </oc>
    <nc r="I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01" sId="1" odxf="1" dxf="1">
    <oc r="J1648">
      <f>SUM(J1649:J1651)</f>
    </oc>
    <nc r="J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02" sId="1" odxf="1" dxf="1">
    <oc r="K1648">
      <f>SUM(K1649:K1651)</f>
    </oc>
    <nc r="K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03" sId="1" odxf="1" dxf="1">
    <oc r="L1648">
      <f>SUM(L1649:L1651)</f>
    </oc>
    <nc r="L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04" sId="1" odxf="1" dxf="1">
    <oc r="M1648">
      <f>SUM(M1649:M1651)</f>
    </oc>
    <nc r="M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05" sId="1" odxf="1" dxf="1">
    <oc r="N1648">
      <f>SUM(N1649:N1651)</f>
    </oc>
    <nc r="N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06" sId="1" odxf="1" dxf="1">
    <oc r="O1648">
      <f>SUM(O1649:O1651)</f>
    </oc>
    <nc r="O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07" sId="1" odxf="1" dxf="1">
    <oc r="P1648">
      <f>SUM(P1649:P1651)</f>
    </oc>
    <nc r="P1648"/>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fmt sheetId="1" sqref="A1649" start="0" length="0">
    <dxf>
      <font>
        <sz val="16"/>
        <name val="Times New Roman"/>
        <scheme val="none"/>
      </font>
      <fill>
        <patternFill patternType="none">
          <bgColor indexed="65"/>
        </patternFill>
      </fill>
    </dxf>
  </rfmt>
  <rfmt sheetId="1" sqref="B1649" start="0" length="0">
    <dxf>
      <font>
        <sz val="16"/>
        <name val="Times New Roman"/>
        <scheme val="none"/>
      </font>
      <fill>
        <patternFill patternType="none">
          <bgColor indexed="65"/>
        </patternFill>
      </fill>
    </dxf>
  </rfmt>
  <rcc rId="17108" sId="1" odxf="1" dxf="1">
    <oc r="C1649">
      <f>D1649+J1649+L1649+P1649</f>
    </oc>
    <nc r="C1649">
      <f>D1649</f>
    </nc>
    <odxf>
      <font>
        <sz val="14"/>
        <name val="Times New Roman"/>
        <scheme val="none"/>
      </font>
      <alignment horizontal="right" vertical="top" readingOrder="0"/>
    </odxf>
    <ndxf>
      <font>
        <sz val="16"/>
        <name val="Times New Roman"/>
        <scheme val="none"/>
      </font>
      <alignment horizontal="center" vertical="center" readingOrder="0"/>
    </ndxf>
  </rcc>
  <rfmt sheetId="1" sqref="D1649" start="0" length="0">
    <dxf>
      <font>
        <sz val="16"/>
        <color indexed="8"/>
        <name val="Times New Roman"/>
        <scheme val="none"/>
      </font>
      <alignment horizontal="center" vertical="center" readingOrder="0"/>
    </dxf>
  </rfmt>
  <rfmt sheetId="1" sqref="E1649" start="0" length="0">
    <dxf>
      <font>
        <sz val="16"/>
        <name val="Times New Roman"/>
        <scheme val="none"/>
      </font>
      <numFmt numFmtId="0" formatCode="General"/>
      <alignment horizontal="center" vertical="center" readingOrder="0"/>
    </dxf>
  </rfmt>
  <rfmt sheetId="1" sqref="F1649" start="0" length="0">
    <dxf>
      <font>
        <sz val="16"/>
        <name val="Times New Roman"/>
        <scheme val="none"/>
      </font>
      <numFmt numFmtId="0" formatCode="General"/>
      <alignment horizontal="center" vertical="center" readingOrder="0"/>
    </dxf>
  </rfmt>
  <rfmt sheetId="1" sqref="G1649" start="0" length="0">
    <dxf>
      <font>
        <sz val="16"/>
        <name val="Times New Roman"/>
        <scheme val="none"/>
      </font>
      <numFmt numFmtId="0" formatCode="General"/>
      <alignment horizontal="center" vertical="center" readingOrder="0"/>
    </dxf>
  </rfmt>
  <rfmt sheetId="1" sqref="H1649" start="0" length="0">
    <dxf>
      <font>
        <sz val="16"/>
        <name val="Times New Roman"/>
        <scheme val="none"/>
      </font>
      <numFmt numFmtId="0" formatCode="General"/>
      <alignment horizontal="center" vertical="center" readingOrder="0"/>
    </dxf>
  </rfmt>
  <rcc rId="17109" sId="1" odxf="1" dxf="1">
    <oc r="I1649">
      <v>10</v>
    </oc>
    <nc r="I1649"/>
    <odxf>
      <font>
        <sz val="14"/>
        <name val="Times New Roman"/>
        <scheme val="none"/>
      </font>
      <numFmt numFmtId="4" formatCode="#,##0.00"/>
      <alignment horizontal="right" vertical="top" readingOrder="0"/>
    </odxf>
    <ndxf>
      <font>
        <sz val="16"/>
        <name val="Times New Roman"/>
        <scheme val="none"/>
      </font>
      <numFmt numFmtId="0" formatCode="General"/>
      <alignment horizontal="center" vertical="center" readingOrder="0"/>
    </ndxf>
  </rcc>
  <rcc rId="17110" sId="1" odxf="1" dxf="1">
    <oc r="J1649">
      <f>398.24*I1649</f>
    </oc>
    <nc r="J1649"/>
    <odxf>
      <font>
        <sz val="14"/>
        <name val="Times New Roman"/>
        <scheme val="none"/>
      </font>
      <numFmt numFmtId="4" formatCode="#,##0.00"/>
      <alignment horizontal="right" vertical="top" readingOrder="0"/>
    </odxf>
    <ndxf>
      <font>
        <sz val="16"/>
        <name val="Times New Roman"/>
        <scheme val="none"/>
      </font>
      <numFmt numFmtId="0" formatCode="General"/>
      <alignment horizontal="center" vertical="center" readingOrder="0"/>
    </ndxf>
  </rcc>
  <rcc rId="17111" sId="1" odxf="1" dxf="1">
    <oc r="K1649">
      <v>450</v>
    </oc>
    <nc r="K1649"/>
    <odxf>
      <font>
        <sz val="14"/>
        <name val="Times New Roman"/>
        <scheme val="none"/>
      </font>
      <numFmt numFmtId="4" formatCode="#,##0.00"/>
      <alignment horizontal="right" vertical="top" readingOrder="0"/>
    </odxf>
    <ndxf>
      <font>
        <sz val="16"/>
        <name val="Times New Roman"/>
        <scheme val="none"/>
      </font>
      <numFmt numFmtId="0" formatCode="General"/>
      <alignment horizontal="center" vertical="center" readingOrder="0"/>
    </ndxf>
  </rcc>
  <rcc rId="17112" sId="1" odxf="1" dxf="1">
    <oc r="L1649">
      <f>984.99*K1649</f>
    </oc>
    <nc r="L1649"/>
    <odxf>
      <font>
        <sz val="14"/>
        <name val="Times New Roman"/>
        <scheme val="none"/>
      </font>
      <numFmt numFmtId="4" formatCode="#,##0.00"/>
      <alignment horizontal="right" vertical="top" readingOrder="0"/>
    </odxf>
    <ndxf>
      <font>
        <sz val="16"/>
        <name val="Times New Roman"/>
        <scheme val="none"/>
      </font>
      <numFmt numFmtId="0" formatCode="General"/>
      <alignment horizontal="center" vertical="center" readingOrder="0"/>
    </ndxf>
  </rcc>
  <rfmt sheetId="1" sqref="M1649" start="0" length="0">
    <dxf>
      <font>
        <sz val="16"/>
        <name val="Times New Roman"/>
        <scheme val="none"/>
      </font>
      <numFmt numFmtId="0" formatCode="General"/>
      <alignment horizontal="center" readingOrder="0"/>
    </dxf>
  </rfmt>
  <rfmt sheetId="1" sqref="N1649" start="0" length="0">
    <dxf>
      <font>
        <sz val="16"/>
        <name val="Times New Roman"/>
        <scheme val="none"/>
      </font>
      <numFmt numFmtId="0" formatCode="General"/>
      <alignment horizontal="center" readingOrder="0"/>
    </dxf>
  </rfmt>
  <rcc rId="17113" sId="1" odxf="1" dxf="1">
    <oc r="O1649">
      <v>450</v>
    </oc>
    <nc r="O1649"/>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14" sId="1" odxf="1" dxf="1">
    <oc r="P1649">
      <f>2464.16*O1649</f>
    </oc>
    <nc r="P1649"/>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A1650" start="0" length="0">
    <dxf>
      <font>
        <sz val="16"/>
        <name val="Times New Roman"/>
        <scheme val="none"/>
      </font>
    </dxf>
  </rfmt>
  <rfmt sheetId="1" sqref="B1650" start="0" length="0">
    <dxf>
      <font>
        <sz val="16"/>
        <color theme="1"/>
        <name val="Times New Roman"/>
        <scheme val="none"/>
      </font>
    </dxf>
  </rfmt>
  <rcc rId="17115" sId="1" odxf="1" dxf="1" numFmtId="4">
    <oc r="C1650">
      <v>245575.88</v>
    </oc>
    <nc r="C1650">
      <f>D1650</f>
    </nc>
    <odxf>
      <font>
        <sz val="14"/>
        <color indexed="8"/>
        <name val="Times New Roman"/>
        <scheme val="none"/>
      </font>
      <alignment horizontal="right" vertical="top" wrapText="0" readingOrder="0"/>
    </odxf>
    <ndxf>
      <font>
        <sz val="16"/>
        <color indexed="8"/>
        <name val="Times New Roman"/>
        <scheme val="none"/>
      </font>
      <alignment horizontal="center" vertical="center" wrapText="1" readingOrder="0"/>
    </ndxf>
  </rcc>
  <rcc rId="17116" sId="1" odxf="1" dxf="1">
    <oc r="D1650">
      <v>245575.88</v>
    </oc>
    <nc r="D1650">
      <f>855.49*497.9</f>
    </nc>
    <odxf>
      <font>
        <sz val="14"/>
        <color indexed="8"/>
        <name val="Times New Roman"/>
        <scheme val="none"/>
      </font>
      <numFmt numFmtId="4" formatCode="#,##0.00"/>
      <alignment horizontal="right" vertical="top" readingOrder="0"/>
    </odxf>
    <ndxf>
      <font>
        <sz val="16"/>
        <color indexed="8"/>
        <name val="Times New Roman"/>
        <scheme val="none"/>
      </font>
      <numFmt numFmtId="0" formatCode="General"/>
      <alignment horizontal="center" vertical="center" readingOrder="0"/>
    </ndxf>
  </rcc>
  <rfmt sheetId="1" sqref="E1650" start="0" length="0">
    <dxf>
      <font>
        <sz val="16"/>
        <name val="Times New Roman"/>
        <scheme val="none"/>
      </font>
      <numFmt numFmtId="0" formatCode="General"/>
      <alignment horizontal="center" vertical="center" readingOrder="0"/>
    </dxf>
  </rfmt>
  <rfmt sheetId="1" sqref="F1650" start="0" length="0">
    <dxf>
      <font>
        <sz val="16"/>
        <name val="Times New Roman"/>
        <scheme val="none"/>
      </font>
      <numFmt numFmtId="0" formatCode="General"/>
      <alignment horizontal="center" vertical="center" readingOrder="0"/>
    </dxf>
  </rfmt>
  <rfmt sheetId="1" sqref="G1650" start="0" length="0">
    <dxf>
      <font>
        <sz val="16"/>
        <name val="Times New Roman"/>
        <scheme val="none"/>
      </font>
      <numFmt numFmtId="0" formatCode="General"/>
      <alignment horizontal="center" vertical="center" readingOrder="0"/>
    </dxf>
  </rfmt>
  <rfmt sheetId="1" sqref="H1650" start="0" length="0">
    <dxf>
      <font>
        <sz val="16"/>
        <name val="Times New Roman"/>
        <scheme val="none"/>
      </font>
      <numFmt numFmtId="0" formatCode="General"/>
      <alignment horizontal="center" vertical="center" readingOrder="0"/>
    </dxf>
  </rfmt>
  <rfmt sheetId="1" sqref="I1650" start="0" length="0">
    <dxf>
      <font>
        <sz val="16"/>
        <name val="Times New Roman"/>
        <scheme val="none"/>
      </font>
      <numFmt numFmtId="0" formatCode="General"/>
      <alignment horizontal="center" vertical="center" readingOrder="0"/>
    </dxf>
  </rfmt>
  <rfmt sheetId="1" sqref="J1650" start="0" length="0">
    <dxf>
      <font>
        <sz val="16"/>
        <name val="Times New Roman"/>
        <scheme val="none"/>
      </font>
      <numFmt numFmtId="0" formatCode="General"/>
      <alignment horizontal="center" vertical="center" readingOrder="0"/>
    </dxf>
  </rfmt>
  <rfmt sheetId="1" sqref="K1650" start="0" length="0">
    <dxf>
      <font>
        <sz val="16"/>
        <name val="Times New Roman"/>
        <scheme val="none"/>
      </font>
      <numFmt numFmtId="0" formatCode="General"/>
      <alignment horizontal="center" vertical="center" readingOrder="0"/>
    </dxf>
  </rfmt>
  <rfmt sheetId="1" sqref="L1650" start="0" length="0">
    <dxf>
      <font>
        <sz val="16"/>
        <name val="Times New Roman"/>
        <scheme val="none"/>
      </font>
      <numFmt numFmtId="0" formatCode="General"/>
      <alignment horizontal="center" vertical="center" readingOrder="0"/>
    </dxf>
  </rfmt>
  <rfmt sheetId="1" sqref="M1650" start="0" length="0">
    <dxf>
      <font>
        <sz val="16"/>
        <name val="Times New Roman"/>
        <scheme val="none"/>
      </font>
      <numFmt numFmtId="0" formatCode="General"/>
      <alignment horizontal="center" readingOrder="0"/>
    </dxf>
  </rfmt>
  <rfmt sheetId="1" sqref="N1650" start="0" length="0">
    <dxf>
      <font>
        <sz val="16"/>
        <name val="Times New Roman"/>
        <scheme val="none"/>
      </font>
      <numFmt numFmtId="0" formatCode="General"/>
      <alignment horizontal="center" readingOrder="0"/>
    </dxf>
  </rfmt>
  <rfmt sheetId="1" sqref="O1650" start="0" length="0">
    <dxf>
      <font>
        <sz val="16"/>
        <name val="Times New Roman"/>
        <scheme val="none"/>
      </font>
      <numFmt numFmtId="0" formatCode="General"/>
      <alignment horizontal="center" readingOrder="0"/>
    </dxf>
  </rfmt>
  <rfmt sheetId="1" sqref="P1650" start="0" length="0">
    <dxf>
      <font>
        <sz val="16"/>
        <name val="Times New Roman"/>
        <scheme val="none"/>
      </font>
      <numFmt numFmtId="0" formatCode="General"/>
      <alignment horizontal="center" readingOrder="0"/>
    </dxf>
  </rfmt>
  <rfmt sheetId="1" sqref="A1651" start="0" length="0">
    <dxf>
      <font>
        <sz val="16"/>
        <name val="Times New Roman"/>
        <scheme val="none"/>
      </font>
    </dxf>
  </rfmt>
  <rfmt sheetId="1" sqref="B1651" start="0" length="0">
    <dxf>
      <font>
        <sz val="16"/>
        <color indexed="8"/>
        <name val="Times New Roman"/>
        <scheme val="none"/>
      </font>
    </dxf>
  </rfmt>
  <rcc rId="17117" sId="1" odxf="1" s="1" dxf="1" numFmtId="4">
    <oc r="C1651">
      <v>319755.69</v>
    </oc>
    <nc r="C1651">
      <v>245575.88</v>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top"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6"/>
        <color indexed="8"/>
        <name val="Times New Roman"/>
        <scheme val="none"/>
      </font>
      <alignment horizontal="center" vertical="center" readingOrder="0"/>
    </ndxf>
  </rcc>
  <rcc rId="17118" sId="1" odxf="1" s="1" dxf="1" numFmtId="4">
    <oc r="D1651">
      <v>319755.69</v>
    </oc>
    <nc r="D1651">
      <v>245575.88</v>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top"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6"/>
        <color indexed="8"/>
        <name val="Times New Roman"/>
        <scheme val="none"/>
      </font>
      <alignment horizontal="center" vertical="center" readingOrder="0"/>
    </ndxf>
  </rcc>
  <rfmt sheetId="1" sqref="E1651" start="0" length="0">
    <dxf>
      <font>
        <sz val="16"/>
        <name val="Times New Roman"/>
        <scheme val="none"/>
      </font>
      <numFmt numFmtId="0" formatCode="General"/>
      <alignment horizontal="center" vertical="center" readingOrder="0"/>
    </dxf>
  </rfmt>
  <rfmt sheetId="1" sqref="F1651" start="0" length="0">
    <dxf>
      <font>
        <sz val="16"/>
        <name val="Times New Roman"/>
        <scheme val="none"/>
      </font>
      <numFmt numFmtId="0" formatCode="General"/>
      <alignment horizontal="center" vertical="center" readingOrder="0"/>
    </dxf>
  </rfmt>
  <rfmt sheetId="1" sqref="G1651" start="0" length="0">
    <dxf>
      <font>
        <sz val="16"/>
        <name val="Times New Roman"/>
        <scheme val="none"/>
      </font>
      <numFmt numFmtId="0" formatCode="General"/>
      <alignment horizontal="center" vertical="center" readingOrder="0"/>
    </dxf>
  </rfmt>
  <rfmt sheetId="1" sqref="H1651" start="0" length="0">
    <dxf>
      <font>
        <sz val="16"/>
        <name val="Times New Roman"/>
        <scheme val="none"/>
      </font>
      <numFmt numFmtId="0" formatCode="General"/>
      <alignment horizontal="center" vertical="center" readingOrder="0"/>
    </dxf>
  </rfmt>
  <rfmt sheetId="1" sqref="I1651" start="0" length="0">
    <dxf>
      <font>
        <sz val="16"/>
        <name val="Times New Roman"/>
        <scheme val="none"/>
      </font>
      <numFmt numFmtId="0" formatCode="General"/>
      <alignment horizontal="center" vertical="center" readingOrder="0"/>
    </dxf>
  </rfmt>
  <rfmt sheetId="1" sqref="J1651" start="0" length="0">
    <dxf>
      <font>
        <sz val="16"/>
        <name val="Times New Roman"/>
        <scheme val="none"/>
      </font>
      <numFmt numFmtId="0" formatCode="General"/>
      <alignment horizontal="center" vertical="center" readingOrder="0"/>
    </dxf>
  </rfmt>
  <rfmt sheetId="1" sqref="K1651" start="0" length="0">
    <dxf>
      <font>
        <sz val="16"/>
        <name val="Times New Roman"/>
        <scheme val="none"/>
      </font>
      <numFmt numFmtId="0" formatCode="General"/>
      <alignment horizontal="center" vertical="center" readingOrder="0"/>
    </dxf>
  </rfmt>
  <rfmt sheetId="1" sqref="L1651" start="0" length="0">
    <dxf>
      <font>
        <sz val="16"/>
        <name val="Times New Roman"/>
        <scheme val="none"/>
      </font>
      <numFmt numFmtId="0" formatCode="General"/>
      <alignment horizontal="center" vertical="center" readingOrder="0"/>
    </dxf>
  </rfmt>
  <rfmt sheetId="1" sqref="M1651" start="0" length="0">
    <dxf>
      <font>
        <sz val="16"/>
        <name val="Times New Roman"/>
        <scheme val="none"/>
      </font>
      <numFmt numFmtId="0" formatCode="General"/>
      <alignment horizontal="center" readingOrder="0"/>
    </dxf>
  </rfmt>
  <rfmt sheetId="1" sqref="N1651" start="0" length="0">
    <dxf>
      <font>
        <sz val="16"/>
        <name val="Times New Roman"/>
        <scheme val="none"/>
      </font>
      <numFmt numFmtId="0" formatCode="General"/>
      <alignment horizontal="center" readingOrder="0"/>
    </dxf>
  </rfmt>
  <rfmt sheetId="1" sqref="O1651" start="0" length="0">
    <dxf>
      <font>
        <sz val="16"/>
        <name val="Times New Roman"/>
        <scheme val="none"/>
      </font>
      <numFmt numFmtId="0" formatCode="General"/>
      <alignment horizontal="center" readingOrder="0"/>
    </dxf>
  </rfmt>
  <rfmt sheetId="1" sqref="P1651" start="0" length="0">
    <dxf>
      <font>
        <sz val="16"/>
        <name val="Times New Roman"/>
        <scheme val="none"/>
      </font>
      <numFmt numFmtId="0" formatCode="General"/>
      <alignment horizontal="center" readingOrder="0"/>
    </dxf>
  </rfmt>
  <rfmt sheetId="1" sqref="A1652" start="0" length="0">
    <dxf>
      <font>
        <sz val="16"/>
        <name val="Times New Roman"/>
        <scheme val="none"/>
      </font>
      <fill>
        <patternFill patternType="none">
          <bgColor indexed="65"/>
        </patternFill>
      </fill>
      <alignment horizontal="general" vertical="center" wrapText="1" readingOrder="0"/>
      <border outline="0">
        <bottom style="thin">
          <color indexed="64"/>
        </bottom>
      </border>
    </dxf>
  </rfmt>
  <rfmt sheetId="1" sqref="B1652" start="0" length="0">
    <dxf>
      <font>
        <sz val="16"/>
        <name val="Times New Roman"/>
        <scheme val="none"/>
      </font>
      <fill>
        <patternFill patternType="none">
          <bgColor indexed="65"/>
        </patternFill>
      </fill>
      <alignment vertical="center" wrapText="1" readingOrder="0"/>
      <border outline="0">
        <left/>
      </border>
    </dxf>
  </rfmt>
  <rcc rId="17119" sId="1" odxf="1" dxf="1">
    <oc r="C1652">
      <f>SUM(C1653:C1664)</f>
    </oc>
    <nc r="C1652">
      <f>C1653+C1654+C1655+C1656+C1657+C1658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0" sId="1" odxf="1" dxf="1">
    <oc r="D1652">
      <f>SUM(D1653:D1664)</f>
    </oc>
    <nc r="D1652">
      <f>D1653+D1654+D1655+D1656+D1657+D1658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1" sId="1" odxf="1" dxf="1">
    <oc r="E1652">
      <f>SUM(E1653:E1664)</f>
    </oc>
    <nc r="E1652"/>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2" sId="1" odxf="1" dxf="1">
    <oc r="F1652">
      <f>SUM(F1653:F1664)</f>
    </oc>
    <nc r="F1652"/>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3" sId="1" odxf="1" dxf="1">
    <oc r="G1652">
      <f>SUM(G1653:G1664)</f>
    </oc>
    <nc r="G1652">
      <f>G1653+G1654+G1655+G1656+G1657+G1658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4" sId="1" odxf="1" dxf="1">
    <oc r="H1652">
      <f>SUM(H1653:H1664)</f>
    </oc>
    <nc r="H1652">
      <f>H1653+H1654+H1655+H1656+H1657+H1658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5" sId="1" odxf="1" dxf="1">
    <oc r="I1652">
      <f>SUM(I1653:I1664)</f>
    </oc>
    <nc r="I1652">
      <f>I1653+I1654+I1655+I1656+I1657+I1658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6" sId="1" odxf="1" dxf="1">
    <oc r="J1652">
      <f>SUM(J1653:J1664)</f>
    </oc>
    <nc r="J1652">
      <f>J1653+J1654+J1655+J1656+J1657+J1658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7" sId="1" odxf="1" dxf="1">
    <oc r="K1652">
      <f>SUM(K1653:K1664)</f>
    </oc>
    <nc r="K1652">
      <f>K1653+K1654+K1655+K1656+K1657+K1658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8" sId="1" odxf="1" dxf="1">
    <oc r="L1652">
      <f>SUM(L1653:L1664)</f>
    </oc>
    <nc r="L1652">
      <f>L1653+L1654+L1655+L1656+L1657+L1658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29" sId="1" odxf="1" dxf="1">
    <oc r="M1652">
      <f>SUM(M1653:M1664)</f>
    </oc>
    <nc r="M1652"/>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30" sId="1" odxf="1" dxf="1">
    <oc r="N1652">
      <f>SUM(N1653:N1664)</f>
    </oc>
    <nc r="N1652"/>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31" sId="1" odxf="1" dxf="1">
    <oc r="O1652">
      <f>SUM(O1653:O1664)</f>
    </oc>
    <nc r="O1652">
      <f>O1653+O1654+O1655+O1656+O1657+O1658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cc rId="17132" sId="1" odxf="1" dxf="1">
    <oc r="P1652">
      <f>SUM(P1653:P1664)</f>
    </oc>
    <nc r="P1652">
      <f>P1653+P1654+P1655+P1656+P1657+P1658</f>
    </nc>
    <odxf>
      <font>
        <sz val="14"/>
        <color indexed="8"/>
        <name val="Times New Roman"/>
        <scheme val="none"/>
      </font>
      <alignment horizontal="right" vertical="top" wrapText="0" readingOrder="0"/>
    </odxf>
    <ndxf>
      <font>
        <sz val="16"/>
        <color indexed="72"/>
        <name val="Times New Roman"/>
        <scheme val="none"/>
      </font>
      <alignment horizontal="center" vertical="center" wrapText="1" readingOrder="0"/>
    </ndxf>
  </rcc>
  <rfmt sheetId="1" sqref="A1653" start="0" length="0">
    <dxf>
      <font>
        <sz val="16"/>
        <name val="Times New Roman"/>
        <scheme val="none"/>
      </font>
      <fill>
        <patternFill patternType="none">
          <bgColor indexed="65"/>
        </patternFill>
      </fill>
    </dxf>
  </rfmt>
  <rfmt sheetId="1" sqref="B1653" start="0" length="0">
    <dxf>
      <font>
        <sz val="16"/>
        <color indexed="8"/>
        <name val="Times New Roman"/>
        <scheme val="none"/>
      </font>
      <fill>
        <patternFill patternType="none">
          <bgColor indexed="65"/>
        </patternFill>
      </fill>
    </dxf>
  </rfmt>
  <rcc rId="17133" sId="1" odxf="1" dxf="1">
    <oc r="C1653">
      <f>H1653</f>
    </oc>
    <nc r="C1653">
      <f>H1653</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D1653" start="0" length="0">
    <dxf>
      <font>
        <sz val="16"/>
        <color indexed="55"/>
        <name val="Calibri"/>
        <scheme val="none"/>
      </font>
      <numFmt numFmtId="0" formatCode="General"/>
      <alignment horizontal="center" readingOrder="0"/>
    </dxf>
  </rfmt>
  <rfmt sheetId="1" sqref="E1653" start="0" length="0">
    <dxf>
      <font>
        <sz val="16"/>
        <name val="Times New Roman"/>
        <scheme val="none"/>
      </font>
      <numFmt numFmtId="0" formatCode="General"/>
      <alignment horizontal="center" readingOrder="0"/>
    </dxf>
  </rfmt>
  <rfmt sheetId="1" sqref="F1653" start="0" length="0">
    <dxf>
      <font>
        <sz val="16"/>
        <name val="Times New Roman"/>
        <scheme val="none"/>
      </font>
      <numFmt numFmtId="0" formatCode="General"/>
      <alignment horizontal="center" readingOrder="0"/>
    </dxf>
  </rfmt>
  <rfmt sheetId="1" sqref="G1653" start="0" length="0">
    <dxf>
      <font>
        <sz val="16"/>
        <name val="Times New Roman"/>
        <scheme val="none"/>
      </font>
      <numFmt numFmtId="0" formatCode="General"/>
      <alignment horizontal="center" readingOrder="0"/>
    </dxf>
  </rfmt>
  <rcc rId="17134" sId="1" odxf="1" dxf="1">
    <oc r="H1653">
      <f>G1653*3043.09</f>
    </oc>
    <nc r="H1653">
      <f>G1653*3043.09</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I1653" start="0" length="0">
    <dxf>
      <font>
        <sz val="16"/>
        <name val="Times New Roman"/>
        <scheme val="none"/>
      </font>
      <numFmt numFmtId="0" formatCode="General"/>
      <alignment horizontal="center" readingOrder="0"/>
    </dxf>
  </rfmt>
  <rfmt sheetId="1" sqref="J1653" start="0" length="0">
    <dxf>
      <font>
        <sz val="16"/>
        <name val="Times New Roman"/>
        <scheme val="none"/>
      </font>
      <numFmt numFmtId="0" formatCode="General"/>
      <alignment horizontal="center" readingOrder="0"/>
    </dxf>
  </rfmt>
  <rfmt sheetId="1" sqref="K1653" start="0" length="0">
    <dxf>
      <font>
        <sz val="16"/>
        <name val="Times New Roman"/>
        <scheme val="none"/>
      </font>
      <numFmt numFmtId="0" formatCode="General"/>
      <alignment horizontal="center" readingOrder="0"/>
    </dxf>
  </rfmt>
  <rfmt sheetId="1" sqref="L1653" start="0" length="0">
    <dxf>
      <font>
        <sz val="16"/>
        <name val="Times New Roman"/>
        <scheme val="none"/>
      </font>
      <numFmt numFmtId="0" formatCode="General"/>
      <alignment horizontal="center" readingOrder="0"/>
    </dxf>
  </rfmt>
  <rfmt sheetId="1" sqref="M1653" start="0" length="0">
    <dxf>
      <font>
        <sz val="16"/>
        <name val="Times New Roman"/>
        <scheme val="none"/>
      </font>
      <numFmt numFmtId="0" formatCode="General"/>
      <alignment horizontal="center" readingOrder="0"/>
    </dxf>
  </rfmt>
  <rfmt sheetId="1" sqref="N1653" start="0" length="0">
    <dxf>
      <font>
        <sz val="16"/>
        <name val="Times New Roman"/>
        <scheme val="none"/>
      </font>
      <numFmt numFmtId="0" formatCode="General"/>
      <alignment horizontal="center" readingOrder="0"/>
    </dxf>
  </rfmt>
  <rfmt sheetId="1" sqref="O1653" start="0" length="0">
    <dxf>
      <font>
        <sz val="16"/>
        <name val="Times New Roman"/>
        <scheme val="none"/>
      </font>
      <numFmt numFmtId="0" formatCode="General"/>
      <alignment horizontal="center" readingOrder="0"/>
    </dxf>
  </rfmt>
  <rfmt sheetId="1" sqref="P1653" start="0" length="0">
    <dxf>
      <font>
        <sz val="16"/>
        <name val="Times New Roman"/>
        <scheme val="none"/>
      </font>
      <numFmt numFmtId="0" formatCode="General"/>
      <alignment horizontal="center" readingOrder="0"/>
    </dxf>
  </rfmt>
  <rfmt sheetId="1" sqref="A1654" start="0" length="0">
    <dxf>
      <font>
        <sz val="16"/>
        <name val="Times New Roman"/>
        <scheme val="none"/>
      </font>
      <fill>
        <patternFill patternType="none">
          <bgColor indexed="65"/>
        </patternFill>
      </fill>
    </dxf>
  </rfmt>
  <rfmt sheetId="1" sqref="B1654" start="0" length="0">
    <dxf>
      <font>
        <sz val="16"/>
        <color indexed="8"/>
        <name val="Times New Roman"/>
        <scheme val="none"/>
      </font>
      <fill>
        <patternFill patternType="none">
          <bgColor indexed="65"/>
        </patternFill>
      </fill>
    </dxf>
  </rfmt>
  <rcc rId="17135" sId="1" odxf="1" dxf="1">
    <oc r="C1654">
      <f>H1654</f>
    </oc>
    <nc r="C1654">
      <f>H1654</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D1654" start="0" length="0">
    <dxf>
      <font>
        <sz val="16"/>
        <color indexed="55"/>
        <name val="Calibri"/>
        <scheme val="none"/>
      </font>
      <numFmt numFmtId="0" formatCode="General"/>
      <alignment horizontal="center" readingOrder="0"/>
    </dxf>
  </rfmt>
  <rfmt sheetId="1" sqref="E1654" start="0" length="0">
    <dxf>
      <font>
        <sz val="16"/>
        <name val="Times New Roman"/>
        <scheme val="none"/>
      </font>
      <numFmt numFmtId="0" formatCode="General"/>
      <alignment horizontal="center" readingOrder="0"/>
    </dxf>
  </rfmt>
  <rfmt sheetId="1" sqref="F1654" start="0" length="0">
    <dxf>
      <font>
        <sz val="16"/>
        <name val="Times New Roman"/>
        <scheme val="none"/>
      </font>
      <numFmt numFmtId="0" formatCode="General"/>
      <alignment horizontal="center" readingOrder="0"/>
    </dxf>
  </rfmt>
  <rfmt sheetId="1" sqref="G1654" start="0" length="0">
    <dxf>
      <font>
        <sz val="16"/>
        <name val="Times New Roman"/>
        <scheme val="none"/>
      </font>
      <numFmt numFmtId="0" formatCode="General"/>
      <alignment horizontal="center" readingOrder="0"/>
    </dxf>
  </rfmt>
  <rcc rId="17136" sId="1" odxf="1" dxf="1">
    <oc r="H1654">
      <f>3043.09*G1654</f>
    </oc>
    <nc r="H1654">
      <f>3043.09*G1654</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I1654" start="0" length="0">
    <dxf>
      <font>
        <sz val="16"/>
        <name val="Times New Roman"/>
        <scheme val="none"/>
      </font>
      <numFmt numFmtId="0" formatCode="General"/>
      <alignment horizontal="center" readingOrder="0"/>
    </dxf>
  </rfmt>
  <rfmt sheetId="1" sqref="J1654" start="0" length="0">
    <dxf>
      <font>
        <sz val="16"/>
        <name val="Times New Roman"/>
        <scheme val="none"/>
      </font>
      <numFmt numFmtId="0" formatCode="General"/>
      <alignment horizontal="center" readingOrder="0"/>
    </dxf>
  </rfmt>
  <rfmt sheetId="1" sqref="K1654" start="0" length="0">
    <dxf>
      <font>
        <sz val="16"/>
        <name val="Times New Roman"/>
        <scheme val="none"/>
      </font>
      <numFmt numFmtId="0" formatCode="General"/>
      <alignment horizontal="center" readingOrder="0"/>
    </dxf>
  </rfmt>
  <rfmt sheetId="1" sqref="L1654" start="0" length="0">
    <dxf>
      <font>
        <sz val="16"/>
        <name val="Times New Roman"/>
        <scheme val="none"/>
      </font>
      <numFmt numFmtId="0" formatCode="General"/>
      <alignment horizontal="center" readingOrder="0"/>
    </dxf>
  </rfmt>
  <rfmt sheetId="1" sqref="M1654" start="0" length="0">
    <dxf>
      <font>
        <sz val="16"/>
        <name val="Times New Roman"/>
        <scheme val="none"/>
      </font>
      <numFmt numFmtId="0" formatCode="General"/>
      <alignment horizontal="center" readingOrder="0"/>
    </dxf>
  </rfmt>
  <rfmt sheetId="1" sqref="N1654" start="0" length="0">
    <dxf>
      <font>
        <sz val="16"/>
        <name val="Times New Roman"/>
        <scheme val="none"/>
      </font>
      <numFmt numFmtId="0" formatCode="General"/>
      <alignment horizontal="center" readingOrder="0"/>
    </dxf>
  </rfmt>
  <rfmt sheetId="1" sqref="O1654" start="0" length="0">
    <dxf>
      <font>
        <sz val="16"/>
        <name val="Times New Roman"/>
        <scheme val="none"/>
      </font>
      <numFmt numFmtId="0" formatCode="General"/>
      <alignment horizontal="center" readingOrder="0"/>
    </dxf>
  </rfmt>
  <rfmt sheetId="1" sqref="P1654" start="0" length="0">
    <dxf>
      <font>
        <sz val="16"/>
        <name val="Times New Roman"/>
        <scheme val="none"/>
      </font>
      <numFmt numFmtId="0" formatCode="General"/>
      <alignment horizontal="center" readingOrder="0"/>
    </dxf>
  </rfmt>
  <rfmt sheetId="1" sqref="A1655" start="0" length="0">
    <dxf>
      <font>
        <sz val="16"/>
        <name val="Times New Roman"/>
        <scheme val="none"/>
      </font>
      <fill>
        <patternFill patternType="none">
          <bgColor indexed="65"/>
        </patternFill>
      </fill>
    </dxf>
  </rfmt>
  <rfmt sheetId="1" sqref="B1655" start="0" length="0">
    <dxf>
      <font>
        <sz val="16"/>
        <name val="Times New Roman"/>
        <scheme val="none"/>
      </font>
      <fill>
        <patternFill patternType="none">
          <bgColor indexed="65"/>
        </patternFill>
      </fill>
    </dxf>
  </rfmt>
  <rcc rId="17137" sId="1" odxf="1" dxf="1">
    <oc r="C1655">
      <f>D1655</f>
    </oc>
    <nc r="C1655">
      <f>J1655+L1655+P1655</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38" sId="1" odxf="1" dxf="1">
    <oc r="D1655">
      <f>855.49*497.9</f>
    </oc>
    <nc r="D1655"/>
    <odxf>
      <font>
        <sz val="14"/>
        <name val="Times New Roman"/>
        <scheme val="none"/>
      </font>
      <alignment horizontal="right" vertical="top" readingOrder="0"/>
    </odxf>
    <ndxf>
      <font>
        <sz val="16"/>
        <color indexed="8"/>
        <name val="Times New Roman"/>
        <scheme val="none"/>
      </font>
      <alignment horizontal="center" vertical="center" readingOrder="0"/>
    </ndxf>
  </rcc>
  <rfmt sheetId="1" sqref="E1655" start="0" length="0">
    <dxf>
      <font>
        <sz val="16"/>
        <name val="Times New Roman"/>
        <scheme val="none"/>
      </font>
      <numFmt numFmtId="0" formatCode="General"/>
      <alignment horizontal="center" readingOrder="0"/>
    </dxf>
  </rfmt>
  <rfmt sheetId="1" sqref="F1655" start="0" length="0">
    <dxf>
      <font>
        <sz val="16"/>
        <name val="Times New Roman"/>
        <scheme val="none"/>
      </font>
      <numFmt numFmtId="0" formatCode="General"/>
      <alignment horizontal="center" readingOrder="0"/>
    </dxf>
  </rfmt>
  <rfmt sheetId="1" sqref="G1655" start="0" length="0">
    <dxf>
      <font>
        <sz val="16"/>
        <name val="Times New Roman"/>
        <scheme val="none"/>
      </font>
      <numFmt numFmtId="0" formatCode="General"/>
      <alignment horizontal="center" readingOrder="0"/>
    </dxf>
  </rfmt>
  <rfmt sheetId="1" sqref="H1655" start="0" length="0">
    <dxf>
      <font>
        <sz val="16"/>
        <name val="Times New Roman"/>
        <scheme val="none"/>
      </font>
      <numFmt numFmtId="0" formatCode="General"/>
      <alignment horizontal="center" readingOrder="0"/>
    </dxf>
  </rfmt>
  <rcc rId="17139" sId="1" odxf="1" dxf="1">
    <nc r="I1655">
      <v>10</v>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40" sId="1" odxf="1" dxf="1">
    <nc r="J1655">
      <f>398.24*I1655</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41" sId="1" odxf="1" dxf="1">
    <nc r="K1655">
      <v>450</v>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42" sId="1" odxf="1" dxf="1">
    <nc r="L1655">
      <f>984.99*K1655</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M1655" start="0" length="0">
    <dxf>
      <font>
        <sz val="16"/>
        <name val="Times New Roman"/>
        <scheme val="none"/>
      </font>
      <numFmt numFmtId="0" formatCode="General"/>
      <alignment horizontal="center" readingOrder="0"/>
    </dxf>
  </rfmt>
  <rfmt sheetId="1" sqref="N1655" start="0" length="0">
    <dxf>
      <font>
        <sz val="16"/>
        <name val="Times New Roman"/>
        <scheme val="none"/>
      </font>
      <numFmt numFmtId="0" formatCode="General"/>
      <alignment horizontal="center" readingOrder="0"/>
    </dxf>
  </rfmt>
  <rcc rId="17143" sId="1" odxf="1" dxf="1">
    <nc r="O1655">
      <v>450</v>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44" sId="1" odxf="1" dxf="1">
    <nc r="P1655">
      <f>2464.16*O1655</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A1656" start="0" length="0">
    <dxf>
      <font>
        <sz val="16"/>
        <name val="Times New Roman"/>
        <scheme val="none"/>
      </font>
      <fill>
        <patternFill patternType="none">
          <bgColor indexed="65"/>
        </patternFill>
      </fill>
    </dxf>
  </rfmt>
  <rfmt sheetId="1" sqref="B1656" start="0" length="0">
    <dxf>
      <font>
        <sz val="16"/>
        <color indexed="8"/>
        <name val="Times New Roman"/>
        <scheme val="none"/>
      </font>
    </dxf>
  </rfmt>
  <rcc rId="17145" sId="1" odxf="1" dxf="1">
    <oc r="C1656">
      <f>H1656</f>
    </oc>
    <nc r="C1656">
      <f>H1656</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fmt sheetId="1" sqref="D1656" start="0" length="0">
    <dxf>
      <font>
        <sz val="16"/>
        <color indexed="55"/>
        <name val="Calibri"/>
        <scheme val="none"/>
      </font>
      <numFmt numFmtId="0" formatCode="General"/>
      <alignment horizontal="center" readingOrder="0"/>
    </dxf>
  </rfmt>
  <rfmt sheetId="1" sqref="E1656" start="0" length="0">
    <dxf>
      <font>
        <sz val="16"/>
        <name val="Times New Roman"/>
        <scheme val="none"/>
      </font>
      <numFmt numFmtId="0" formatCode="General"/>
      <alignment horizontal="center" readingOrder="0"/>
    </dxf>
  </rfmt>
  <rfmt sheetId="1" sqref="F1656" start="0" length="0">
    <dxf>
      <font>
        <sz val="16"/>
        <name val="Times New Roman"/>
        <scheme val="none"/>
      </font>
      <numFmt numFmtId="0" formatCode="General"/>
      <alignment horizontal="center" readingOrder="0"/>
    </dxf>
  </rfmt>
  <rfmt sheetId="1" sqref="G1656" start="0" length="0">
    <dxf>
      <font>
        <sz val="16"/>
        <name val="Times New Roman"/>
        <scheme val="none"/>
      </font>
      <numFmt numFmtId="0" formatCode="General"/>
      <alignment horizontal="center" readingOrder="0"/>
    </dxf>
  </rfmt>
  <rcc rId="17146" sId="1" odxf="1" dxf="1">
    <oc r="H1656">
      <f>G1656*3043.09</f>
    </oc>
    <nc r="H1656">
      <f>G1656*3043.09</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fmt sheetId="1" sqref="I1656" start="0" length="0">
    <dxf>
      <font>
        <sz val="16"/>
        <name val="Times New Roman"/>
        <scheme val="none"/>
      </font>
      <numFmt numFmtId="0" formatCode="General"/>
      <alignment horizontal="center" readingOrder="0"/>
    </dxf>
  </rfmt>
  <rfmt sheetId="1" sqref="J1656" start="0" length="0">
    <dxf>
      <font>
        <sz val="16"/>
        <name val="Times New Roman"/>
        <scheme val="none"/>
      </font>
      <numFmt numFmtId="0" formatCode="General"/>
      <alignment horizontal="center" readingOrder="0"/>
    </dxf>
  </rfmt>
  <rfmt sheetId="1" sqref="K1656" start="0" length="0">
    <dxf>
      <font>
        <sz val="16"/>
        <name val="Times New Roman"/>
        <scheme val="none"/>
      </font>
      <numFmt numFmtId="0" formatCode="General"/>
      <alignment horizontal="center" readingOrder="0"/>
    </dxf>
  </rfmt>
  <rfmt sheetId="1" sqref="L1656" start="0" length="0">
    <dxf>
      <font>
        <sz val="16"/>
        <name val="Times New Roman"/>
        <scheme val="none"/>
      </font>
      <numFmt numFmtId="0" formatCode="General"/>
      <alignment horizontal="center" readingOrder="0"/>
    </dxf>
  </rfmt>
  <rfmt sheetId="1" sqref="M1656" start="0" length="0">
    <dxf>
      <font>
        <sz val="16"/>
        <name val="Times New Roman"/>
        <scheme val="none"/>
      </font>
      <numFmt numFmtId="0" formatCode="General"/>
      <alignment horizontal="center" readingOrder="0"/>
    </dxf>
  </rfmt>
  <rfmt sheetId="1" sqref="N1656" start="0" length="0">
    <dxf>
      <font>
        <sz val="16"/>
        <name val="Times New Roman"/>
        <scheme val="none"/>
      </font>
      <numFmt numFmtId="0" formatCode="General"/>
      <alignment horizontal="center" readingOrder="0"/>
    </dxf>
  </rfmt>
  <rfmt sheetId="1" sqref="O1656" start="0" length="0">
    <dxf>
      <font>
        <sz val="16"/>
        <name val="Times New Roman"/>
        <scheme val="none"/>
      </font>
      <numFmt numFmtId="0" formatCode="General"/>
      <alignment horizontal="center" readingOrder="0"/>
    </dxf>
  </rfmt>
  <rfmt sheetId="1" sqref="P1656" start="0" length="0">
    <dxf>
      <font>
        <sz val="16"/>
        <name val="Times New Roman"/>
        <scheme val="none"/>
      </font>
      <numFmt numFmtId="0" formatCode="General"/>
      <alignment horizontal="center" readingOrder="0"/>
    </dxf>
  </rfmt>
  <rfmt sheetId="1" sqref="A1657" start="0" length="0">
    <dxf>
      <font>
        <sz val="16"/>
        <name val="Times New Roman"/>
        <scheme val="none"/>
      </font>
      <fill>
        <patternFill patternType="none">
          <bgColor indexed="65"/>
        </patternFill>
      </fill>
    </dxf>
  </rfmt>
  <rfmt sheetId="1" sqref="B1657" start="0" length="0">
    <dxf>
      <font>
        <sz val="16"/>
        <color indexed="8"/>
        <name val="Times New Roman"/>
        <scheme val="none"/>
      </font>
    </dxf>
  </rfmt>
  <rcc rId="17147" sId="1" odxf="1" s="1" dxf="1" numFmtId="4">
    <oc r="C1657">
      <f>D1657+H1657</f>
    </oc>
    <nc r="C1657">
      <v>319755.69</v>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top" textRotation="0" wrapText="1"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6"/>
        <color auto="1"/>
        <name val="Times New Roman"/>
        <scheme val="none"/>
      </font>
      <alignment horizontal="center" vertical="center" wrapText="0" readingOrder="0"/>
    </ndxf>
  </rcc>
  <rcc rId="17148" sId="1" odxf="1" s="1" dxf="1" numFmtId="4">
    <oc r="D1657">
      <f>497.7*625.99</f>
    </oc>
    <nc r="D1657">
      <v>319755.69</v>
    </nc>
    <odxf>
      <font>
        <b val="0"/>
        <i val="0"/>
        <strike val="0"/>
        <condense val="0"/>
        <extend val="0"/>
        <outline val="0"/>
        <shadow val="0"/>
        <u val="none"/>
        <vertAlign val="baseline"/>
        <sz val="14"/>
        <color auto="1"/>
        <name val="Times New Roman"/>
        <scheme val="none"/>
      </font>
      <numFmt numFmtId="4" formatCode="#,##0.00"/>
      <fill>
        <patternFill patternType="none">
          <fgColor indexed="64"/>
          <bgColor indexed="65"/>
        </patternFill>
      </fill>
      <alignment horizontal="right" vertical="top" textRotation="0" wrapText="0" indent="0" relativeIndent="0" justifyLastLine="0" shrinkToFit="0" mergeCell="0" readingOrder="0"/>
      <border diagonalUp="0" diagonalDown="0" outline="0">
        <left style="thin">
          <color indexed="64"/>
        </left>
        <right style="thin">
          <color indexed="64"/>
        </right>
        <top style="thin">
          <color indexed="64"/>
        </top>
        <bottom style="thin">
          <color indexed="64"/>
        </bottom>
      </border>
      <protection locked="1" hidden="0"/>
    </odxf>
    <ndxf>
      <font>
        <sz val="16"/>
        <color auto="1"/>
        <name val="Times New Roman"/>
        <scheme val="none"/>
      </font>
      <alignment horizontal="center" vertical="center" readingOrder="0"/>
    </ndxf>
  </rcc>
  <rfmt sheetId="1" sqref="E1657" start="0" length="0">
    <dxf>
      <font>
        <sz val="16"/>
        <name val="Times New Roman"/>
        <scheme val="none"/>
      </font>
      <numFmt numFmtId="0" formatCode="General"/>
      <alignment horizontal="center" readingOrder="0"/>
    </dxf>
  </rfmt>
  <rfmt sheetId="1" sqref="F1657" start="0" length="0">
    <dxf>
      <font>
        <sz val="16"/>
        <name val="Times New Roman"/>
        <scheme val="none"/>
      </font>
      <numFmt numFmtId="0" formatCode="General"/>
      <alignment horizontal="center" readingOrder="0"/>
    </dxf>
  </rfmt>
  <rcc rId="17149" sId="1" odxf="1" dxf="1">
    <oc r="G1657">
      <v>380</v>
    </oc>
    <nc r="G1657"/>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50" sId="1" odxf="1" dxf="1">
    <oc r="H1657">
      <f>3043.09*G1657</f>
    </oc>
    <nc r="H1657"/>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I1657" start="0" length="0">
    <dxf>
      <font>
        <sz val="16"/>
        <name val="Times New Roman"/>
        <scheme val="none"/>
      </font>
      <numFmt numFmtId="0" formatCode="General"/>
      <alignment horizontal="center" readingOrder="0"/>
    </dxf>
  </rfmt>
  <rfmt sheetId="1" sqref="J1657" start="0" length="0">
    <dxf>
      <font>
        <sz val="16"/>
        <name val="Times New Roman"/>
        <scheme val="none"/>
      </font>
      <numFmt numFmtId="0" formatCode="General"/>
      <alignment horizontal="center" readingOrder="0"/>
    </dxf>
  </rfmt>
  <rfmt sheetId="1" sqref="K1657" start="0" length="0">
    <dxf>
      <font>
        <sz val="16"/>
        <name val="Times New Roman"/>
        <scheme val="none"/>
      </font>
      <numFmt numFmtId="0" formatCode="General"/>
      <alignment horizontal="center" readingOrder="0"/>
    </dxf>
  </rfmt>
  <rfmt sheetId="1" sqref="L1657" start="0" length="0">
    <dxf>
      <font>
        <sz val="16"/>
        <name val="Times New Roman"/>
        <scheme val="none"/>
      </font>
      <numFmt numFmtId="0" formatCode="General"/>
      <alignment horizontal="center" readingOrder="0"/>
    </dxf>
  </rfmt>
  <rfmt sheetId="1" sqref="M1657" start="0" length="0">
    <dxf>
      <font>
        <sz val="16"/>
        <name val="Times New Roman"/>
        <scheme val="none"/>
      </font>
      <numFmt numFmtId="0" formatCode="General"/>
      <alignment horizontal="center" readingOrder="0"/>
    </dxf>
  </rfmt>
  <rfmt sheetId="1" sqref="N1657" start="0" length="0">
    <dxf>
      <font>
        <sz val="16"/>
        <name val="Times New Roman"/>
        <scheme val="none"/>
      </font>
      <numFmt numFmtId="0" formatCode="General"/>
      <alignment horizontal="center" readingOrder="0"/>
    </dxf>
  </rfmt>
  <rfmt sheetId="1" sqref="O1657" start="0" length="0">
    <dxf>
      <font>
        <sz val="16"/>
        <name val="Times New Roman"/>
        <scheme val="none"/>
      </font>
      <numFmt numFmtId="0" formatCode="General"/>
      <alignment horizontal="center" readingOrder="0"/>
    </dxf>
  </rfmt>
  <rfmt sheetId="1" sqref="P1657" start="0" length="0">
    <dxf>
      <font>
        <sz val="16"/>
        <name val="Times New Roman"/>
        <scheme val="none"/>
      </font>
      <numFmt numFmtId="0" formatCode="General"/>
      <alignment horizontal="center" readingOrder="0"/>
    </dxf>
  </rfmt>
  <rfmt sheetId="1" sqref="A1658" start="0" length="0">
    <dxf>
      <font>
        <sz val="16"/>
        <name val="Times New Roman"/>
        <scheme val="none"/>
      </font>
      <fill>
        <patternFill patternType="none">
          <bgColor indexed="65"/>
        </patternFill>
      </fill>
    </dxf>
  </rfmt>
  <rfmt sheetId="1" sqref="B1658" start="0" length="0">
    <dxf>
      <font>
        <sz val="16"/>
        <color indexed="8"/>
        <name val="Times New Roman"/>
        <scheme val="none"/>
      </font>
    </dxf>
  </rfmt>
  <rcc rId="17151" sId="1" odxf="1" dxf="1">
    <oc r="C1658">
      <f>L1658+P1658</f>
    </oc>
    <nc r="C1658">
      <f>D1658+H1658</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cc rId="17152" sId="1" odxf="1" dxf="1">
    <nc r="D1658">
      <f>497.7*625.99</f>
    </nc>
    <odxf>
      <font>
        <sz val="14"/>
        <color indexed="55"/>
        <name val="Times New Roman"/>
        <scheme val="none"/>
      </font>
      <numFmt numFmtId="4" formatCode="#,##0.00"/>
      <alignment horizontal="right" readingOrder="0"/>
    </odxf>
    <ndxf>
      <font>
        <sz val="16"/>
        <color indexed="55"/>
        <name val="Times New Roman"/>
        <scheme val="none"/>
      </font>
      <numFmt numFmtId="2" formatCode="0.00"/>
      <alignment horizontal="center" readingOrder="0"/>
    </ndxf>
  </rcc>
  <rfmt sheetId="1" sqref="E1658" start="0" length="0">
    <dxf>
      <font>
        <sz val="16"/>
        <name val="Times New Roman"/>
        <scheme val="none"/>
      </font>
      <numFmt numFmtId="0" formatCode="General"/>
      <alignment horizontal="center" readingOrder="0"/>
    </dxf>
  </rfmt>
  <rfmt sheetId="1" sqref="F1658" start="0" length="0">
    <dxf>
      <font>
        <sz val="16"/>
        <name val="Times New Roman"/>
        <scheme val="none"/>
      </font>
      <numFmt numFmtId="0" formatCode="General"/>
      <alignment horizontal="center" readingOrder="0"/>
    </dxf>
  </rfmt>
  <rcc rId="17153" sId="1" odxf="1" dxf="1">
    <nc r="G1658">
      <v>380</v>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54" sId="1" odxf="1" dxf="1">
    <nc r="H1658">
      <f>3043.09*G1658</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I1658" start="0" length="0">
    <dxf>
      <font>
        <sz val="16"/>
        <name val="Times New Roman"/>
        <scheme val="none"/>
      </font>
      <numFmt numFmtId="0" formatCode="General"/>
      <alignment horizontal="center" readingOrder="0"/>
    </dxf>
  </rfmt>
  <rfmt sheetId="1" sqref="J1658" start="0" length="0">
    <dxf>
      <font>
        <sz val="16"/>
        <name val="Times New Roman"/>
        <scheme val="none"/>
      </font>
      <numFmt numFmtId="0" formatCode="General"/>
      <alignment horizontal="center" readingOrder="0"/>
    </dxf>
  </rfmt>
  <rcc rId="17155" sId="1" odxf="1" dxf="1">
    <oc r="K1658">
      <v>473</v>
    </oc>
    <nc r="K1658"/>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56" sId="1" odxf="1" dxf="1">
    <oc r="L1658">
      <f>984.99*424.5</f>
    </oc>
    <nc r="L1658"/>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M1658" start="0" length="0">
    <dxf>
      <font>
        <sz val="16"/>
        <name val="Times New Roman"/>
        <scheme val="none"/>
      </font>
      <numFmt numFmtId="0" formatCode="General"/>
      <alignment horizontal="center" readingOrder="0"/>
    </dxf>
  </rfmt>
  <rfmt sheetId="1" sqref="N1658" start="0" length="0">
    <dxf>
      <font>
        <sz val="16"/>
        <name val="Times New Roman"/>
        <scheme val="none"/>
      </font>
      <numFmt numFmtId="0" formatCode="General"/>
      <alignment horizontal="center" readingOrder="0"/>
    </dxf>
  </rfmt>
  <rcc rId="17157" sId="1" odxf="1" dxf="1">
    <oc r="O1658">
      <v>473</v>
    </oc>
    <nc r="O1658"/>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58" sId="1" odxf="1" dxf="1">
    <oc r="P1658">
      <f>2464.16*424.5</f>
    </oc>
    <nc r="P1658"/>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59" sId="1" odxf="1" dxf="1">
    <oc r="A1659">
      <v>7</v>
    </oc>
    <nc r="A1659" t="inlineStr">
      <is>
        <t>Итого по Ребрихинскому району 2019 год</t>
      </is>
    </nc>
    <odxf>
      <font>
        <b val="0"/>
        <sz val="11"/>
        <name val="Times New Roman"/>
        <scheme val="none"/>
      </font>
      <fill>
        <patternFill patternType="solid">
          <bgColor theme="0"/>
        </patternFill>
      </fill>
      <alignment horizontal="center" vertical="top" readingOrder="0"/>
      <border outline="0">
        <right style="thin">
          <color indexed="64"/>
        </right>
      </border>
    </odxf>
    <ndxf>
      <font>
        <b/>
        <sz val="16"/>
        <name val="Times New Roman"/>
        <scheme val="none"/>
      </font>
      <fill>
        <patternFill patternType="none">
          <bgColor indexed="65"/>
        </patternFill>
      </fill>
      <alignment horizontal="general" vertical="center" readingOrder="0"/>
      <border outline="0">
        <right/>
      </border>
    </ndxf>
  </rcc>
  <rcc rId="17160" sId="1" odxf="1" dxf="1">
    <oc r="B1659" t="inlineStr">
      <is>
        <t>Ребрихинский район, ст. Ребриха, ул. Школьная, д. 24</t>
      </is>
    </oc>
    <nc r="B1659"/>
    <odxf>
      <font>
        <b val="0"/>
        <sz val="14"/>
        <color theme="1"/>
        <name val="Times New Roman"/>
        <scheme val="none"/>
      </font>
      <alignment horizontal="left" vertical="top" readingOrder="1"/>
      <border outline="0">
        <left style="thin">
          <color indexed="64"/>
        </left>
      </border>
    </odxf>
    <ndxf>
      <font>
        <b/>
        <sz val="16"/>
        <color theme="1"/>
        <name val="Times New Roman"/>
        <scheme val="none"/>
      </font>
      <alignment horizontal="general" vertical="center" readingOrder="0"/>
      <border outline="0">
        <left/>
      </border>
    </ndxf>
  </rcc>
  <rcc rId="17161" sId="1" odxf="1" dxf="1" numFmtId="4">
    <oc r="C1659">
      <f>H1659</f>
    </oc>
    <nc r="C1659">
      <v>7993684.5700000003</v>
    </nc>
    <odxf>
      <font>
        <b val="0"/>
        <sz val="14"/>
        <name val="Times New Roman"/>
        <scheme val="none"/>
      </font>
      <alignment horizontal="right" vertical="top" readingOrder="0"/>
    </odxf>
    <ndxf>
      <font>
        <b/>
        <sz val="16"/>
        <name val="Times New Roman"/>
        <scheme val="none"/>
      </font>
      <alignment horizontal="center" vertical="center" readingOrder="0"/>
    </ndxf>
  </rcc>
  <rfmt sheetId="1" sqref="D1659" start="0" length="0">
    <dxf>
      <font>
        <b/>
        <sz val="16"/>
        <color indexed="55"/>
        <name val="Times New Roman"/>
        <scheme val="none"/>
      </font>
      <alignment horizontal="center" vertical="center" wrapText="1" readingOrder="0"/>
    </dxf>
  </rfmt>
  <rfmt sheetId="1" sqref="E1659" start="0" length="0">
    <dxf>
      <font>
        <b/>
        <sz val="16"/>
        <name val="Times New Roman"/>
        <scheme val="none"/>
      </font>
      <alignment horizontal="center" vertical="center" wrapText="1" readingOrder="0"/>
    </dxf>
  </rfmt>
  <rfmt sheetId="1" sqref="F1659" start="0" length="0">
    <dxf>
      <font>
        <b/>
        <sz val="16"/>
        <name val="Times New Roman"/>
        <scheme val="none"/>
      </font>
      <alignment horizontal="center" vertical="center" wrapText="1" readingOrder="0"/>
    </dxf>
  </rfmt>
  <rcc rId="17162" sId="1" odxf="1" dxf="1" numFmtId="4">
    <oc r="G1659">
      <v>515</v>
    </oc>
    <nc r="G1659">
      <f>G1660+G1661+G1662+G1663+G1664</f>
    </nc>
    <odxf>
      <font>
        <b val="0"/>
        <sz val="14"/>
        <name val="Times New Roman"/>
        <scheme val="none"/>
      </font>
      <alignment horizontal="right" vertical="top" wrapText="0" readingOrder="0"/>
    </odxf>
    <ndxf>
      <font>
        <b/>
        <sz val="16"/>
        <name val="Times New Roman"/>
        <scheme val="none"/>
      </font>
      <alignment horizontal="center" vertical="center" wrapText="1" readingOrder="0"/>
    </ndxf>
  </rcc>
  <rcc rId="17163" sId="1" odxf="1" dxf="1">
    <oc r="H1659">
      <f>G1659*3043.09</f>
    </oc>
    <nc r="H1659">
      <f>H1660+H1661+H1662+H1663+H1664</f>
    </nc>
    <odxf>
      <font>
        <b val="0"/>
        <sz val="14"/>
        <name val="Times New Roman"/>
        <scheme val="none"/>
      </font>
      <alignment horizontal="right" vertical="top" wrapText="0" readingOrder="0"/>
    </odxf>
    <ndxf>
      <font>
        <b/>
        <sz val="16"/>
        <name val="Times New Roman"/>
        <scheme val="none"/>
      </font>
      <alignment horizontal="center" vertical="center" wrapText="1" readingOrder="0"/>
    </ndxf>
  </rcc>
  <rfmt sheetId="1" sqref="I1659" start="0" length="0">
    <dxf>
      <font>
        <b/>
        <sz val="16"/>
        <name val="Times New Roman"/>
        <scheme val="none"/>
      </font>
      <alignment horizontal="center" vertical="center" wrapText="1" readingOrder="0"/>
    </dxf>
  </rfmt>
  <rfmt sheetId="1" sqref="J1659" start="0" length="0">
    <dxf>
      <font>
        <b/>
        <sz val="16"/>
        <name val="Times New Roman"/>
        <scheme val="none"/>
      </font>
      <alignment horizontal="center" vertical="center" wrapText="1" readingOrder="0"/>
    </dxf>
  </rfmt>
  <rcc rId="17164" sId="1" odxf="1" dxf="1">
    <nc r="K1659">
      <f>K1660+K1661+K1662+K1663+K1664</f>
    </nc>
    <odxf>
      <font>
        <b val="0"/>
        <sz val="14"/>
        <name val="Times New Roman"/>
        <scheme val="none"/>
      </font>
      <alignment horizontal="right" vertical="top" wrapText="0" readingOrder="0"/>
    </odxf>
    <ndxf>
      <font>
        <b/>
        <sz val="16"/>
        <name val="Times New Roman"/>
        <scheme val="none"/>
      </font>
      <alignment horizontal="center" vertical="center" wrapText="1" readingOrder="0"/>
    </ndxf>
  </rcc>
  <rcc rId="17165" sId="1" odxf="1" dxf="1">
    <nc r="L1659">
      <f>L1660+L1661+L1662+L1663+L1664</f>
    </nc>
    <odxf>
      <font>
        <b val="0"/>
        <sz val="14"/>
        <name val="Times New Roman"/>
        <scheme val="none"/>
      </font>
      <alignment horizontal="right" vertical="top" wrapText="0" readingOrder="0"/>
    </odxf>
    <ndxf>
      <font>
        <b/>
        <sz val="16"/>
        <name val="Times New Roman"/>
        <scheme val="none"/>
      </font>
      <alignment horizontal="center" vertical="center" wrapText="1" readingOrder="0"/>
    </ndxf>
  </rcc>
  <rfmt sheetId="1" sqref="M1659" start="0" length="0">
    <dxf>
      <font>
        <b/>
        <sz val="16"/>
        <name val="Times New Roman"/>
        <scheme val="none"/>
      </font>
      <alignment horizontal="center" vertical="center" wrapText="1" readingOrder="0"/>
    </dxf>
  </rfmt>
  <rfmt sheetId="1" sqref="N1659" start="0" length="0">
    <dxf>
      <font>
        <b/>
        <sz val="16"/>
        <name val="Times New Roman"/>
        <scheme val="none"/>
      </font>
      <alignment horizontal="center" vertical="center" wrapText="1" readingOrder="0"/>
    </dxf>
  </rfmt>
  <rcc rId="17166" sId="1" odxf="1" dxf="1">
    <nc r="O1659">
      <f>O1660+O1661+O1662+O1663+O1664</f>
    </nc>
    <odxf>
      <font>
        <b val="0"/>
        <sz val="14"/>
        <name val="Times New Roman"/>
        <scheme val="none"/>
      </font>
      <alignment horizontal="right" vertical="top" wrapText="0" readingOrder="0"/>
    </odxf>
    <ndxf>
      <font>
        <b/>
        <sz val="16"/>
        <name val="Times New Roman"/>
        <scheme val="none"/>
      </font>
      <alignment horizontal="center" vertical="center" wrapText="1" readingOrder="0"/>
    </ndxf>
  </rcc>
  <rcc rId="17167" sId="1" odxf="1" dxf="1">
    <nc r="P1659">
      <f>P1660+P1661+P1662+P1663+P1664</f>
    </nc>
    <odxf>
      <font>
        <b val="0"/>
        <sz val="14"/>
        <name val="Times New Roman"/>
        <scheme val="none"/>
      </font>
      <alignment horizontal="right" vertical="top" wrapText="0" readingOrder="0"/>
    </odxf>
    <ndxf>
      <font>
        <b/>
        <sz val="16"/>
        <name val="Times New Roman"/>
        <scheme val="none"/>
      </font>
      <alignment horizontal="center" vertical="center" wrapText="1" readingOrder="0"/>
    </ndxf>
  </rcc>
  <rfmt sheetId="1" sqref="A1660" start="0" length="0">
    <dxf>
      <font>
        <sz val="16"/>
        <name val="Times New Roman"/>
        <scheme val="none"/>
      </font>
      <fill>
        <patternFill patternType="none">
          <bgColor indexed="65"/>
        </patternFill>
      </fill>
    </dxf>
  </rfmt>
  <rfmt sheetId="1" sqref="B1660" start="0" length="0">
    <dxf>
      <font>
        <sz val="16"/>
        <color indexed="8"/>
        <name val="Times New Roman"/>
        <scheme val="none"/>
      </font>
    </dxf>
  </rfmt>
  <rcc rId="17168" sId="1" odxf="1" dxf="1">
    <nc r="C1660">
      <f>L1660+P1660</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fmt sheetId="1" sqref="D1660" start="0" length="0">
    <dxf>
      <font>
        <sz val="16"/>
        <color indexed="55"/>
        <name val="Calibri"/>
        <scheme val="none"/>
      </font>
      <numFmt numFmtId="0" formatCode="General"/>
      <alignment horizontal="center" readingOrder="0"/>
    </dxf>
  </rfmt>
  <rfmt sheetId="1" sqref="E1660" start="0" length="0">
    <dxf>
      <font>
        <sz val="16"/>
        <name val="Times New Roman"/>
        <scheme val="none"/>
      </font>
      <numFmt numFmtId="0" formatCode="General"/>
      <alignment horizontal="center" readingOrder="0"/>
    </dxf>
  </rfmt>
  <rfmt sheetId="1" sqref="F1660" start="0" length="0">
    <dxf>
      <font>
        <sz val="16"/>
        <name val="Times New Roman"/>
        <scheme val="none"/>
      </font>
      <numFmt numFmtId="0" formatCode="General"/>
      <alignment horizontal="center" readingOrder="0"/>
    </dxf>
  </rfmt>
  <rfmt sheetId="1" sqref="G1660" start="0" length="0">
    <dxf>
      <font>
        <sz val="16"/>
        <name val="Times New Roman"/>
        <scheme val="none"/>
      </font>
      <numFmt numFmtId="0" formatCode="General"/>
      <alignment horizontal="center" readingOrder="0"/>
    </dxf>
  </rfmt>
  <rfmt sheetId="1" sqref="H1660" start="0" length="0">
    <dxf>
      <font>
        <sz val="16"/>
        <name val="Times New Roman"/>
        <scheme val="none"/>
      </font>
      <numFmt numFmtId="0" formatCode="General"/>
      <alignment horizontal="center" readingOrder="0"/>
    </dxf>
  </rfmt>
  <rfmt sheetId="1" sqref="I1660" start="0" length="0">
    <dxf>
      <font>
        <sz val="16"/>
        <name val="Times New Roman"/>
        <scheme val="none"/>
      </font>
      <numFmt numFmtId="0" formatCode="General"/>
      <alignment horizontal="center" readingOrder="0"/>
    </dxf>
  </rfmt>
  <rfmt sheetId="1" sqref="J1660" start="0" length="0">
    <dxf>
      <font>
        <sz val="16"/>
        <name val="Times New Roman"/>
        <scheme val="none"/>
      </font>
      <numFmt numFmtId="0" formatCode="General"/>
      <alignment horizontal="center" readingOrder="0"/>
    </dxf>
  </rfmt>
  <rcc rId="17169" sId="1" odxf="1" dxf="1">
    <nc r="K1660">
      <v>473</v>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70" sId="1" odxf="1" dxf="1">
    <nc r="L1660">
      <f>984.99*424.5</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fmt sheetId="1" sqref="M1660" start="0" length="0">
    <dxf>
      <font>
        <sz val="16"/>
        <name val="Times New Roman"/>
        <scheme val="none"/>
      </font>
      <numFmt numFmtId="0" formatCode="General"/>
      <alignment horizontal="center" readingOrder="0"/>
    </dxf>
  </rfmt>
  <rfmt sheetId="1" sqref="N1660" start="0" length="0">
    <dxf>
      <font>
        <sz val="16"/>
        <name val="Times New Roman"/>
        <scheme val="none"/>
      </font>
      <numFmt numFmtId="0" formatCode="General"/>
      <alignment horizontal="center" readingOrder="0"/>
    </dxf>
  </rfmt>
  <rcc rId="17171" sId="1" odxf="1" dxf="1">
    <nc r="O1660">
      <v>473</v>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72" sId="1" odxf="1" dxf="1">
    <nc r="P1660">
      <f>2464.16*424.5</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A1661" start="0" length="0">
    <dxf>
      <font>
        <sz val="16"/>
        <name val="Times New Roman"/>
        <scheme val="none"/>
      </font>
      <fill>
        <patternFill patternType="none">
          <bgColor indexed="65"/>
        </patternFill>
      </fill>
    </dxf>
  </rfmt>
  <rfmt sheetId="1" sqref="B1661" start="0" length="0">
    <dxf>
      <font>
        <sz val="16"/>
        <color indexed="8"/>
        <name val="Times New Roman"/>
        <scheme val="none"/>
      </font>
    </dxf>
  </rfmt>
  <rcc rId="17173" sId="1" odxf="1" dxf="1">
    <nc r="C1661">
      <f>H1661</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D1661" start="0" length="0">
    <dxf>
      <font>
        <sz val="16"/>
        <color indexed="55"/>
        <name val="Calibri"/>
        <scheme val="none"/>
      </font>
      <numFmt numFmtId="0" formatCode="General"/>
      <alignment horizontal="center" readingOrder="0"/>
    </dxf>
  </rfmt>
  <rfmt sheetId="1" sqref="E1661" start="0" length="0">
    <dxf>
      <font>
        <sz val="16"/>
        <name val="Times New Roman"/>
        <scheme val="none"/>
      </font>
      <numFmt numFmtId="0" formatCode="General"/>
      <alignment horizontal="center" readingOrder="0"/>
    </dxf>
  </rfmt>
  <rfmt sheetId="1" sqref="F1661" start="0" length="0">
    <dxf>
      <font>
        <sz val="16"/>
        <name val="Times New Roman"/>
        <scheme val="none"/>
      </font>
      <numFmt numFmtId="0" formatCode="General"/>
      <alignment horizontal="center" readingOrder="0"/>
    </dxf>
  </rfmt>
  <rcc rId="17174" sId="1" odxf="1" dxf="1">
    <nc r="G1661">
      <v>515</v>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cc rId="17175" sId="1" odxf="1" dxf="1">
    <nc r="H1661">
      <f>G1661*3043.09</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I1661" start="0" length="0">
    <dxf>
      <font>
        <sz val="16"/>
        <name val="Times New Roman"/>
        <scheme val="none"/>
      </font>
      <numFmt numFmtId="0" formatCode="General"/>
      <alignment horizontal="center" readingOrder="0"/>
    </dxf>
  </rfmt>
  <rfmt sheetId="1" sqref="J1661" start="0" length="0">
    <dxf>
      <font>
        <sz val="16"/>
        <name val="Times New Roman"/>
        <scheme val="none"/>
      </font>
      <numFmt numFmtId="0" formatCode="General"/>
      <alignment horizontal="center" readingOrder="0"/>
    </dxf>
  </rfmt>
  <rfmt sheetId="1" sqref="K1661" start="0" length="0">
    <dxf>
      <font>
        <sz val="16"/>
        <name val="Times New Roman"/>
        <scheme val="none"/>
      </font>
      <numFmt numFmtId="0" formatCode="General"/>
      <alignment horizontal="center" readingOrder="0"/>
    </dxf>
  </rfmt>
  <rfmt sheetId="1" sqref="L1661" start="0" length="0">
    <dxf>
      <font>
        <sz val="16"/>
        <name val="Times New Roman"/>
        <scheme val="none"/>
      </font>
      <numFmt numFmtId="2" formatCode="0.00"/>
      <alignment horizontal="center" readingOrder="0"/>
    </dxf>
  </rfmt>
  <rfmt sheetId="1" sqref="M1661" start="0" length="0">
    <dxf>
      <font>
        <sz val="16"/>
        <name val="Times New Roman"/>
        <scheme val="none"/>
      </font>
      <numFmt numFmtId="0" formatCode="General"/>
      <alignment horizontal="center" readingOrder="0"/>
    </dxf>
  </rfmt>
  <rfmt sheetId="1" sqref="N1661" start="0" length="0">
    <dxf>
      <font>
        <sz val="16"/>
        <name val="Times New Roman"/>
        <scheme val="none"/>
      </font>
      <numFmt numFmtId="0" formatCode="General"/>
      <alignment horizontal="center" readingOrder="0"/>
    </dxf>
  </rfmt>
  <rfmt sheetId="1" sqref="O1661" start="0" length="0">
    <dxf>
      <font>
        <sz val="16"/>
        <name val="Times New Roman"/>
        <scheme val="none"/>
      </font>
      <numFmt numFmtId="0" formatCode="General"/>
      <alignment horizontal="center" readingOrder="0"/>
    </dxf>
  </rfmt>
  <rfmt sheetId="1" sqref="P1661" start="0" length="0">
    <dxf>
      <font>
        <sz val="16"/>
        <name val="Times New Roman"/>
        <scheme val="none"/>
      </font>
      <numFmt numFmtId="0" formatCode="General"/>
      <alignment horizontal="center" readingOrder="0"/>
    </dxf>
  </rfmt>
  <rfmt sheetId="1" sqref="A1662" start="0" length="0">
    <dxf>
      <font>
        <sz val="16"/>
        <name val="Times New Roman"/>
        <scheme val="none"/>
      </font>
      <fill>
        <patternFill patternType="none">
          <bgColor indexed="65"/>
        </patternFill>
      </fill>
    </dxf>
  </rfmt>
  <rfmt sheetId="1" sqref="B1662" start="0" length="0">
    <dxf>
      <font>
        <sz val="16"/>
        <color indexed="8"/>
        <name val="Times New Roman"/>
        <scheme val="none"/>
      </font>
    </dxf>
  </rfmt>
  <rcc rId="17176" sId="1" odxf="1" dxf="1">
    <oc r="C1662">
      <f>H1662+L1662</f>
    </oc>
    <nc r="C1662">
      <f>H1662+L1662</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fmt sheetId="1" sqref="D1662" start="0" length="0">
    <dxf>
      <font>
        <sz val="16"/>
        <color indexed="55"/>
        <name val="Calibri"/>
        <scheme val="none"/>
      </font>
      <numFmt numFmtId="0" formatCode="General"/>
      <alignment horizontal="center" readingOrder="0"/>
    </dxf>
  </rfmt>
  <rfmt sheetId="1" sqref="E1662" start="0" length="0">
    <dxf>
      <font>
        <sz val="16"/>
        <name val="Times New Roman"/>
        <scheme val="none"/>
      </font>
      <numFmt numFmtId="0" formatCode="General"/>
      <alignment horizontal="center" readingOrder="0"/>
    </dxf>
  </rfmt>
  <rfmt sheetId="1" sqref="F1662" start="0" length="0">
    <dxf>
      <font>
        <sz val="16"/>
        <name val="Times New Roman"/>
        <scheme val="none"/>
      </font>
      <numFmt numFmtId="0" formatCode="General"/>
      <alignment horizontal="center" readingOrder="0"/>
    </dxf>
  </rfmt>
  <rfmt sheetId="1" sqref="G1662" start="0" length="0">
    <dxf>
      <font>
        <sz val="16"/>
        <name val="Times New Roman"/>
        <scheme val="none"/>
      </font>
      <numFmt numFmtId="0" formatCode="General"/>
      <alignment horizontal="center" readingOrder="0"/>
    </dxf>
  </rfmt>
  <rcc rId="17177" sId="1" odxf="1" dxf="1">
    <oc r="H1662">
      <f>G1662*3043.09</f>
    </oc>
    <nc r="H1662">
      <f>G1662*3043.09</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I1662" start="0" length="0">
    <dxf>
      <font>
        <sz val="16"/>
        <name val="Times New Roman"/>
        <scheme val="none"/>
      </font>
      <numFmt numFmtId="0" formatCode="General"/>
      <alignment horizontal="center" readingOrder="0"/>
    </dxf>
  </rfmt>
  <rfmt sheetId="1" sqref="J1662" start="0" length="0">
    <dxf>
      <font>
        <sz val="16"/>
        <name val="Times New Roman"/>
        <scheme val="none"/>
      </font>
      <numFmt numFmtId="0" formatCode="General"/>
      <alignment horizontal="center" readingOrder="0"/>
    </dxf>
  </rfmt>
  <rfmt sheetId="1" sqref="K1662" start="0" length="0">
    <dxf>
      <font>
        <sz val="16"/>
        <name val="Times New Roman"/>
        <scheme val="none"/>
      </font>
      <numFmt numFmtId="0" formatCode="General"/>
      <alignment horizontal="center" readingOrder="0"/>
    </dxf>
  </rfmt>
  <rcc rId="17178" sId="1" odxf="1" dxf="1">
    <oc r="L1662">
      <f>984.99*454.5</f>
    </oc>
    <nc r="L1662">
      <f>984.99*454.5</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fmt sheetId="1" sqref="M1662" start="0" length="0">
    <dxf>
      <font>
        <sz val="16"/>
        <name val="Times New Roman"/>
        <scheme val="none"/>
      </font>
      <numFmt numFmtId="0" formatCode="General"/>
      <alignment horizontal="center" readingOrder="0"/>
    </dxf>
  </rfmt>
  <rfmt sheetId="1" sqref="N1662" start="0" length="0">
    <dxf>
      <font>
        <sz val="16"/>
        <name val="Times New Roman"/>
        <scheme val="none"/>
      </font>
      <numFmt numFmtId="0" formatCode="General"/>
      <alignment horizontal="center" readingOrder="0"/>
    </dxf>
  </rfmt>
  <rfmt sheetId="1" sqref="O1662" start="0" length="0">
    <dxf>
      <font>
        <sz val="16"/>
        <name val="Times New Roman"/>
        <scheme val="none"/>
      </font>
      <numFmt numFmtId="0" formatCode="General"/>
      <alignment horizontal="center" readingOrder="0"/>
    </dxf>
  </rfmt>
  <rfmt sheetId="1" sqref="P1662" start="0" length="0">
    <dxf>
      <font>
        <sz val="16"/>
        <name val="Times New Roman"/>
        <scheme val="none"/>
      </font>
      <numFmt numFmtId="0" formatCode="General"/>
      <alignment horizontal="center" readingOrder="0"/>
    </dxf>
  </rfmt>
  <rfmt sheetId="1" sqref="A1663" start="0" length="0">
    <dxf>
      <font>
        <sz val="16"/>
        <name val="Times New Roman"/>
        <scheme val="none"/>
      </font>
      <fill>
        <patternFill patternType="none">
          <bgColor indexed="65"/>
        </patternFill>
      </fill>
    </dxf>
  </rfmt>
  <rfmt sheetId="1" sqref="B1663" start="0" length="0">
    <dxf>
      <font>
        <sz val="16"/>
        <color indexed="8"/>
        <name val="Times New Roman"/>
        <scheme val="none"/>
      </font>
    </dxf>
  </rfmt>
  <rcc rId="17179" sId="1" odxf="1" dxf="1">
    <oc r="C1663">
      <f>L1663+P1663</f>
    </oc>
    <nc r="C1663">
      <f>L1663+P1663</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fmt sheetId="1" sqref="D1663" start="0" length="0">
    <dxf>
      <font>
        <sz val="16"/>
        <color indexed="55"/>
        <name val="Calibri"/>
        <scheme val="none"/>
      </font>
      <numFmt numFmtId="0" formatCode="General"/>
      <alignment horizontal="center" readingOrder="0"/>
    </dxf>
  </rfmt>
  <rfmt sheetId="1" sqref="E1663" start="0" length="0">
    <dxf>
      <font>
        <sz val="16"/>
        <name val="Times New Roman"/>
        <scheme val="none"/>
      </font>
      <numFmt numFmtId="0" formatCode="General"/>
      <alignment horizontal="center" readingOrder="0"/>
    </dxf>
  </rfmt>
  <rfmt sheetId="1" sqref="F1663" start="0" length="0">
    <dxf>
      <font>
        <sz val="16"/>
        <name val="Times New Roman"/>
        <scheme val="none"/>
      </font>
      <numFmt numFmtId="0" formatCode="General"/>
      <alignment horizontal="center" readingOrder="0"/>
    </dxf>
  </rfmt>
  <rfmt sheetId="1" sqref="G1663" start="0" length="0">
    <dxf>
      <font>
        <sz val="16"/>
        <name val="Times New Roman"/>
        <scheme val="none"/>
      </font>
      <numFmt numFmtId="0" formatCode="General"/>
      <alignment horizontal="center" readingOrder="0"/>
    </dxf>
  </rfmt>
  <rfmt sheetId="1" sqref="H1663" start="0" length="0">
    <dxf>
      <font>
        <sz val="16"/>
        <name val="Times New Roman"/>
        <scheme val="none"/>
      </font>
      <numFmt numFmtId="0" formatCode="General"/>
      <alignment horizontal="center" readingOrder="0"/>
    </dxf>
  </rfmt>
  <rfmt sheetId="1" sqref="I1663" start="0" length="0">
    <dxf>
      <font>
        <sz val="16"/>
        <name val="Times New Roman"/>
        <scheme val="none"/>
      </font>
      <numFmt numFmtId="0" formatCode="General"/>
      <alignment horizontal="center" readingOrder="0"/>
    </dxf>
  </rfmt>
  <rfmt sheetId="1" sqref="J1663" start="0" length="0">
    <dxf>
      <font>
        <sz val="16"/>
        <name val="Times New Roman"/>
        <scheme val="none"/>
      </font>
      <numFmt numFmtId="0" formatCode="General"/>
      <alignment horizontal="center" readingOrder="0"/>
    </dxf>
  </rfmt>
  <rfmt sheetId="1" sqref="K1663" start="0" length="0">
    <dxf>
      <font>
        <sz val="16"/>
        <name val="Times New Roman"/>
        <scheme val="none"/>
      </font>
      <numFmt numFmtId="0" formatCode="General"/>
      <alignment horizontal="center" readingOrder="0"/>
    </dxf>
  </rfmt>
  <rcc rId="17180" sId="1" odxf="1" dxf="1">
    <oc r="L1663">
      <f>984.99*463.7</f>
    </oc>
    <nc r="L1663">
      <f>984.99*463.7</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fmt sheetId="1" sqref="M1663" start="0" length="0">
    <dxf>
      <font>
        <sz val="16"/>
        <name val="Times New Roman"/>
        <scheme val="none"/>
      </font>
      <numFmt numFmtId="0" formatCode="General"/>
      <alignment horizontal="center" readingOrder="0"/>
    </dxf>
  </rfmt>
  <rfmt sheetId="1" sqref="N1663" start="0" length="0">
    <dxf>
      <font>
        <sz val="16"/>
        <name val="Times New Roman"/>
        <scheme val="none"/>
      </font>
      <numFmt numFmtId="0" formatCode="General"/>
      <alignment horizontal="center" readingOrder="0"/>
    </dxf>
  </rfmt>
  <rfmt sheetId="1" sqref="O1663" start="0" length="0">
    <dxf>
      <font>
        <sz val="16"/>
        <name val="Times New Roman"/>
        <scheme val="none"/>
      </font>
      <numFmt numFmtId="0" formatCode="General"/>
      <alignment horizontal="center" readingOrder="0"/>
    </dxf>
  </rfmt>
  <rcc rId="17181" sId="1" odxf="1" dxf="1">
    <oc r="P1663">
      <f>2464.16*463.7</f>
    </oc>
    <nc r="P1663">
      <f>2464.16*463.7</f>
    </nc>
    <odxf>
      <font>
        <sz val="14"/>
        <name val="Times New Roman"/>
        <scheme val="none"/>
      </font>
      <numFmt numFmtId="4" formatCode="#,##0.00"/>
      <alignment horizontal="right" readingOrder="0"/>
    </odxf>
    <ndxf>
      <font>
        <sz val="16"/>
        <name val="Times New Roman"/>
        <scheme val="none"/>
      </font>
      <numFmt numFmtId="2" formatCode="0.00"/>
      <alignment horizontal="center" readingOrder="0"/>
    </ndxf>
  </rcc>
  <rfmt sheetId="1" sqref="A1664" start="0" length="0">
    <dxf>
      <font>
        <sz val="16"/>
        <name val="Times New Roman"/>
        <scheme val="none"/>
      </font>
      <fill>
        <patternFill patternType="none">
          <bgColor indexed="65"/>
        </patternFill>
      </fill>
    </dxf>
  </rfmt>
  <rfmt sheetId="1" sqref="B1664" start="0" length="0">
    <dxf>
      <font>
        <sz val="16"/>
        <color indexed="8"/>
        <name val="Times New Roman"/>
        <scheme val="none"/>
      </font>
    </dxf>
  </rfmt>
  <rcc rId="17182" sId="1" odxf="1" dxf="1">
    <oc r="C1664">
      <f>H1664</f>
    </oc>
    <nc r="C1664">
      <f>H1664</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D1664" start="0" length="0">
    <dxf>
      <font>
        <sz val="16"/>
        <color indexed="55"/>
        <name val="Calibri"/>
        <scheme val="none"/>
      </font>
      <numFmt numFmtId="0" formatCode="General"/>
      <alignment horizontal="center" readingOrder="0"/>
    </dxf>
  </rfmt>
  <rfmt sheetId="1" sqref="E1664" start="0" length="0">
    <dxf>
      <font>
        <sz val="16"/>
        <name val="Times New Roman"/>
        <scheme val="none"/>
      </font>
      <numFmt numFmtId="0" formatCode="General"/>
      <alignment horizontal="center" readingOrder="0"/>
    </dxf>
  </rfmt>
  <rfmt sheetId="1" sqref="F1664" start="0" length="0">
    <dxf>
      <font>
        <sz val="16"/>
        <name val="Times New Roman"/>
        <scheme val="none"/>
      </font>
      <numFmt numFmtId="0" formatCode="General"/>
      <alignment horizontal="center" readingOrder="0"/>
    </dxf>
  </rfmt>
  <rfmt sheetId="1" sqref="G1664" start="0" length="0">
    <dxf>
      <font>
        <sz val="16"/>
        <name val="Times New Roman"/>
        <scheme val="none"/>
      </font>
      <numFmt numFmtId="0" formatCode="General"/>
      <alignment horizontal="center" readingOrder="0"/>
    </dxf>
  </rfmt>
  <rcc rId="17183" sId="1" odxf="1" dxf="1">
    <oc r="H1664">
      <f>G1664*3043.09</f>
    </oc>
    <nc r="H1664">
      <f>G1664*3043.09</f>
    </nc>
    <odxf>
      <font>
        <sz val="14"/>
        <name val="Times New Roman"/>
        <scheme val="none"/>
      </font>
      <numFmt numFmtId="4" formatCode="#,##0.00"/>
      <alignment horizontal="right" readingOrder="0"/>
    </odxf>
    <ndxf>
      <font>
        <sz val="16"/>
        <name val="Times New Roman"/>
        <scheme val="none"/>
      </font>
      <numFmt numFmtId="0" formatCode="General"/>
      <alignment horizontal="center" readingOrder="0"/>
    </ndxf>
  </rcc>
  <rfmt sheetId="1" sqref="I1664" start="0" length="0">
    <dxf>
      <font>
        <sz val="16"/>
        <name val="Times New Roman"/>
        <scheme val="none"/>
      </font>
      <numFmt numFmtId="0" formatCode="General"/>
      <alignment horizontal="center" readingOrder="0"/>
    </dxf>
  </rfmt>
  <rfmt sheetId="1" sqref="J1664" start="0" length="0">
    <dxf>
      <font>
        <sz val="16"/>
        <name val="Times New Roman"/>
        <scheme val="none"/>
      </font>
      <numFmt numFmtId="0" formatCode="General"/>
      <alignment horizontal="center" readingOrder="0"/>
    </dxf>
  </rfmt>
  <rfmt sheetId="1" sqref="K1664" start="0" length="0">
    <dxf>
      <font>
        <sz val="16"/>
        <name val="Times New Roman"/>
        <scheme val="none"/>
      </font>
      <numFmt numFmtId="0" formatCode="General"/>
      <alignment horizontal="center" readingOrder="0"/>
    </dxf>
  </rfmt>
  <rfmt sheetId="1" sqref="L1664" start="0" length="0">
    <dxf>
      <font>
        <sz val="16"/>
        <name val="Times New Roman"/>
        <scheme val="none"/>
      </font>
      <numFmt numFmtId="0" formatCode="General"/>
      <alignment horizontal="center" readingOrder="0"/>
    </dxf>
  </rfmt>
  <rfmt sheetId="1" sqref="M1664" start="0" length="0">
    <dxf>
      <font>
        <sz val="16"/>
        <name val="Times New Roman"/>
        <scheme val="none"/>
      </font>
      <numFmt numFmtId="0" formatCode="General"/>
      <alignment horizontal="center" readingOrder="0"/>
    </dxf>
  </rfmt>
  <rfmt sheetId="1" sqref="N1664" start="0" length="0">
    <dxf>
      <font>
        <sz val="16"/>
        <name val="Times New Roman"/>
        <scheme val="none"/>
      </font>
      <numFmt numFmtId="0" formatCode="General"/>
      <alignment horizontal="center" readingOrder="0"/>
    </dxf>
  </rfmt>
  <rfmt sheetId="1" sqref="O1664" start="0" length="0">
    <dxf>
      <font>
        <sz val="16"/>
        <name val="Times New Roman"/>
        <scheme val="none"/>
      </font>
      <numFmt numFmtId="0" formatCode="General"/>
      <alignment horizontal="center" readingOrder="0"/>
    </dxf>
  </rfmt>
  <rfmt sheetId="1" sqref="P1664" start="0" length="0">
    <dxf>
      <font>
        <sz val="16"/>
        <name val="Times New Roman"/>
        <scheme val="none"/>
      </font>
      <numFmt numFmtId="0" formatCode="General"/>
      <alignment horizontal="center" readingOrder="0"/>
    </dxf>
  </rfmt>
  <rfmt sheetId="1" sqref="A1647:P1664">
    <dxf>
      <alignment wrapText="0"/>
    </dxf>
  </rfmt>
  <rfmt sheetId="1" sqref="A1647:P1664" start="0" length="2147483647">
    <dxf>
      <font>
        <sz val="14"/>
      </font>
    </dxf>
  </rfmt>
  <rfmt sheetId="1" sqref="A1647:P1664" start="0" length="2147483647">
    <dxf>
      <font>
        <b val="0"/>
      </font>
    </dxf>
  </rfmt>
  <rfmt sheetId="1" sqref="B1649" start="0" length="0">
    <dxf>
      <alignment wrapText="1" readingOrder="1"/>
    </dxf>
  </rfmt>
  <rfmt sheetId="1" sqref="B1653" start="0" length="0">
    <dxf>
      <alignment wrapText="1" readingOrder="1"/>
    </dxf>
  </rfmt>
  <rcc rId="17184" sId="1">
    <oc r="B1655" t="inlineStr">
      <is>
        <t>Ребрихинский район, с. Ребриха, пр-кт Победы, д. 29</t>
      </is>
    </oc>
    <nc r="B1655" t="inlineStr">
      <is>
        <t>Ребрихинский район, с. Подстепное ул. 50 лет ВЛКСМ, д. 6</t>
      </is>
    </nc>
  </rcc>
  <rcc rId="17185" sId="1">
    <oc r="B1657" t="inlineStr">
      <is>
        <t>Ребрихинский район, с. Ребриха, ул. 2-я Целинная, д. 40</t>
      </is>
    </oc>
    <nc r="B1657" t="inlineStr">
      <is>
        <t>Ребрихинский район, с. Ребриха, ул. 1-я Целинная, д. 12</t>
      </is>
    </nc>
  </rcc>
  <rcc rId="17186" sId="1">
    <oc r="B1658" t="inlineStr">
      <is>
        <t>Ребрихинский район, ст. Ребриха, ул. Школьная, д. 16</t>
      </is>
    </oc>
    <nc r="B1658" t="inlineStr">
      <is>
        <t>Ребрихинский район, с. Ребриха, ул. 2-я Целинная, д. 40</t>
      </is>
    </nc>
  </rcc>
  <rcc rId="17187" sId="1">
    <nc r="A1660">
      <v>1</v>
    </nc>
  </rcc>
  <rcc rId="17188" sId="1">
    <nc r="A1661">
      <v>2</v>
    </nc>
  </rcc>
  <rcc rId="17189" sId="1">
    <oc r="A1662">
      <v>8</v>
    </oc>
    <nc r="A1662">
      <v>3</v>
    </nc>
  </rcc>
  <rcc rId="17190" sId="1">
    <oc r="A1663">
      <v>9</v>
    </oc>
    <nc r="A1663">
      <v>4</v>
    </nc>
  </rcc>
  <rcc rId="17191" sId="1">
    <oc r="A1664">
      <v>10</v>
    </oc>
    <nc r="A1664">
      <v>5</v>
    </nc>
  </rcc>
  <rfmt sheetId="1" sqref="C1647:Q1667">
    <dxf>
      <alignment vertical="top" readingOrder="0"/>
    </dxf>
  </rfmt>
  <rfmt sheetId="1" sqref="C1647:Q1667">
    <dxf>
      <alignment horizontal="right" readingOrder="0"/>
    </dxf>
  </rfmt>
  <rfmt sheetId="1" sqref="C1647:Q1667" start="0" length="2147483647">
    <dxf>
      <font>
        <name val="Times New Roman"/>
        <scheme val="none"/>
      </font>
    </dxf>
  </rfmt>
  <rfmt sheetId="1" sqref="C1647:Q1667" start="0" length="2147483647">
    <dxf>
      <font/>
    </dxf>
  </rfmt>
  <rfmt sheetId="1" sqref="A1665:XFD1666" start="0" length="2147483647">
    <dxf>
      <font>
        <b val="0"/>
      </font>
    </dxf>
  </rfmt>
  <rfmt sheetId="1" sqref="A1665:XFD1666" start="0" length="2147483647">
    <dxf>
      <font>
        <b/>
      </font>
    </dxf>
  </rfmt>
  <rcc rId="17192" sId="1">
    <oc r="B1650" t="inlineStr">
      <is>
        <t>Ребрихинский район, с. Ребриха, ул. 1-я Целинная, д. 8</t>
      </is>
    </oc>
    <nc r="B1650" t="inlineStr">
      <is>
        <t>Ребрихинский район, с. Ребриха, пр-кт Победы, д. 29</t>
      </is>
    </nc>
  </rcc>
  <rcc rId="17193" sId="1">
    <oc r="B1651" t="inlineStr">
      <is>
        <t>Ребрихинский район, с. Ребриха, ул. 1-я Целинная, д. 12</t>
      </is>
    </oc>
    <nc r="B1651" t="inlineStr">
      <is>
        <t>Ребрихинский район, с. Ребриха, ул. 1-я Целинная, д. 8</t>
      </is>
    </nc>
  </rcc>
  <rcc rId="17194" sId="1">
    <nc r="B1660" t="inlineStr">
      <is>
        <t>Ребрихинский район, ст. Ребриха, ул. Школьная, д. 16</t>
      </is>
    </nc>
  </rcc>
  <rcc rId="17195" sId="1">
    <nc r="B1661" t="inlineStr">
      <is>
        <t>Ребрихинский район, ст. Ребриха, ул. Школьная, д. 24</t>
      </is>
    </nc>
  </rcc>
  <rfmt sheetId="1" sqref="A1647:XFD1648" start="0" length="2147483647">
    <dxf>
      <font>
        <b/>
      </font>
    </dxf>
  </rfmt>
  <rfmt sheetId="1" sqref="A1652:XFD1652" start="0" length="2147483647">
    <dxf>
      <font>
        <b/>
      </font>
    </dxf>
  </rfmt>
  <rfmt sheetId="1" sqref="A1659:XFD1659" start="0" length="2147483647">
    <dxf>
      <font>
        <b/>
      </font>
    </dxf>
  </rfmt>
  <rcc rId="17196" sId="1" numFmtId="4">
    <nc r="Q1715">
      <v>1080000</v>
    </nc>
  </rcc>
  <rcc rId="17197" sId="1" numFmtId="4">
    <oc r="C1715">
      <f>C1716</f>
    </oc>
    <nc r="C1715">
      <v>1080000</v>
    </nc>
  </rcc>
  <rcc rId="17198" sId="1" odxf="1" dxf="1" numFmtId="4">
    <oc r="C1716">
      <v>1633428.72</v>
    </oc>
    <nc r="C1716">
      <v>1080000</v>
    </nc>
    <odxf>
      <font>
        <b val="0"/>
        <sz val="14"/>
        <color indexed="8"/>
        <name val="Times New Roman"/>
        <scheme val="none"/>
      </font>
    </odxf>
    <ndxf>
      <font>
        <b/>
        <sz val="14"/>
        <color indexed="8"/>
        <name val="Times New Roman"/>
        <scheme val="none"/>
      </font>
    </ndxf>
  </rcc>
  <rfmt sheetId="1" sqref="C1716" start="0" length="2147483647">
    <dxf>
      <font>
        <b val="0"/>
      </font>
    </dxf>
  </rfmt>
  <rrc rId="17199" sId="1" ref="A1720:XFD1720" action="insertRow"/>
  <rm rId="17200" sheetId="1" source="A1716:XFD1716" destination="A1720:XFD1720" sourceSheetId="1">
    <rfmt sheetId="1" xfDxf="1" sqref="A1720:XFD1720" start="0" length="0">
      <dxf>
        <font>
          <sz val="14"/>
          <color indexed="8"/>
          <name val="Calibri"/>
          <scheme val="none"/>
        </font>
        <alignment vertical="top" readingOrder="0"/>
      </dxf>
    </rfmt>
    <rfmt sheetId="1" sqref="A1720" start="0" length="0">
      <dxf>
        <font>
          <sz val="14"/>
          <color indexed="8"/>
          <name val="Times New Roman"/>
          <scheme val="none"/>
        </font>
        <fill>
          <patternFill patternType="solid">
            <bgColor theme="0"/>
          </patternFill>
        </fill>
        <alignment horizontal="center" wrapText="1" readingOrder="0"/>
        <border outline="0">
          <left style="thin">
            <color indexed="64"/>
          </left>
          <top style="thin">
            <color indexed="64"/>
          </top>
          <bottom style="thin">
            <color indexed="64"/>
          </bottom>
        </border>
      </dxf>
    </rfmt>
    <rfmt sheetId="1" sqref="B1720" start="0" length="0">
      <dxf>
        <font>
          <sz val="14"/>
          <color indexed="8"/>
          <name val="Times New Roman"/>
          <scheme val="none"/>
        </font>
        <fill>
          <patternFill patternType="solid">
            <bgColor theme="0"/>
          </patternFill>
        </fill>
        <alignment horizontal="left" wrapText="1" readingOrder="0"/>
        <border outline="0">
          <top style="thin">
            <color indexed="64"/>
          </top>
          <bottom style="thin">
            <color indexed="64"/>
          </bottom>
        </border>
      </dxf>
    </rfmt>
    <rfmt sheetId="1" sqref="C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D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E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F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G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H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I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J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K1720"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M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N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O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P1720"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Q1720"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m>
  <rrc rId="17201" sId="1" ref="A1716:XFD1716" action="deleteRow">
    <rfmt sheetId="1" xfDxf="1" sqref="A1716:XFD1716" start="0" length="0">
      <dxf>
        <font>
          <sz val="14"/>
          <name val="Times New Roman"/>
          <scheme val="none"/>
        </font>
      </dxf>
    </rfmt>
    <rfmt sheetId="1" sqref="A1716" start="0" length="0">
      <dxf>
        <alignment horizontal="center" readingOrder="0"/>
      </dxf>
    </rfmt>
    <rfmt sheetId="1" sqref="K1716" start="0" length="0">
      <dxf>
        <alignment horizontal="right" readingOrder="0"/>
      </dxf>
    </rfmt>
  </rrc>
  <rrc rId="17202" sId="1" ref="A1715:XFD1715" action="deleteRow">
    <undo index="0" exp="ref" v="1" dr="C1715" r="C1714" sId="1"/>
    <rfmt sheetId="1" xfDxf="1" sqref="A1715:XFD1715" start="0" length="0">
      <dxf>
        <font>
          <sz val="14"/>
          <color indexed="8"/>
          <name val="Calibri"/>
          <scheme val="none"/>
        </font>
        <alignment vertical="top" readingOrder="0"/>
      </dxf>
    </rfmt>
    <rcc rId="0" sId="1" dxf="1">
      <nc r="A1715" t="inlineStr">
        <is>
          <t>Итого по Табунскому району 2017 год</t>
        </is>
      </nc>
      <ndxf>
        <font>
          <b/>
          <sz val="14"/>
          <color indexed="8"/>
          <name val="Times New Roman"/>
          <scheme val="none"/>
        </font>
        <alignment horizontal="left" readingOrder="0"/>
        <border outline="0">
          <left style="thin">
            <color indexed="64"/>
          </left>
          <top style="thin">
            <color indexed="64"/>
          </top>
          <bottom style="thin">
            <color indexed="64"/>
          </bottom>
        </border>
      </ndxf>
    </rcc>
    <rfmt sheetId="1" sqref="B1715" start="0" length="0">
      <dxf>
        <font>
          <b/>
          <sz val="14"/>
          <color indexed="8"/>
          <name val="Times New Roman"/>
          <scheme val="none"/>
        </font>
        <alignment horizontal="left" readingOrder="0"/>
        <border outline="0">
          <top style="thin">
            <color indexed="64"/>
          </top>
          <bottom style="thin">
            <color indexed="64"/>
          </bottom>
        </border>
      </dxf>
    </rfmt>
    <rcc rId="0" sId="1" dxf="1" numFmtId="4">
      <nc r="C1715">
        <v>1080000</v>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fmt sheetId="1" sqref="D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E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F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G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H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I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J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K1715" start="0" length="0">
      <dxf>
        <font>
          <b/>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M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N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O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P1715" start="0" length="0">
      <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cc rId="0" sId="1" dxf="1" numFmtId="4">
      <nc r="Q1715">
        <v>1080000</v>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rc>
  <rcc rId="17203" sId="1">
    <oc r="C1715">
      <f>C1716+C1717</f>
    </oc>
    <nc r="C1715">
      <f>C1716+C1717+C1718</f>
    </nc>
  </rcc>
  <rcc rId="17204" sId="1" numFmtId="4">
    <oc r="D1715">
      <v>1691747.32</v>
    </oc>
    <nc r="D1715">
      <f>D1716+D1717+D1718</f>
    </nc>
  </rcc>
  <rcc rId="17205" sId="1">
    <nc r="E1715">
      <f>E1716+E1717+E1718</f>
    </nc>
  </rcc>
  <rcc rId="17206" sId="1">
    <nc r="F1715">
      <f>F1716+F1717+F1718</f>
    </nc>
  </rcc>
  <rcc rId="17207" sId="1" numFmtId="4">
    <oc r="G1715">
      <v>938</v>
    </oc>
    <nc r="G1715">
      <f>G1716+G1717+G1718</f>
    </nc>
  </rcc>
  <rcc rId="17208" sId="1" numFmtId="4">
    <oc r="H1715">
      <v>2854418.42</v>
    </oc>
    <nc r="H1715">
      <f>H1716+H1717+H1718</f>
    </nc>
  </rcc>
  <rcc rId="17209" sId="1">
    <nc r="I1715">
      <f>I1716+I1717+I1718</f>
    </nc>
  </rcc>
  <rcc rId="17210" sId="1">
    <nc r="J1715">
      <f>J1716+J1717+J1718</f>
    </nc>
  </rcc>
  <rcc rId="17211" sId="1" odxf="1" dxf="1" numFmtId="4">
    <oc r="K1715">
      <v>820.8</v>
    </oc>
    <nc r="K1715">
      <f>K1716+K1717+K1718</f>
    </nc>
    <odxf>
      <alignment horizontal="right" readingOrder="0"/>
    </odxf>
    <ndxf>
      <alignment horizontal="general" readingOrder="0"/>
    </ndxf>
  </rcc>
  <rcc rId="17212" sId="1" numFmtId="4">
    <oc r="L1715">
      <v>1201431.7</v>
    </oc>
    <nc r="L1715">
      <f>L1716+L1717+L1718</f>
    </nc>
  </rcc>
  <rcc rId="17213" sId="1">
    <nc r="M1715">
      <f>M1716+M1717+M1718</f>
    </nc>
  </rcc>
  <rcc rId="17214" sId="1">
    <nc r="N1715">
      <f>N1716+N1717+N1718</f>
    </nc>
  </rcc>
  <rcc rId="17215" sId="1">
    <nc r="O1715">
      <f>O1716+O1717+O1718</f>
    </nc>
  </rcc>
  <rcc rId="17216" sId="1">
    <nc r="P1715">
      <f>P1716+P1717+P1718</f>
    </nc>
  </rcc>
  <rcc rId="17217" sId="1">
    <nc r="Q1715">
      <f>Q1716+Q1717+Q1718</f>
    </nc>
  </rcc>
  <rcc rId="17218" sId="1">
    <oc r="C1714">
      <f>#REF!+C1715+C1719</f>
    </oc>
    <nc r="C1714">
      <f>C1715+C1719</f>
    </nc>
  </rcc>
  <rcc rId="17219" sId="1" odxf="1" dxf="1" numFmtId="4">
    <oc r="D1714">
      <v>6021013.7400000002</v>
    </oc>
    <nc r="D1714">
      <f>D1715+D1719</f>
    </nc>
    <odxf>
      <font>
        <sz val="14"/>
        <color indexed="8"/>
        <name val="Times New Roman"/>
        <scheme val="none"/>
      </font>
      <alignment horizontal="general" readingOrder="0"/>
    </odxf>
    <ndxf>
      <font>
        <sz val="14"/>
        <color indexed="8"/>
        <name val="Times New Roman"/>
        <scheme val="none"/>
      </font>
      <alignment horizontal="right" readingOrder="0"/>
    </ndxf>
  </rcc>
  <rcc rId="17220" sId="1">
    <nc r="E1714">
      <f>E1715+E1719</f>
    </nc>
  </rcc>
  <rcc rId="17221" sId="1">
    <nc r="F1714">
      <f>F1715+F1719</f>
    </nc>
  </rcc>
  <rcc rId="17222" sId="1" numFmtId="4">
    <oc r="G1714">
      <v>1826.4</v>
    </oc>
    <nc r="G1714">
      <f>G1715+G1719</f>
    </nc>
  </rcc>
  <rcc rId="17223" sId="1" numFmtId="4">
    <oc r="H1714">
      <v>8599123.9600000009</v>
    </oc>
    <nc r="H1714">
      <f>H1715+H1719</f>
    </nc>
  </rcc>
  <rcc rId="17224" sId="1">
    <nc r="I1714">
      <f>I1715+I1719</f>
    </nc>
  </rcc>
  <rcc rId="17225" sId="1">
    <nc r="J1714">
      <f>J1715+J1719</f>
    </nc>
  </rcc>
  <rcc rId="17226" sId="1" numFmtId="4">
    <oc r="K1714">
      <v>1298.8</v>
    </oc>
    <nc r="K1714">
      <f>K1715+K1719</f>
    </nc>
  </rcc>
  <rcc rId="17227" sId="1" numFmtId="4">
    <oc r="L1714">
      <v>1869451.92</v>
    </oc>
    <nc r="L1714">
      <f>L1715+L1719</f>
    </nc>
  </rcc>
  <rcc rId="17228" sId="1">
    <nc r="M1714">
      <f>M1715+M1719</f>
    </nc>
  </rcc>
  <rcc rId="17229" sId="1">
    <nc r="N1714">
      <f>N1715+N1719</f>
    </nc>
  </rcc>
  <rcc rId="17230" sId="1">
    <nc r="O1714">
      <f>O1715+O1719</f>
    </nc>
  </rcc>
  <rcc rId="17231" sId="1">
    <nc r="P1714">
      <f>P1715+P1719</f>
    </nc>
  </rcc>
  <rcc rId="17232" sId="1" odxf="1" dxf="1">
    <oc r="Q1714">
      <f>Q1719</f>
    </oc>
    <nc r="Q1714">
      <f>Q1715+Q1719</f>
    </nc>
    <odxf>
      <alignment horizontal="general" readingOrder="0"/>
    </odxf>
    <ndxf>
      <alignment horizontal="right" readingOrder="0"/>
    </ndxf>
  </rcc>
  <rcc rId="17233" sId="1">
    <oc r="A1718">
      <v>1</v>
    </oc>
    <nc r="A1718">
      <v>3</v>
    </nc>
  </rcc>
  <rrc rId="17234" sId="1" ref="A1673:XFD1674" action="insertRow"/>
  <rm rId="17235" sheetId="1" source="A1667:XFD1668" destination="A1673:XFD1674" sourceSheetId="1">
    <rfmt sheetId="1" xfDxf="1" sqref="A1673:XFD1673" start="0" length="0"/>
    <rfmt sheetId="1" xfDxf="1" sqref="A1674:XFD1674" start="0" length="0"/>
    <rfmt sheetId="1" sqref="A1673" start="0" length="0">
      <dxf>
        <font>
          <sz val="14"/>
          <color indexed="8"/>
          <name val="Times New Roman"/>
          <scheme val="none"/>
        </font>
        <alignment horizontal="center" vertical="top" wrapText="1" readingOrder="0"/>
        <border outline="0">
          <left style="thin">
            <color indexed="64"/>
          </left>
          <top style="thin">
            <color indexed="64"/>
          </top>
          <bottom style="thin">
            <color indexed="64"/>
          </bottom>
        </border>
      </dxf>
    </rfmt>
    <rfmt sheetId="1" sqref="B1673" start="0" length="0">
      <dxf>
        <font>
          <sz val="14"/>
          <color indexed="8"/>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D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F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673"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Q1673" start="0" length="0">
      <dxf>
        <font>
          <sz val="14"/>
          <color indexed="8"/>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A1674" start="0" length="0">
      <dxf>
        <font>
          <sz val="14"/>
          <color indexed="8"/>
          <name val="Times New Roman"/>
          <scheme val="none"/>
        </font>
        <alignment horizontal="center" vertical="top" wrapText="1" readingOrder="0"/>
        <border outline="0">
          <left style="thin">
            <color indexed="64"/>
          </left>
          <top style="thin">
            <color indexed="64"/>
          </top>
          <bottom style="thin">
            <color indexed="64"/>
          </bottom>
        </border>
      </dxf>
    </rfmt>
    <rfmt sheetId="1" sqref="B1674" start="0" length="0">
      <dxf>
        <font>
          <sz val="14"/>
          <color indexed="8"/>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fmt sheetId="1" sqref="C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D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E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F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G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H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I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J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K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L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M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N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O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P1674" start="0" length="0">
      <dxf>
        <font>
          <sz val="14"/>
          <color indexed="8"/>
          <name val="Times New Roman"/>
          <scheme val="none"/>
        </font>
        <numFmt numFmtId="4" formatCode="#,##0.00"/>
        <fill>
          <patternFill patternType="solid">
            <bgColor theme="0"/>
          </patternFill>
        </fill>
        <alignment horizontal="right" vertical="top" readingOrder="0"/>
        <border outline="0">
          <left style="thin">
            <color indexed="64"/>
          </left>
          <right style="thin">
            <color indexed="64"/>
          </right>
          <top style="thin">
            <color indexed="64"/>
          </top>
          <bottom style="thin">
            <color indexed="64"/>
          </bottom>
        </border>
      </dxf>
    </rfmt>
    <rfmt sheetId="1" sqref="Q1674" start="0" length="0">
      <dxf>
        <font>
          <sz val="14"/>
          <color indexed="8"/>
          <name val="Times New Roman"/>
          <scheme val="none"/>
        </font>
        <numFmt numFmtId="4" formatCode="#,##0.00"/>
        <alignment horizontal="right" vertical="top" readingOrder="0"/>
        <border outline="0">
          <left style="thin">
            <color indexed="64"/>
          </left>
          <right style="thin">
            <color indexed="64"/>
          </right>
          <top style="thin">
            <color indexed="64"/>
          </top>
          <bottom style="thin">
            <color indexed="64"/>
          </bottom>
        </border>
      </dxf>
    </rfmt>
  </rm>
  <rrc rId="17236" sId="1" ref="A1667:XFD1667" action="deleteRow">
    <rfmt sheetId="1" xfDxf="1" sqref="A1667:XFD1667" start="0" length="0">
      <dxf>
        <font>
          <sz val="14"/>
          <name val="Times New Roman"/>
          <scheme val="none"/>
        </font>
      </dxf>
    </rfmt>
    <rfmt sheetId="1" sqref="A1667" start="0" length="0">
      <dxf>
        <alignment horizontal="center" readingOrder="0"/>
      </dxf>
    </rfmt>
    <rfmt sheetId="1" sqref="K1667" start="0" length="0">
      <dxf>
        <alignment horizontal="right" readingOrder="0"/>
      </dxf>
    </rfmt>
  </rrc>
  <rrc rId="17237" sId="1" ref="A1667:XFD1667" action="deleteRow">
    <rfmt sheetId="1" xfDxf="1" sqref="A1667:XFD1667" start="0" length="0">
      <dxf>
        <font>
          <sz val="14"/>
          <name val="Times New Roman"/>
          <scheme val="none"/>
        </font>
      </dxf>
    </rfmt>
    <rfmt sheetId="1" sqref="A1667" start="0" length="0">
      <dxf>
        <alignment horizontal="center" readingOrder="0"/>
      </dxf>
    </rfmt>
    <rfmt sheetId="1" sqref="K1667" start="0" length="0">
      <dxf>
        <alignment horizontal="right" readingOrder="0"/>
      </dxf>
    </rfmt>
  </rrc>
  <rcc rId="17238" sId="1" odxf="1" dxf="1">
    <oc r="A1671">
      <v>1</v>
    </oc>
    <nc r="A1671">
      <v>3</v>
    </nc>
    <odxf>
      <border outline="0">
        <right style="thin">
          <color indexed="64"/>
        </right>
      </border>
    </odxf>
    <ndxf>
      <border outline="0">
        <right/>
      </border>
    </ndxf>
  </rcc>
  <rcc rId="17239" sId="1">
    <oc r="A1672">
      <v>2</v>
    </oc>
    <nc r="A1672">
      <v>4</v>
    </nc>
  </rcc>
  <rcc rId="17240" sId="1">
    <oc r="A1673">
      <v>3</v>
    </oc>
    <nc r="A1673">
      <v>5</v>
    </nc>
  </rcc>
  <rcc rId="17241" sId="1">
    <oc r="A1674">
      <v>4</v>
    </oc>
    <nc r="A1674">
      <v>6</v>
    </nc>
  </rcc>
  <rcc rId="17242" sId="1">
    <oc r="A1675">
      <v>5</v>
    </oc>
    <nc r="A1675">
      <v>7</v>
    </nc>
  </rcc>
  <rcc rId="17243" sId="1">
    <oc r="A1676">
      <v>6</v>
    </oc>
    <nc r="A1676">
      <v>8</v>
    </nc>
  </rcc>
  <rcc rId="17244" sId="1">
    <oc r="A1677">
      <v>7</v>
    </oc>
    <nc r="A1677">
      <v>9</v>
    </nc>
  </rcc>
  <rcc rId="17245" sId="1">
    <oc r="A1678">
      <v>8</v>
    </oc>
    <nc r="A1678">
      <v>10</v>
    </nc>
  </rcc>
  <rcc rId="17246" sId="1">
    <oc r="A1679">
      <v>9</v>
    </oc>
    <nc r="A1679">
      <v>11</v>
    </nc>
  </rcc>
  <rcc rId="17247" sId="1">
    <oc r="A1680">
      <v>10</v>
    </oc>
    <nc r="A1680">
      <v>12</v>
    </nc>
  </rcc>
  <rcc rId="17248" sId="1">
    <oc r="A1681">
      <v>11</v>
    </oc>
    <nc r="A1681">
      <v>13</v>
    </nc>
  </rcc>
  <rcc rId="17249" sId="1">
    <oc r="A1682">
      <v>12</v>
    </oc>
    <nc r="A1682">
      <v>14</v>
    </nc>
  </rcc>
  <rcc rId="17250" sId="1">
    <oc r="A1683">
      <v>13</v>
    </oc>
    <nc r="A1683">
      <v>15</v>
    </nc>
  </rcc>
  <rcc rId="17251" sId="1">
    <oc r="A1684">
      <v>14</v>
    </oc>
    <nc r="A1684">
      <v>16</v>
    </nc>
  </rcc>
  <rcc rId="17252" sId="1">
    <oc r="A1685">
      <v>15</v>
    </oc>
    <nc r="A1685">
      <v>17</v>
    </nc>
  </rcc>
  <rcc rId="17253" sId="1">
    <oc r="A1686">
      <v>16</v>
    </oc>
    <nc r="A1686">
      <v>18</v>
    </nc>
  </rcc>
  <rcc rId="17254" sId="1">
    <oc r="A1687">
      <v>17</v>
    </oc>
    <nc r="A1687">
      <v>19</v>
    </nc>
  </rcc>
  <rfmt sheetId="1" sqref="A1668:XFD1668" start="0" length="2147483647">
    <dxf>
      <font>
        <b val="0"/>
      </font>
    </dxf>
  </rfmt>
  <rfmt sheetId="1" sqref="A1668:XFD1668" start="0" length="2147483647">
    <dxf>
      <font>
        <b/>
      </font>
    </dxf>
  </rfmt>
  <rcc rId="17255" sId="1" numFmtId="4">
    <oc r="C1668">
      <v>32055133</v>
    </oc>
    <nc r="C1668">
      <f>SUM(C1669:C1687)</f>
    </nc>
  </rcc>
  <rcc rId="17256" sId="1" numFmtId="4">
    <oc r="D1668">
      <v>1398596</v>
    </oc>
    <nc r="D1668">
      <f>SUM(D1669:D1687)</f>
    </nc>
  </rcc>
  <rcc rId="17257" sId="1">
    <nc r="E1668">
      <f>SUM(E1669:E1687)</f>
    </nc>
  </rcc>
  <rcc rId="17258" sId="1">
    <nc r="F1668">
      <f>SUM(F1669:F1687)</f>
    </nc>
  </rcc>
  <rcc rId="17259" sId="1" numFmtId="4">
    <oc r="G1668">
      <v>7149.28</v>
    </oc>
    <nc r="G1668">
      <f>SUM(G1669:G1687)</f>
    </nc>
  </rcc>
  <rcc rId="17260" sId="1" numFmtId="4">
    <oc r="H1668">
      <v>23413935</v>
    </oc>
    <nc r="H1668">
      <f>SUM(H1669:H1687)</f>
    </nc>
  </rcc>
  <rcc rId="17261" sId="1">
    <nc r="I1668">
      <f>SUM(I1669:I1687)</f>
    </nc>
  </rcc>
  <rcc rId="17262" sId="1">
    <nc r="J1668">
      <f>SUM(J1669:J1687)</f>
    </nc>
  </rcc>
  <rcc rId="17263" sId="1" numFmtId="4">
    <oc r="K1668">
      <v>1663.04</v>
    </oc>
    <nc r="K1668">
      <f>SUM(K1669:K1687)</f>
    </nc>
  </rcc>
  <rcc rId="17264" sId="1" numFmtId="4">
    <oc r="L1668">
      <v>1638077</v>
    </oc>
    <nc r="L1668">
      <f>SUM(L1669:L1687)</f>
    </nc>
  </rcc>
  <rcc rId="17265" sId="1">
    <nc r="M1668">
      <f>SUM(M1669:M1687)</f>
    </nc>
  </rcc>
  <rcc rId="17266" sId="1">
    <nc r="N1668">
      <f>SUM(N1669:N1687)</f>
    </nc>
  </rcc>
  <rcc rId="17267" sId="1" numFmtId="4">
    <oc r="O1668">
      <v>968.65</v>
    </oc>
    <nc r="O1668">
      <f>SUM(O1669:O1687)</f>
    </nc>
  </rcc>
  <rcc rId="17268" sId="1" numFmtId="4">
    <oc r="P1668">
      <v>5604525</v>
    </oc>
    <nc r="P1668">
      <f>SUM(P1669:P1687)</f>
    </nc>
  </rcc>
  <rcc rId="17269" sId="1" odxf="1" dxf="1">
    <nc r="Q1668">
      <f>SUM(Q1669:Q1687)</f>
    </nc>
    <odxf>
      <fill>
        <patternFill patternType="none">
          <bgColor indexed="65"/>
        </patternFill>
      </fill>
    </odxf>
    <ndxf>
      <fill>
        <patternFill patternType="solid">
          <bgColor theme="0"/>
        </patternFill>
      </fill>
    </ndxf>
  </rcc>
  <rcc rId="17270" sId="1">
    <oc r="C1666">
      <f>C1671+C1672+C1667</f>
    </oc>
    <nc r="C1666">
      <f>C1667</f>
    </nc>
  </rcc>
  <rcc rId="17271" sId="1">
    <oc r="D1666">
      <f>D1671+D1672+D1667</f>
    </oc>
    <nc r="D1666">
      <f>D1667</f>
    </nc>
  </rcc>
  <rcc rId="17272" sId="1">
    <oc r="E1666">
      <f>E1671+E1672+E1667</f>
    </oc>
    <nc r="E1666">
      <f>E1667</f>
    </nc>
  </rcc>
  <rcc rId="17273" sId="1">
    <oc r="F1666">
      <f>F1671+F1672+F1667</f>
    </oc>
    <nc r="F1666">
      <f>F1667</f>
    </nc>
  </rcc>
  <rcc rId="17274" sId="1">
    <oc r="G1666">
      <f>G1671+G1672+G1667</f>
    </oc>
    <nc r="G1666">
      <f>G1667</f>
    </nc>
  </rcc>
  <rcc rId="17275" sId="1">
    <oc r="H1666">
      <f>H1671+H1672+H1667</f>
    </oc>
    <nc r="H1666">
      <f>H1667</f>
    </nc>
  </rcc>
  <rcc rId="17276" sId="1">
    <oc r="I1666">
      <f>I1671+I1672+I1667</f>
    </oc>
    <nc r="I1666">
      <f>I1667</f>
    </nc>
  </rcc>
  <rcc rId="17277" sId="1">
    <oc r="J1666">
      <f>J1671+J1672+J1667</f>
    </oc>
    <nc r="J1666">
      <f>J1667</f>
    </nc>
  </rcc>
  <rcc rId="17278" sId="1">
    <oc r="K1666">
      <f>K1671+K1672+K1667</f>
    </oc>
    <nc r="K1666">
      <f>K1667</f>
    </nc>
  </rcc>
  <rcc rId="17279" sId="1">
    <oc r="L1666">
      <f>L1671+L1672+L1667</f>
    </oc>
    <nc r="L1666">
      <f>L1667</f>
    </nc>
  </rcc>
  <rcc rId="17280" sId="1">
    <oc r="M1666">
      <f>M1671+M1672+M1667</f>
    </oc>
    <nc r="M1666">
      <f>M1667</f>
    </nc>
  </rcc>
  <rcc rId="17281" sId="1">
    <oc r="N1666">
      <f>N1671+N1672+N1667</f>
    </oc>
    <nc r="N1666">
      <f>N1667</f>
    </nc>
  </rcc>
  <rcc rId="17282" sId="1">
    <oc r="O1666">
      <f>O1671+O1672+O1667</f>
    </oc>
    <nc r="O1666">
      <f>O1667</f>
    </nc>
  </rcc>
  <rcc rId="17283" sId="1">
    <oc r="P1666">
      <f>P1671+P1672+P1667</f>
    </oc>
    <nc r="P1666">
      <f>P1667</f>
    </nc>
  </rcc>
  <rcc rId="17284" sId="1" odxf="1" dxf="1">
    <oc r="Q1666">
      <f>Q1671+Q1672+Q1667</f>
    </oc>
    <nc r="Q1666">
      <f>Q1667</f>
    </nc>
    <odxf>
      <fill>
        <patternFill patternType="none">
          <bgColor indexed="65"/>
        </patternFill>
      </fill>
    </odxf>
    <ndxf>
      <fill>
        <patternFill patternType="solid">
          <bgColor theme="0"/>
        </patternFill>
      </fill>
    </ndxf>
  </rcc>
  <rcc rId="17285" sId="1" numFmtId="4">
    <oc r="C1665">
      <v>50052622</v>
    </oc>
    <nc r="C1665">
      <f>C1666+C1668+C1688</f>
    </nc>
  </rcc>
  <rcc rId="17286" sId="1" numFmtId="4">
    <oc r="D1665">
      <v>6590149</v>
    </oc>
    <nc r="D1665">
      <f>D1666+D1668+D1688</f>
    </nc>
  </rcc>
  <rcc rId="17287" sId="1">
    <nc r="E1665">
      <f>E1666+E1668+E1688</f>
    </nc>
  </rcc>
  <rcc rId="17288" sId="1">
    <nc r="F1665">
      <f>F1666+F1668+F1688</f>
    </nc>
  </rcc>
  <rcc rId="17289" sId="1" numFmtId="4">
    <oc r="G1665">
      <v>10680.56</v>
    </oc>
    <nc r="G1665">
      <f>G1666+G1668+G1688</f>
    </nc>
  </rcc>
  <rcc rId="17290" sId="1" numFmtId="4">
    <oc r="H1665">
      <v>33554585</v>
    </oc>
    <nc r="H1665">
      <f>H1666+H1668+H1688</f>
    </nc>
  </rcc>
  <rcc rId="17291" sId="1">
    <nc r="I1665">
      <f>I1666+I1668+I1688</f>
    </nc>
  </rcc>
  <rcc rId="17292" sId="1">
    <nc r="J1665">
      <f>J1666+J1668+J1688</f>
    </nc>
  </rcc>
  <rcc rId="17293" sId="1" numFmtId="4">
    <oc r="K1665">
      <v>2639.94</v>
    </oc>
    <nc r="K1665">
      <f>K1666+K1668+K1688</f>
    </nc>
  </rcc>
  <rcc rId="17294" sId="1" numFmtId="4">
    <oc r="L1665">
      <v>1962040</v>
    </oc>
    <nc r="L1665">
      <f>L1666+L1668+L1688</f>
    </nc>
  </rcc>
  <rcc rId="17295" sId="1" numFmtId="4">
    <oc r="M1665">
      <v>740.2</v>
    </oc>
    <nc r="M1665">
      <f>M1666+M1668+M1688</f>
    </nc>
  </rcc>
  <rcc rId="17296" sId="1" numFmtId="4">
    <oc r="N1665">
      <v>766462</v>
    </oc>
    <nc r="N1665">
      <f>N1666+N1668+N1688</f>
    </nc>
  </rcc>
  <rcc rId="17297" sId="1" numFmtId="4">
    <oc r="O1665">
      <v>1263.28</v>
    </oc>
    <nc r="O1665">
      <f>O1666+O1668+O1688</f>
    </nc>
  </rcc>
  <rcc rId="17298" sId="1" numFmtId="4">
    <oc r="P1665">
      <v>7179386</v>
    </oc>
    <nc r="P1665">
      <f>P1666+P1668+P1688</f>
    </nc>
  </rcc>
  <rcc rId="17299" sId="1" odxf="1" dxf="1">
    <nc r="Q1665">
      <f>Q1666+Q1668+Q1688</f>
    </nc>
    <odxf>
      <fill>
        <patternFill patternType="none">
          <bgColor indexed="65"/>
        </patternFill>
      </fill>
    </odxf>
    <ndxf>
      <fill>
        <patternFill patternType="solid">
          <bgColor theme="0"/>
        </patternFill>
      </fill>
    </ndxf>
  </rcc>
  <rfmt sheetId="1" sqref="A1688:XFD1688" start="0" length="2147483647">
    <dxf>
      <font>
        <b val="0"/>
      </font>
    </dxf>
  </rfmt>
  <rfmt sheetId="1" sqref="A1688:XFD1688" start="0" length="2147483647">
    <dxf>
      <font>
        <b/>
      </font>
    </dxf>
  </rfmt>
  <rrc rId="17300" sId="1" ref="A1807:XFD1807" action="insertRow"/>
  <rm rId="17301" sheetId="1" source="A1804:XFD1804" destination="A1807:XFD1807" sourceSheetId="1">
    <rfmt sheetId="1" xfDxf="1" sqref="A1807:XFD1807" start="0" length="0">
      <dxf>
        <font>
          <sz val="14"/>
          <name val="Times New Roman"/>
          <scheme val="none"/>
        </font>
      </dxf>
    </rfmt>
    <rfmt sheetId="1" sqref="A1807" start="0" length="0">
      <dxf>
        <numFmt numFmtId="1" formatCode="0"/>
        <alignment horizontal="center" wrapText="1" readingOrder="0"/>
        <border outline="0">
          <left style="thin">
            <color indexed="64"/>
          </left>
          <top style="thin">
            <color indexed="64"/>
          </top>
          <bottom style="thin">
            <color indexed="64"/>
          </bottom>
        </border>
      </dxf>
    </rfmt>
    <rfmt sheetId="1" sqref="B1807" start="0" length="0">
      <dxf>
        <font>
          <sz val="14"/>
          <color theme="1"/>
          <name val="Times New Roman"/>
          <scheme val="none"/>
        </font>
        <alignment horizontal="left" wrapText="1" readingOrder="1"/>
        <border outline="0">
          <left style="thin">
            <color indexed="64"/>
          </left>
          <right style="thin">
            <color indexed="64"/>
          </right>
          <top style="thin">
            <color indexed="64"/>
          </top>
          <bottom style="thin">
            <color indexed="64"/>
          </bottom>
        </border>
      </dxf>
    </rfmt>
    <rfmt sheetId="1" sqref="C1807" start="0" length="0">
      <dxf>
        <font>
          <sz val="14"/>
          <color theme="1"/>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dxf>
    </rfmt>
    <rfmt sheetId="1" sqref="D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G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H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I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K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L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M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1807"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m>
  <rrc rId="17302" sId="1" ref="A1804:XFD1804" action="deleteRow">
    <rfmt sheetId="1" xfDxf="1" sqref="A1804:XFD1804" start="0" length="0">
      <dxf>
        <font>
          <sz val="14"/>
          <name val="Times New Roman"/>
          <scheme val="none"/>
        </font>
      </dxf>
    </rfmt>
    <rfmt sheetId="1" sqref="A1804" start="0" length="0">
      <dxf>
        <alignment horizontal="center" readingOrder="0"/>
      </dxf>
    </rfmt>
    <rfmt sheetId="1" sqref="K1804" start="0" length="0">
      <dxf>
        <alignment horizontal="right" readingOrder="0"/>
      </dxf>
    </rfmt>
  </rrc>
  <rrc rId="17303" sId="1" ref="A1803:XFD1803" action="deleteRow">
    <undo index="0" exp="ref" v="1" dr="Q1803" r="Q1802" sId="1"/>
    <undo index="0" exp="ref" v="1" dr="P1803" r="P1802" sId="1"/>
    <undo index="0" exp="ref" v="1" dr="O1803" r="O1802" sId="1"/>
    <undo index="0" exp="ref" v="1" dr="N1803" r="N1802" sId="1"/>
    <undo index="0" exp="ref" v="1" dr="M1803" r="M1802" sId="1"/>
    <undo index="0" exp="ref" v="1" dr="L1803" r="L1802" sId="1"/>
    <undo index="0" exp="ref" v="1" dr="K1803" r="K1802" sId="1"/>
    <undo index="0" exp="ref" v="1" dr="J1803" r="J1802" sId="1"/>
    <undo index="0" exp="ref" v="1" dr="I1803" r="I1802" sId="1"/>
    <undo index="0" exp="ref" v="1" dr="H1803" r="H1802" sId="1"/>
    <undo index="0" exp="ref" v="1" dr="G1803" r="G1802" sId="1"/>
    <undo index="0" exp="ref" v="1" dr="F1803" r="F1802" sId="1"/>
    <undo index="0" exp="ref" v="1" dr="E1803" r="E1802" sId="1"/>
    <undo index="0" exp="ref" v="1" dr="D1803" r="D1802" sId="1"/>
    <undo index="0" exp="ref" v="1" dr="C1803" r="C1802" sId="1"/>
    <rfmt sheetId="1" xfDxf="1" sqref="A1803:XFD1803" start="0" length="0">
      <dxf>
        <font>
          <b/>
          <sz val="14"/>
          <name val="Times New Roman"/>
          <scheme val="none"/>
        </font>
      </dxf>
    </rfmt>
    <rcc rId="0" sId="1" dxf="1">
      <nc r="A1803" t="inlineStr">
        <is>
          <t>Итого по Усть-Пристанскому району 2017 год</t>
        </is>
      </nc>
      <ndxf>
        <fill>
          <patternFill patternType="solid">
            <bgColor theme="0"/>
          </patternFill>
        </fill>
        <alignment horizontal="left" readingOrder="0"/>
        <border outline="0">
          <left style="thin">
            <color indexed="64"/>
          </left>
          <top style="thin">
            <color indexed="64"/>
          </top>
          <bottom style="thin">
            <color indexed="64"/>
          </bottom>
        </border>
      </ndxf>
    </rcc>
    <rfmt sheetId="1" sqref="B1803" start="0" length="0">
      <dxf>
        <fill>
          <patternFill patternType="solid">
            <bgColor theme="0"/>
          </patternFill>
        </fill>
        <border outline="0">
          <left style="thin">
            <color indexed="64"/>
          </left>
          <top style="thin">
            <color indexed="64"/>
          </top>
          <bottom style="thin">
            <color indexed="64"/>
          </bottom>
        </border>
      </dxf>
    </rfmt>
    <rcc rId="0" sId="1" dxf="1" numFmtId="4">
      <nc r="C1803">
        <v>2327046</v>
      </nc>
      <ndxf>
        <font>
          <sz val="14"/>
          <color theme="1"/>
          <name val="Times New Roman"/>
          <scheme val="none"/>
        </font>
        <numFmt numFmtId="4" formatCode="#,##0.00"/>
        <fill>
          <patternFill patternType="solid">
            <bgColor theme="0"/>
          </patternFill>
        </fill>
        <alignment horizontal="right" wrapText="1" readingOrder="0"/>
        <border outline="0">
          <left style="thin">
            <color indexed="64"/>
          </left>
          <right style="thin">
            <color indexed="64"/>
          </right>
          <top style="thin">
            <color indexed="64"/>
          </top>
          <bottom style="thin">
            <color indexed="64"/>
          </bottom>
        </border>
      </ndxf>
    </rcc>
    <rfmt sheetId="1" sqref="D180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E180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F180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G1803">
        <v>676</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H1803">
        <v>1838491</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I180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J180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cc rId="0" sId="1" dxf="1" numFmtId="4">
      <nc r="K1803">
        <v>500</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cc rId="0" sId="1" dxf="1" numFmtId="4">
      <nc r="L1803">
        <v>488555</v>
      </nc>
      <n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ndxf>
    </rcc>
    <rfmt sheetId="1" sqref="M180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N180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O180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P1803" start="0" length="0">
      <dxf>
        <font>
          <sz val="14"/>
          <color theme="1"/>
          <name val="Times New Roman"/>
          <scheme val="none"/>
        </font>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fmt sheetId="1" sqref="Q1803" start="0" length="0">
      <dxf>
        <numFmt numFmtId="4" formatCode="#,##0.00"/>
        <fill>
          <patternFill patternType="solid">
            <bgColor theme="0"/>
          </patternFill>
        </fill>
        <alignment horizontal="right" readingOrder="0"/>
        <border outline="0">
          <left style="thin">
            <color indexed="64"/>
          </left>
          <right style="thin">
            <color indexed="64"/>
          </right>
          <top style="thin">
            <color indexed="64"/>
          </top>
          <bottom style="thin">
            <color indexed="64"/>
          </bottom>
        </border>
      </dxf>
    </rfmt>
  </rrc>
  <rcc rId="17304" sId="1">
    <oc r="C1803">
      <f>C1804</f>
    </oc>
    <nc r="C1803">
      <f>C1804+C1805</f>
    </nc>
  </rcc>
  <rcc rId="17305" sId="1">
    <oc r="D1803">
      <f>D1804</f>
    </oc>
    <nc r="D1803">
      <f>D1804+D1805</f>
    </nc>
  </rcc>
  <rcc rId="17306" sId="1">
    <oc r="E1803">
      <f>E1804</f>
    </oc>
    <nc r="E1803">
      <f>E1804+E1805</f>
    </nc>
  </rcc>
  <rcc rId="17307" sId="1">
    <oc r="F1803">
      <f>F1804</f>
    </oc>
    <nc r="F1803">
      <f>F1804+F1805</f>
    </nc>
  </rcc>
  <rcc rId="17308" sId="1">
    <oc r="G1803">
      <f>G1804</f>
    </oc>
    <nc r="G1803">
      <f>G1804+G1805</f>
    </nc>
  </rcc>
  <rcc rId="17309" sId="1">
    <oc r="H1803">
      <f>H1804</f>
    </oc>
    <nc r="H1803">
      <f>H1804+H1805</f>
    </nc>
  </rcc>
  <rcc rId="17310" sId="1">
    <oc r="I1803">
      <f>I1804</f>
    </oc>
    <nc r="I1803">
      <f>I1804+I1805</f>
    </nc>
  </rcc>
  <rcc rId="17311" sId="1">
    <oc r="J1803">
      <f>J1804</f>
    </oc>
    <nc r="J1803">
      <f>J1804+J1805</f>
    </nc>
  </rcc>
  <rcc rId="17312" sId="1">
    <oc r="K1803">
      <f>K1804</f>
    </oc>
    <nc r="K1803">
      <f>K1804+K1805</f>
    </nc>
  </rcc>
  <rcc rId="17313" sId="1">
    <oc r="L1803">
      <f>L1804</f>
    </oc>
    <nc r="L1803">
      <f>L1804+L1805</f>
    </nc>
  </rcc>
  <rcc rId="17314" sId="1">
    <oc r="M1803">
      <f>M1804</f>
    </oc>
    <nc r="M1803">
      <f>M1804+M1805</f>
    </nc>
  </rcc>
  <rcc rId="17315" sId="1">
    <oc r="N1803">
      <f>N1804</f>
    </oc>
    <nc r="N1803">
      <f>N1804+N1805</f>
    </nc>
  </rcc>
  <rcc rId="17316" sId="1">
    <oc r="O1803">
      <f>O1804</f>
    </oc>
    <nc r="O1803">
      <f>O1804+O1805</f>
    </nc>
  </rcc>
  <rcc rId="17317" sId="1">
    <oc r="P1803">
      <f>P1804</f>
    </oc>
    <nc r="P1803">
      <f>P1804+P1805</f>
    </nc>
  </rcc>
  <rcc rId="17318" sId="1" odxf="1" dxf="1">
    <nc r="Q1803">
      <f>Q1804+Q1805</f>
    </nc>
    <odxf>
      <font>
        <sz val="14"/>
        <name val="Times New Roman"/>
        <scheme val="none"/>
      </font>
      <alignment wrapText="0" readingOrder="0"/>
    </odxf>
    <ndxf>
      <font>
        <sz val="14"/>
        <color indexed="8"/>
        <name val="Times New Roman"/>
        <scheme val="none"/>
      </font>
      <alignment wrapText="1" readingOrder="0"/>
    </ndxf>
  </rcc>
  <rcc rId="17319" sId="1">
    <oc r="C1802">
      <f>#REF!+C1803+C1806</f>
    </oc>
    <nc r="C1802">
      <f>C1803+C1806</f>
    </nc>
  </rcc>
  <rcc rId="17320" sId="1">
    <oc r="D1802">
      <f>#REF!+D1803+D1806</f>
    </oc>
    <nc r="D1802">
      <f>D1803+D1806</f>
    </nc>
  </rcc>
  <rcc rId="17321" sId="1">
    <oc r="E1802">
      <f>#REF!+E1803+E1806</f>
    </oc>
    <nc r="E1802">
      <f>E1803+E1806</f>
    </nc>
  </rcc>
  <rcc rId="17322" sId="1">
    <oc r="F1802">
      <f>#REF!+F1803+F1806</f>
    </oc>
    <nc r="F1802">
      <f>F1803+F1806</f>
    </nc>
  </rcc>
  <rcc rId="17323" sId="1">
    <oc r="G1802">
      <f>#REF!+G1803+G1806</f>
    </oc>
    <nc r="G1802">
      <f>G1803+G1806</f>
    </nc>
  </rcc>
  <rcc rId="17324" sId="1">
    <oc r="H1802">
      <f>#REF!+H1803+H1806</f>
    </oc>
    <nc r="H1802">
      <f>H1803+H1806</f>
    </nc>
  </rcc>
  <rcc rId="17325" sId="1">
    <oc r="I1802">
      <f>#REF!+I1803+I1806</f>
    </oc>
    <nc r="I1802">
      <f>I1803+I1806</f>
    </nc>
  </rcc>
  <rcc rId="17326" sId="1">
    <oc r="J1802">
      <f>#REF!+J1803+J1806</f>
    </oc>
    <nc r="J1802">
      <f>J1803+J1806</f>
    </nc>
  </rcc>
  <rcc rId="17327" sId="1" odxf="1" dxf="1">
    <oc r="K1802">
      <f>#REF!+K1803+K1806</f>
    </oc>
    <nc r="K1802">
      <f>K1803+K1806</f>
    </nc>
    <odxf>
      <alignment horizontal="right" readingOrder="0"/>
    </odxf>
    <ndxf>
      <alignment horizontal="general" readingOrder="0"/>
    </ndxf>
  </rcc>
  <rcc rId="17328" sId="1">
    <oc r="L1802">
      <f>#REF!+L1803+L1806</f>
    </oc>
    <nc r="L1802">
      <f>L1803+L1806</f>
    </nc>
  </rcc>
  <rcc rId="17329" sId="1">
    <oc r="M1802">
      <f>#REF!+M1803+M1806</f>
    </oc>
    <nc r="M1802">
      <f>M1803+M1806</f>
    </nc>
  </rcc>
  <rcc rId="17330" sId="1">
    <oc r="N1802">
      <f>#REF!+N1803+N1806</f>
    </oc>
    <nc r="N1802">
      <f>N1803+N1806</f>
    </nc>
  </rcc>
  <rcc rId="17331" sId="1">
    <oc r="O1802">
      <f>#REF!+O1803+O1806</f>
    </oc>
    <nc r="O1802">
      <f>O1803+O1806</f>
    </nc>
  </rcc>
  <rcc rId="17332" sId="1">
    <oc r="P1802">
      <f>#REF!+P1803+P1806</f>
    </oc>
    <nc r="P1802">
      <f>P1803+P1806</f>
    </nc>
  </rcc>
  <rcc rId="17333" sId="1">
    <oc r="Q1802">
      <f>#REF!+Q1803+Q1806</f>
    </oc>
    <nc r="Q1802">
      <f>Q1803+Q1806</f>
    </nc>
  </rcc>
  <rcc rId="17334" sId="1" numFmtId="4">
    <oc r="A1805">
      <v>1</v>
    </oc>
    <nc r="A1805">
      <v>2</v>
    </nc>
  </rcc>
  <rrc rId="17335" sId="1" ref="A1849:XFD1849" action="insertRow"/>
  <rm rId="17336" sheetId="1" source="A1846:XFD1846" destination="A1849:XFD1849" sourceSheetId="1">
    <rfmt sheetId="1" xfDxf="1" sqref="A1849:XFD1849" start="0" length="0">
      <dxf>
        <font>
          <sz val="14"/>
          <name val="Times New Roman"/>
          <scheme val="none"/>
        </font>
      </dxf>
    </rfmt>
    <rfmt sheetId="1" sqref="A1849" start="0" length="0">
      <dxf>
        <font>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B1849" start="0" length="0">
      <dxf>
        <font>
          <sz val="14"/>
          <color indexed="8"/>
          <name val="Times New Roman"/>
          <scheme val="none"/>
        </font>
        <alignment horizontal="left" wrapText="1" readingOrder="0"/>
        <border outline="0">
          <left style="thin">
            <color indexed="64"/>
          </left>
          <right style="thin">
            <color indexed="64"/>
          </right>
          <top style="thin">
            <color indexed="64"/>
          </top>
          <bottom style="thin">
            <color indexed="64"/>
          </bottom>
        </border>
      </dxf>
    </rfmt>
    <rfmt sheetId="1" sqref="C1849"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D1849"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E1849"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F1849"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G1849"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H1849"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I1849"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J1849"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K1849"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L1849"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M1849"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N1849"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O1849" start="0" length="0">
      <dxf>
        <numFmt numFmtId="4" formatCode="#,##0.00"/>
        <alignment horizontal="right" readingOrder="0"/>
        <border outline="0">
          <left style="thin">
            <color indexed="64"/>
          </left>
          <right style="thin">
            <color indexed="64"/>
          </right>
          <top style="thin">
            <color indexed="64"/>
          </top>
          <bottom style="thin">
            <color indexed="64"/>
          </bottom>
        </border>
      </dxf>
    </rfmt>
    <rfmt sheetId="1" sqref="P1849" start="0" length="0">
      <dxf>
        <numFmt numFmtId="4" formatCode="#,##0.00"/>
        <alignment horizontal="right" readingOrder="0"/>
        <border outline="0">
          <left style="thin">
            <color indexed="64"/>
          </left>
          <top style="thin">
            <color indexed="64"/>
          </top>
          <bottom style="thin">
            <color indexed="64"/>
          </bottom>
        </border>
      </dxf>
    </rfmt>
    <rfmt sheetId="1" sqref="Q1849"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R1849" start="0" length="0">
      <dxf>
        <font>
          <sz val="14"/>
          <color indexed="8"/>
          <name val="Times New Roman"/>
          <scheme val="none"/>
        </font>
        <numFmt numFmtId="3" formatCode="#,##0"/>
        <alignment horizontal="right" readingOrder="0"/>
      </dxf>
    </rfmt>
  </rm>
  <rrc rId="17337" sId="1" ref="A1846:XFD1846" action="deleteRow">
    <rfmt sheetId="1" xfDxf="1" sqref="A1846:XFD1846" start="0" length="0">
      <dxf>
        <font>
          <sz val="14"/>
          <name val="Times New Roman"/>
          <scheme val="none"/>
        </font>
      </dxf>
    </rfmt>
    <rfmt sheetId="1" sqref="A1846" start="0" length="0">
      <dxf>
        <alignment horizontal="center" readingOrder="0"/>
      </dxf>
    </rfmt>
    <rfmt sheetId="1" sqref="K1846" start="0" length="0">
      <dxf>
        <alignment horizontal="right" readingOrder="0"/>
      </dxf>
    </rfmt>
  </rrc>
  <rcc rId="17338" sId="1">
    <oc r="A1849">
      <v>2</v>
    </oc>
    <nc r="A1849">
      <v>3</v>
    </nc>
  </rcc>
  <rcc rId="17339" sId="1">
    <oc r="A1850">
      <v>3</v>
    </oc>
    <nc r="A1850">
      <v>4</v>
    </nc>
  </rcc>
  <rcc rId="17340" sId="1">
    <oc r="A1851">
      <v>4</v>
    </oc>
    <nc r="A1851">
      <v>5</v>
    </nc>
  </rcc>
  <rcc rId="17341" sId="1">
    <oc r="A1852">
      <v>5</v>
    </oc>
    <nc r="A1852">
      <v>6</v>
    </nc>
  </rcc>
  <rcc rId="17342" sId="1">
    <oc r="A1853">
      <v>6</v>
    </oc>
    <nc r="A1853">
      <v>7</v>
    </nc>
  </rcc>
  <rrc rId="17343" sId="1" ref="A1845:XFD1845" action="deleteRow">
    <undo index="0" exp="ref" v="1" dr="P1845" r="P1844" sId="1"/>
    <undo index="0" exp="ref" v="1" dr="O1845" r="O1844" sId="1"/>
    <undo index="0" exp="ref" v="1" dr="L1845" r="L1844" sId="1"/>
    <undo index="0" exp="ref" v="1" dr="K1845" r="K1844" sId="1"/>
    <undo index="0" exp="ref" v="1" dr="C1845" r="C1844" sId="1"/>
    <rfmt sheetId="1" xfDxf="1" sqref="A1845:XFD1845" start="0" length="0">
      <dxf>
        <font>
          <sz val="14"/>
          <name val="Times New Roman"/>
          <scheme val="none"/>
        </font>
      </dxf>
    </rfmt>
    <rcc rId="0" sId="1" dxf="1">
      <nc r="A1845" t="inlineStr">
        <is>
          <t>Итого по Шипуновскому району 2017 год</t>
        </is>
      </nc>
      <ndxf>
        <font>
          <b/>
          <sz val="14"/>
          <name val="Times New Roman"/>
          <scheme val="none"/>
        </font>
        <alignment horizontal="left" readingOrder="0"/>
        <border outline="0">
          <left style="thin">
            <color indexed="64"/>
          </left>
          <right style="thin">
            <color indexed="64"/>
          </right>
          <top style="thin">
            <color indexed="64"/>
          </top>
          <bottom style="thin">
            <color indexed="64"/>
          </bottom>
        </border>
      </ndxf>
    </rcc>
    <rfmt sheetId="1" sqref="B1845" start="0" length="0">
      <dxf>
        <font>
          <b/>
          <sz val="14"/>
          <name val="Times New Roman"/>
          <scheme val="none"/>
        </font>
        <alignment horizontal="left" readingOrder="0"/>
        <border outline="0">
          <left style="thin">
            <color indexed="64"/>
          </left>
          <right style="thin">
            <color indexed="64"/>
          </right>
          <top style="thin">
            <color indexed="64"/>
          </top>
          <bottom style="thin">
            <color indexed="64"/>
          </bottom>
        </border>
      </dxf>
    </rfmt>
    <rcc rId="0" sId="1" dxf="1">
      <nc r="C1845">
        <f>C1848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D1845">
        <f>D1848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E1845">
        <f>E1848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F1845">
        <f>F1848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G1845">
        <f>G1848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H1845">
        <f>H1848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I1845">
        <f>I1848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J1845">
        <f>J1848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K1845">
        <f>K1848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L1845">
        <f>L1848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M1845">
        <f>M1848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N1845">
        <f>N1848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O1845">
        <f>O1848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P1845">
        <f>P1848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cc rId="0" sId="1" dxf="1">
      <nc r="Q1845">
        <f>Q1848</f>
      </nc>
      <ndxf>
        <font>
          <b/>
          <sz val="14"/>
          <color indexed="8"/>
          <name val="Times New Roman"/>
          <scheme val="none"/>
        </font>
        <numFmt numFmtId="4" formatCode="#,##0.00"/>
        <border outline="0">
          <left style="thin">
            <color indexed="64"/>
          </left>
          <right style="thin">
            <color indexed="64"/>
          </right>
          <top style="thin">
            <color indexed="64"/>
          </top>
          <bottom style="thin">
            <color indexed="64"/>
          </bottom>
        </border>
      </ndxf>
    </rcc>
    <rfmt sheetId="1" sqref="R1845" start="0" length="0">
      <dxf>
        <font>
          <b/>
          <sz val="14"/>
          <color indexed="8"/>
          <name val="Times New Roman"/>
          <scheme val="none"/>
        </font>
        <numFmt numFmtId="3" formatCode="#,##0"/>
        <alignment horizontal="right" readingOrder="0"/>
      </dxf>
    </rfmt>
  </rrc>
  <rcc rId="17344" sId="1">
    <oc r="C1845">
      <f>SUM(C1846:C1852)</f>
    </oc>
    <nc r="C1845">
      <f>SUM(C1846:C1852)</f>
    </nc>
  </rcc>
  <rcc rId="17345" sId="1">
    <oc r="D1845">
      <f>SUM(D1846:D1852)</f>
    </oc>
    <nc r="D1845">
      <f>SUM(D1846:D1852)</f>
    </nc>
  </rcc>
  <rcc rId="17346" sId="1">
    <oc r="E1845">
      <f>SUM(E1846:E1852)</f>
    </oc>
    <nc r="E1845">
      <f>SUM(E1846:E1852)</f>
    </nc>
  </rcc>
  <rcc rId="17347" sId="1">
    <oc r="F1845">
      <f>SUM(F1846:F1852)</f>
    </oc>
    <nc r="F1845">
      <f>SUM(F1846:F1852)</f>
    </nc>
  </rcc>
  <rcc rId="17348" sId="1">
    <oc r="G1845">
      <f>SUM(G1846:G1852)</f>
    </oc>
    <nc r="G1845">
      <f>SUM(G1846:G1852)</f>
    </nc>
  </rcc>
  <rcc rId="17349" sId="1">
    <oc r="H1845">
      <f>SUM(H1846:H1852)</f>
    </oc>
    <nc r="H1845">
      <f>SUM(H1846:H1852)</f>
    </nc>
  </rcc>
  <rcc rId="17350" sId="1">
    <oc r="I1845">
      <f>SUM(I1846:I1852)</f>
    </oc>
    <nc r="I1845">
      <f>SUM(I1846:I1852)</f>
    </nc>
  </rcc>
  <rcc rId="17351" sId="1">
    <oc r="J1845">
      <f>SUM(J1846:J1852)</f>
    </oc>
    <nc r="J1845">
      <f>SUM(J1846:J1852)</f>
    </nc>
  </rcc>
  <rcc rId="17352" sId="1">
    <oc r="K1845">
      <f>SUM(K1846:K1852)</f>
    </oc>
    <nc r="K1845">
      <f>SUM(K1846:K1852)</f>
    </nc>
  </rcc>
  <rcc rId="17353" sId="1">
    <oc r="L1845">
      <f>SUM(L1846:L1852)</f>
    </oc>
    <nc r="L1845">
      <f>SUM(L1846:L1852)</f>
    </nc>
  </rcc>
  <rcc rId="17354" sId="1">
    <oc r="M1845">
      <f>SUM(M1846:M1852)</f>
    </oc>
    <nc r="M1845">
      <f>SUM(M1846:M1852)</f>
    </nc>
  </rcc>
  <rcc rId="17355" sId="1">
    <oc r="N1845">
      <f>SUM(N1846:N1852)</f>
    </oc>
    <nc r="N1845">
      <f>SUM(N1846:N1852)</f>
    </nc>
  </rcc>
  <rcc rId="17356" sId="1">
    <oc r="O1845">
      <f>SUM(O1846:O1852)</f>
    </oc>
    <nc r="O1845">
      <f>SUM(O1846:O1852)</f>
    </nc>
  </rcc>
  <rcc rId="17357" sId="1">
    <oc r="P1845">
      <f>SUM(P1846:P1852)</f>
    </oc>
    <nc r="P1845">
      <f>SUM(P1846:P1852)</f>
    </nc>
  </rcc>
  <rcc rId="17358" sId="1">
    <oc r="Q1845">
      <f>SUM(Q1846:Q1852)</f>
    </oc>
    <nc r="Q1845">
      <f>SUM(Q1846:Q1852)</f>
    </nc>
  </rcc>
  <rcc rId="17359" sId="1">
    <oc r="C1844">
      <f>#REF!+C1845+C1853</f>
    </oc>
    <nc r="C1844">
      <f>C1845+C1853</f>
    </nc>
  </rcc>
  <rcc rId="17360" sId="1">
    <oc r="D1844">
      <f>D1853</f>
    </oc>
    <nc r="D1844">
      <f>D1845+D1853</f>
    </nc>
  </rcc>
  <rcc rId="17361" sId="1">
    <nc r="E1844">
      <f>E1845+E1853</f>
    </nc>
  </rcc>
  <rcc rId="17362" sId="1">
    <nc r="F1844">
      <f>F1845+F1853</f>
    </nc>
  </rcc>
  <rcc rId="17363" sId="1">
    <oc r="G1844">
      <f>G1845+G1853</f>
    </oc>
    <nc r="G1844">
      <f>G1845+G1853</f>
    </nc>
  </rcc>
  <rcc rId="17364" sId="1">
    <oc r="H1844">
      <f>H1845+H1853</f>
    </oc>
    <nc r="H1844">
      <f>H1845+H1853</f>
    </nc>
  </rcc>
  <rcc rId="17365" sId="1">
    <nc r="I1844">
      <f>I1845+I1853</f>
    </nc>
  </rcc>
  <rcc rId="17366" sId="1">
    <nc r="J1844">
      <f>J1845+J1853</f>
    </nc>
  </rcc>
  <rcc rId="17367" sId="1" odxf="1" dxf="1">
    <oc r="K1844">
      <f>#REF!+K1845+K1853</f>
    </oc>
    <nc r="K1844">
      <f>K1845+K1853</f>
    </nc>
    <odxf>
      <font>
        <sz val="14"/>
        <color indexed="8"/>
        <name val="Times New Roman"/>
        <scheme val="none"/>
      </font>
    </odxf>
    <ndxf>
      <font>
        <sz val="14"/>
        <color indexed="8"/>
        <name val="Times New Roman"/>
        <scheme val="none"/>
      </font>
    </ndxf>
  </rcc>
  <rcc rId="17368" sId="1" odxf="1" dxf="1">
    <oc r="L1844">
      <f>#REF!+L1845+L1853</f>
    </oc>
    <nc r="L1844">
      <f>L1845+L1853</f>
    </nc>
    <odxf>
      <font>
        <sz val="14"/>
        <color indexed="8"/>
        <name val="Times New Roman"/>
        <scheme val="none"/>
      </font>
      <alignment horizontal="general" readingOrder="0"/>
    </odxf>
    <ndxf>
      <font>
        <sz val="14"/>
        <color indexed="8"/>
        <name val="Times New Roman"/>
        <scheme val="none"/>
      </font>
      <alignment horizontal="right" readingOrder="0"/>
    </ndxf>
  </rcc>
  <rcc rId="17369" sId="1" odxf="1" dxf="1">
    <nc r="M1844">
      <f>M1845+M1853</f>
    </nc>
    <odxf>
      <font>
        <sz val="14"/>
        <color indexed="8"/>
        <name val="Times New Roman"/>
        <scheme val="none"/>
      </font>
      <alignment horizontal="general" readingOrder="0"/>
    </odxf>
    <ndxf>
      <font>
        <sz val="14"/>
        <color indexed="8"/>
        <name val="Times New Roman"/>
        <scheme val="none"/>
      </font>
      <alignment horizontal="right" readingOrder="0"/>
    </ndxf>
  </rcc>
  <rcc rId="17370" sId="1" odxf="1" dxf="1">
    <nc r="N1844">
      <f>N1845+N1853</f>
    </nc>
    <odxf>
      <font>
        <sz val="14"/>
        <color indexed="8"/>
        <name val="Times New Roman"/>
        <scheme val="none"/>
      </font>
      <alignment horizontal="general" readingOrder="0"/>
    </odxf>
    <ndxf>
      <font>
        <sz val="14"/>
        <color indexed="8"/>
        <name val="Times New Roman"/>
        <scheme val="none"/>
      </font>
      <alignment horizontal="right" readingOrder="0"/>
    </ndxf>
  </rcc>
  <rcc rId="17371" sId="1" odxf="1" dxf="1">
    <oc r="O1844">
      <f>#REF!+O1845+O1853</f>
    </oc>
    <nc r="O1844">
      <f>O1845+O1853</f>
    </nc>
    <odxf>
      <font>
        <sz val="14"/>
        <color indexed="8"/>
        <name val="Times New Roman"/>
        <scheme val="none"/>
      </font>
      <alignment horizontal="general" readingOrder="0"/>
    </odxf>
    <ndxf>
      <font>
        <sz val="14"/>
        <color indexed="8"/>
        <name val="Times New Roman"/>
        <scheme val="none"/>
      </font>
      <alignment horizontal="right" readingOrder="0"/>
    </ndxf>
  </rcc>
  <rcc rId="17372" sId="1" odxf="1" dxf="1">
    <oc r="P1844">
      <f>#REF!+P1845+P1853</f>
    </oc>
    <nc r="P1844">
      <f>P1845+P1853</f>
    </nc>
    <odxf>
      <font>
        <sz val="14"/>
        <color indexed="8"/>
        <name val="Times New Roman"/>
        <scheme val="none"/>
      </font>
      <alignment horizontal="general" readingOrder="0"/>
      <border outline="0">
        <right/>
      </border>
    </odxf>
    <ndxf>
      <font>
        <sz val="14"/>
        <color indexed="8"/>
        <name val="Times New Roman"/>
        <scheme val="none"/>
      </font>
      <alignment horizontal="right" readingOrder="0"/>
      <border outline="0">
        <right style="thin">
          <color indexed="64"/>
        </right>
      </border>
    </ndxf>
  </rcc>
  <rcc rId="17373" sId="1">
    <nc r="Q1844">
      <f>Q1845+Q1853</f>
    </nc>
  </rcc>
  <rcc rId="17374" sId="1">
    <oc r="B1843" t="inlineStr">
      <is>
        <t>Шелаболихинский район, с. Шелаболиха, ул. Строительная, 
д. 1</t>
      </is>
    </oc>
    <nc r="B1843" t="inlineStr">
      <is>
        <t>Шелаболихинский район, с. Шелаболиха, 
ул. Строительная, д. 1</t>
      </is>
    </nc>
  </rcc>
  <rcv guid="{52C56C69-E76E-46A4-93DC-3FEF3C34E98B}" action="delete"/>
  <rdn rId="0" localSheetId="1" customView="1" name="Z_52C56C69_E76E_46A4_93DC_3FEF3C34E98B_.wvu.PrintArea" hidden="1" oldHidden="1">
    <formula>'Лист 1'!$A$1:$R$1877</formula>
    <oldFormula>'Лист 1'!$A$1:$R$1877</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81111.xml><?xml version="1.0" encoding="utf-8"?>
<revisions xmlns="http://schemas.openxmlformats.org/spreadsheetml/2006/main" xmlns:r="http://schemas.openxmlformats.org/officeDocument/2006/relationships">
  <rcc rId="16921" sId="1">
    <oc r="B1285" t="inlineStr">
      <is>
        <t>Каменский район, г. Камень-на-Оби, пер. Осипенко, 
д. 2а</t>
      </is>
    </oc>
    <nc r="B1285" t="inlineStr">
      <is>
        <t>Каменский район, г. Камень-на-Оби, 
пер. Осипенко, д. 2а</t>
      </is>
    </nc>
  </rcc>
  <rcc rId="16922" sId="1">
    <oc r="B1286" t="inlineStr">
      <is>
        <t>Каменский район, г. Камень-на-Оби, ул. К.Маркса, 
д. 112а</t>
      </is>
    </oc>
    <nc r="B1286" t="inlineStr">
      <is>
        <t>Каменский район, г. Камень-на-Оби, 
ул. К.Маркса, д. 112а</t>
      </is>
    </nc>
  </rcc>
  <rcc rId="16923" sId="1">
    <oc r="B1288" t="inlineStr">
      <is>
        <t>Каменский район, г. Камень-на-Оби, ул. Красноармейская, 
д. 67</t>
      </is>
    </oc>
    <nc r="B1288" t="inlineStr">
      <is>
        <t>Каменский район, г. Камень-на-Оби, 
ул. Красноармейская, д. 67</t>
      </is>
    </nc>
  </rcc>
  <rcc rId="16924" sId="1">
    <oc r="B1294" t="inlineStr">
      <is>
        <t>Каменский район, г. Камень-на-Оби, ул. Стройотрядовская, 
д. 7</t>
      </is>
    </oc>
    <nc r="B1294" t="inlineStr">
      <is>
        <t>Каменский район, г. Камень-на-Оби, 
ул. Стройотрядовская, д. 7</t>
      </is>
    </nc>
  </rcc>
  <rfmt sheetId="1" sqref="C1255">
    <dxf>
      <alignment vertical="bottom" readingOrder="0"/>
    </dxf>
  </rfmt>
  <rfmt sheetId="1" sqref="C1255" start="0" length="2147483647">
    <dxf>
      <font>
        <b/>
      </font>
    </dxf>
  </rfmt>
  <rcc rId="16925" sId="1" numFmtId="4">
    <oc r="D1265">
      <v>806288</v>
    </oc>
    <nc r="D1265">
      <v>806287.47</v>
    </nc>
  </rcc>
  <rrc rId="16926" sId="1" ref="A277:XFD277" action="insertRow"/>
  <rm rId="16927" sheetId="1" source="A271:XFD271" destination="A277:XFD277" sourceSheetId="1">
    <rfmt sheetId="1" xfDxf="1" sqref="A277:XFD277" start="0" length="0">
      <dxf>
        <font>
          <sz val="14"/>
          <name val="Times New Roman"/>
          <scheme val="none"/>
        </font>
      </dxf>
    </rfmt>
    <rfmt sheetId="1" sqref="A277" start="0" length="0">
      <dxf>
        <font>
          <sz val="14"/>
          <color indexed="8"/>
          <name val="Times New Roman"/>
          <scheme val="none"/>
        </font>
        <alignment horizontal="center" wrapText="1" readingOrder="0"/>
        <border outline="0">
          <left style="thin">
            <color indexed="64"/>
          </left>
          <right style="thin">
            <color indexed="64"/>
          </right>
          <top style="thin">
            <color indexed="64"/>
          </top>
          <bottom style="thin">
            <color indexed="64"/>
          </bottom>
        </border>
      </dxf>
    </rfmt>
    <rfmt sheetId="1" sqref="B277" start="0" length="0">
      <dxf>
        <font>
          <sz val="14"/>
          <color indexed="8"/>
          <name val="Times New Roman"/>
          <scheme val="none"/>
        </font>
        <alignment horizontal="left" wrapText="1" readingOrder="0"/>
        <border outline="0">
          <left style="thin">
            <color indexed="64"/>
          </left>
          <right style="thin">
            <color indexed="64"/>
          </right>
          <top style="thin">
            <color indexed="64"/>
          </top>
          <bottom style="thin">
            <color indexed="64"/>
          </bottom>
        </border>
      </dxf>
    </rfmt>
    <rfmt sheetId="1" sqref="C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D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E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F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G277" start="0" length="0">
      <dxf>
        <font>
          <sz val="14"/>
          <color indexed="8"/>
          <name val="Times New Roman"/>
          <scheme val="none"/>
        </font>
        <numFmt numFmtId="4" formatCode="#,##0.00"/>
        <fill>
          <patternFill patternType="solid">
            <bgColor theme="0"/>
          </patternFill>
        </fill>
        <border outline="0">
          <left style="thin">
            <color indexed="64"/>
          </left>
          <right style="thin">
            <color indexed="64"/>
          </right>
          <top style="thin">
            <color indexed="64"/>
          </top>
          <bottom style="thin">
            <color indexed="64"/>
          </bottom>
        </border>
      </dxf>
    </rfmt>
    <rfmt sheetId="1" sqref="H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I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J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K277" start="0" length="0">
      <dxf>
        <font>
          <sz val="14"/>
          <color indexed="8"/>
          <name val="Times New Roman"/>
          <scheme val="none"/>
        </font>
        <numFmt numFmtId="4" formatCode="#,##0.00"/>
        <alignment horizontal="right" readingOrder="0"/>
        <border outline="0">
          <left style="thin">
            <color indexed="64"/>
          </left>
          <right style="thin">
            <color indexed="64"/>
          </right>
          <top style="thin">
            <color indexed="64"/>
          </top>
          <bottom style="thin">
            <color indexed="64"/>
          </bottom>
        </border>
      </dxf>
    </rfmt>
    <rfmt sheetId="1" sqref="L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M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N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O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fmt sheetId="1" sqref="P277" start="0" length="0">
      <dxf>
        <font>
          <sz val="14"/>
          <color indexed="8"/>
          <name val="Times New Roman"/>
          <scheme val="none"/>
        </font>
        <numFmt numFmtId="4" formatCode="#,##0.00"/>
        <border outline="0">
          <left style="thin">
            <color indexed="64"/>
          </left>
          <top style="thin">
            <color indexed="64"/>
          </top>
          <bottom style="thin">
            <color indexed="64"/>
          </bottom>
        </border>
      </dxf>
    </rfmt>
    <rfmt sheetId="1" sqref="Q277" start="0" length="0">
      <dxf>
        <font>
          <sz val="14"/>
          <color indexed="8"/>
          <name val="Times New Roman"/>
          <scheme val="none"/>
        </font>
        <numFmt numFmtId="4" formatCode="#,##0.00"/>
        <border outline="0">
          <left style="thin">
            <color indexed="64"/>
          </left>
          <right style="thin">
            <color indexed="64"/>
          </right>
          <top style="thin">
            <color indexed="64"/>
          </top>
          <bottom style="thin">
            <color indexed="64"/>
          </bottom>
        </border>
      </dxf>
    </rfmt>
  </rm>
  <rrc rId="16928" sId="1" ref="A271:XFD271" action="deleteRow">
    <rfmt sheetId="1" xfDxf="1" sqref="A271:XFD271" start="0" length="0">
      <dxf>
        <font>
          <sz val="14"/>
          <name val="Times New Roman"/>
          <scheme val="none"/>
        </font>
      </dxf>
    </rfmt>
    <rfmt sheetId="1" sqref="A271" start="0" length="0">
      <dxf>
        <alignment horizontal="center" readingOrder="0"/>
      </dxf>
    </rfmt>
    <rfmt sheetId="1" sqref="K271" start="0" length="0">
      <dxf>
        <alignment horizontal="right" readingOrder="0"/>
      </dxf>
    </rfmt>
  </rrc>
  <rcc rId="16929" sId="1">
    <oc r="A271">
      <v>4</v>
    </oc>
    <nc r="A271">
      <v>3</v>
    </nc>
  </rcc>
  <rcc rId="16930" sId="1">
    <oc r="A272">
      <v>5</v>
    </oc>
    <nc r="A272">
      <v>4</v>
    </nc>
  </rcc>
  <rcc rId="16931" sId="1">
    <oc r="A273">
      <v>6</v>
    </oc>
    <nc r="A273">
      <v>5</v>
    </nc>
  </rcc>
  <rcc rId="16932" sId="1">
    <oc r="A276">
      <v>3</v>
    </oc>
    <nc r="A276">
      <v>2</v>
    </nc>
  </rcc>
  <rcc rId="16933" sId="1">
    <oc r="A277">
      <v>2</v>
    </oc>
    <nc r="A277">
      <v>3</v>
    </nc>
  </rcc>
  <rrc rId="16934" sId="1" ref="A1144:XFD1144" action="insertRow"/>
  <rm rId="16935" sheetId="1" source="A1139:XFD1139" destination="A1144:XFD1144" sourceSheetId="1">
    <undo index="0" exp="area" dr="C1138:C1139" r="C1137" sId="1"/>
    <undo index="0" exp="area" dr="D1138:D1139" r="D1137" sId="1"/>
    <rfmt sheetId="1" xfDxf="1" sqref="A1144:XFD1144" start="0" length="0"/>
    <rfmt sheetId="1" sqref="A1144" start="0" length="0">
      <dxf>
        <font>
          <sz val="14"/>
          <color indexed="8"/>
          <name val="Times New Roman"/>
          <scheme val="none"/>
        </font>
        <alignment horizontal="center" vertical="top" wrapText="1" readingOrder="0"/>
        <border outline="0">
          <left style="thin">
            <color indexed="64"/>
          </left>
          <top style="thin">
            <color indexed="64"/>
          </top>
          <bottom style="thin">
            <color indexed="64"/>
          </bottom>
        </border>
      </dxf>
    </rfmt>
    <rfmt sheetId="1" sqref="B1144" start="0" length="0">
      <dxf>
        <font>
          <sz val="14"/>
          <color theme="1"/>
          <name val="Times New Roman"/>
          <scheme val="none"/>
        </font>
        <alignment horizontal="left" vertical="top" wrapText="1" readingOrder="1"/>
        <border outline="0">
          <left style="thin">
            <color indexed="64"/>
          </left>
          <right style="thin">
            <color indexed="64"/>
          </right>
          <top style="thin">
            <color indexed="64"/>
          </top>
          <bottom style="thin">
            <color indexed="64"/>
          </bottom>
        </border>
      </dxf>
    </rfmt>
    <rfmt sheetId="1" sqref="C1144" start="0" length="0">
      <dxf>
        <font>
          <sz val="14"/>
          <color theme="1"/>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D1144" start="0" length="0">
      <dxf>
        <font>
          <sz val="14"/>
          <color theme="1"/>
          <name val="Times New Roman"/>
          <scheme val="none"/>
        </font>
        <numFmt numFmtId="4" formatCode="#,##0.00"/>
        <fill>
          <patternFill patternType="solid">
            <bgColor theme="0"/>
          </patternFill>
        </fill>
        <alignment vertical="top" readingOrder="0"/>
        <border outline="0">
          <left style="thin">
            <color indexed="64"/>
          </left>
          <right style="thin">
            <color indexed="64"/>
          </right>
          <top style="thin">
            <color indexed="64"/>
          </top>
          <bottom style="thin">
            <color indexed="64"/>
          </bottom>
        </border>
      </dxf>
    </rfmt>
    <rfmt sheetId="1" sqref="E1144" start="0" length="0">
      <dxf>
        <numFmt numFmtId="4" formatCode="#,##0.00"/>
        <border outline="0">
          <left style="thin">
            <color indexed="64"/>
          </left>
          <right style="thin">
            <color indexed="64"/>
          </right>
          <top style="thin">
            <color indexed="64"/>
          </top>
          <bottom style="thin">
            <color indexed="64"/>
          </bottom>
        </border>
      </dxf>
    </rfmt>
    <rfmt sheetId="1" sqref="F1144" start="0" length="0">
      <dxf>
        <numFmt numFmtId="4" formatCode="#,##0.00"/>
        <border outline="0">
          <left style="thin">
            <color indexed="64"/>
          </left>
          <right style="thin">
            <color indexed="64"/>
          </right>
          <top style="thin">
            <color indexed="64"/>
          </top>
          <bottom style="thin">
            <color indexed="64"/>
          </bottom>
        </border>
      </dxf>
    </rfmt>
    <rfmt sheetId="1" sqref="G1144" start="0" length="0">
      <dxf>
        <numFmt numFmtId="4" formatCode="#,##0.00"/>
        <border outline="0">
          <left style="thin">
            <color indexed="64"/>
          </left>
          <right style="thin">
            <color indexed="64"/>
          </right>
          <top style="thin">
            <color indexed="64"/>
          </top>
          <bottom style="thin">
            <color indexed="64"/>
          </bottom>
        </border>
      </dxf>
    </rfmt>
    <rfmt sheetId="1" sqref="H1144" start="0" length="0">
      <dxf>
        <numFmt numFmtId="4" formatCode="#,##0.00"/>
        <border outline="0">
          <left style="thin">
            <color indexed="64"/>
          </left>
          <right style="thin">
            <color indexed="64"/>
          </right>
          <top style="thin">
            <color indexed="64"/>
          </top>
          <bottom style="thin">
            <color indexed="64"/>
          </bottom>
        </border>
      </dxf>
    </rfmt>
    <rfmt sheetId="1" sqref="I1144" start="0" length="0">
      <dxf>
        <numFmt numFmtId="4" formatCode="#,##0.00"/>
        <border outline="0">
          <left style="thin">
            <color indexed="64"/>
          </left>
          <right style="thin">
            <color indexed="64"/>
          </right>
          <top style="thin">
            <color indexed="64"/>
          </top>
          <bottom style="thin">
            <color indexed="64"/>
          </bottom>
        </border>
      </dxf>
    </rfmt>
    <rfmt sheetId="1" sqref="J1144" start="0" length="0">
      <dxf>
        <numFmt numFmtId="4" formatCode="#,##0.00"/>
        <border outline="0">
          <left style="thin">
            <color indexed="64"/>
          </left>
          <right style="thin">
            <color indexed="64"/>
          </right>
          <top style="thin">
            <color indexed="64"/>
          </top>
          <bottom style="thin">
            <color indexed="64"/>
          </bottom>
        </border>
      </dxf>
    </rfmt>
    <rfmt sheetId="1" sqref="K1144" start="0" length="0">
      <dxf>
        <numFmt numFmtId="4" formatCode="#,##0.00"/>
        <alignment horizontal="right" vertical="top" readingOrder="0"/>
        <border outline="0">
          <left style="thin">
            <color indexed="64"/>
          </left>
          <right style="thin">
            <color indexed="64"/>
          </right>
          <top style="thin">
            <color indexed="64"/>
          </top>
          <bottom style="thin">
            <color indexed="64"/>
          </bottom>
        </border>
      </dxf>
    </rfmt>
    <rfmt sheetId="1" sqref="L1144" start="0" length="0">
      <dxf>
        <numFmt numFmtId="4" formatCode="#,##0.00"/>
        <border outline="0">
          <left style="thin">
            <color indexed="64"/>
          </left>
          <right style="thin">
            <color indexed="64"/>
          </right>
          <top style="thin">
            <color indexed="64"/>
          </top>
          <bottom style="thin">
            <color indexed="64"/>
          </bottom>
        </border>
      </dxf>
    </rfmt>
    <rfmt sheetId="1" sqref="M1144" start="0" length="0">
      <dxf>
        <numFmt numFmtId="4" formatCode="#,##0.00"/>
        <border outline="0">
          <left style="thin">
            <color indexed="64"/>
          </left>
          <right style="thin">
            <color indexed="64"/>
          </right>
          <top style="thin">
            <color indexed="64"/>
          </top>
          <bottom style="thin">
            <color indexed="64"/>
          </bottom>
        </border>
      </dxf>
    </rfmt>
    <rfmt sheetId="1" sqref="N1144" start="0" length="0">
      <dxf>
        <numFmt numFmtId="4" formatCode="#,##0.00"/>
        <border outline="0">
          <left style="thin">
            <color indexed="64"/>
          </left>
          <right style="thin">
            <color indexed="64"/>
          </right>
          <top style="thin">
            <color indexed="64"/>
          </top>
          <bottom style="thin">
            <color indexed="64"/>
          </bottom>
        </border>
      </dxf>
    </rfmt>
    <rfmt sheetId="1" sqref="O1144" start="0" length="0">
      <dxf>
        <numFmt numFmtId="4" formatCode="#,##0.00"/>
        <border outline="0">
          <left style="thin">
            <color indexed="64"/>
          </left>
          <right style="thin">
            <color indexed="64"/>
          </right>
          <top style="thin">
            <color indexed="64"/>
          </top>
          <bottom style="thin">
            <color indexed="64"/>
          </bottom>
        </border>
      </dxf>
    </rfmt>
    <rfmt sheetId="1" sqref="P1144" start="0" length="0">
      <dxf>
        <numFmt numFmtId="4" formatCode="#,##0.00"/>
        <border outline="0">
          <left style="thin">
            <color indexed="64"/>
          </left>
          <top style="thin">
            <color indexed="64"/>
          </top>
          <bottom style="thin">
            <color indexed="64"/>
          </bottom>
        </border>
      </dxf>
    </rfmt>
    <rfmt sheetId="1" sqref="Q1144" start="0" length="0">
      <dxf>
        <numFmt numFmtId="4" formatCode="#,##0.00"/>
        <border outline="0">
          <left style="thin">
            <color indexed="64"/>
          </left>
          <right style="thin">
            <color indexed="64"/>
          </right>
          <top style="thin">
            <color indexed="64"/>
          </top>
          <bottom style="thin">
            <color indexed="64"/>
          </bottom>
        </border>
      </dxf>
    </rfmt>
    <rfmt sheetId="1" sqref="R1144" start="0" length="0">
      <dxf/>
    </rfmt>
  </rm>
  <rrc rId="16936" sId="1" ref="A1139:XFD1139" action="deleteRow">
    <rfmt sheetId="1" xfDxf="1" sqref="A1139:XFD1139" start="0" length="0">
      <dxf>
        <font>
          <sz val="14"/>
          <name val="Times New Roman"/>
          <scheme val="none"/>
        </font>
      </dxf>
    </rfmt>
    <rfmt sheetId="1" sqref="A1139" start="0" length="0">
      <dxf>
        <alignment horizontal="center" readingOrder="0"/>
      </dxf>
    </rfmt>
    <rfmt sheetId="1" sqref="K1139" start="0" length="0">
      <dxf>
        <alignment horizontal="right" readingOrder="0"/>
      </dxf>
    </rfmt>
  </rrc>
  <rcc rId="16937" sId="1">
    <oc r="C1139">
      <f>SUM(C1140:C1142)</f>
    </oc>
    <nc r="C1139">
      <f>SUM(C1140:C1143)</f>
    </nc>
  </rcc>
  <rcc rId="16938" sId="1">
    <oc r="D1139">
      <f>SUM(D1140:D1142)</f>
    </oc>
    <nc r="D1139">
      <f>SUM(D1140:D1143)</f>
    </nc>
  </rcc>
  <rcc rId="16939" sId="1">
    <oc r="C1137">
      <f>SUM(C1138:C1143)</f>
    </oc>
    <nc r="C1137">
      <f>C1138</f>
    </nc>
  </rcc>
  <rcc rId="16940" sId="1">
    <oc r="D1137">
      <f>SUM(D1138:D1143)</f>
    </oc>
    <nc r="D1137">
      <f>D1138</f>
    </nc>
  </rcc>
  <rcc rId="16941" sId="1">
    <oc r="A1143">
      <v>2</v>
    </oc>
    <nc r="A1143">
      <v>4</v>
    </nc>
  </rcc>
  <rcc rId="16942" sId="1" numFmtId="4">
    <nc r="G1192">
      <v>500</v>
    </nc>
  </rcc>
  <rfmt sheetId="1" sqref="G1192">
    <dxf>
      <fill>
        <patternFill>
          <bgColor theme="0"/>
        </patternFill>
      </fill>
    </dxf>
  </rfmt>
  <rcc rId="16943" sId="1" numFmtId="4">
    <nc r="K1190">
      <v>500</v>
    </nc>
  </rcc>
  <rfmt sheetId="1" sqref="K1190">
    <dxf>
      <fill>
        <patternFill>
          <bgColor theme="0"/>
        </patternFill>
      </fill>
    </dxf>
  </rfmt>
  <rcc rId="16944" sId="1" numFmtId="4">
    <nc r="O1190">
      <v>500</v>
    </nc>
  </rcc>
  <rfmt sheetId="1" sqref="O1190">
    <dxf>
      <fill>
        <patternFill>
          <bgColor theme="0"/>
        </patternFill>
      </fill>
    </dxf>
  </rfmt>
  <rcc rId="16945" sId="1">
    <oc r="C1219">
      <f>C1220</f>
    </oc>
    <nc r="C1219">
      <f>C1220</f>
    </nc>
  </rcc>
  <rcc rId="16946" sId="1">
    <oc r="D1219">
      <f>D1220</f>
    </oc>
    <nc r="D1219">
      <f>D1220</f>
    </nc>
  </rcc>
  <rcc rId="16947" sId="1">
    <oc r="E1219">
      <f>E1220</f>
    </oc>
    <nc r="E1219">
      <f>E1220</f>
    </nc>
  </rcc>
  <rcc rId="16948" sId="1">
    <oc r="F1219">
      <f>F1220</f>
    </oc>
    <nc r="F1219">
      <f>F1220</f>
    </nc>
  </rcc>
  <rcc rId="16949" sId="1">
    <oc r="G1219">
      <f>G1220</f>
    </oc>
    <nc r="G1219">
      <f>G1220</f>
    </nc>
  </rcc>
  <rcc rId="16950" sId="1">
    <oc r="H1219">
      <f>H1220</f>
    </oc>
    <nc r="H1219">
      <f>H1220</f>
    </nc>
  </rcc>
  <rcc rId="16951" sId="1">
    <oc r="I1219">
      <f>I1220</f>
    </oc>
    <nc r="I1219">
      <f>I1220</f>
    </nc>
  </rcc>
  <rcc rId="16952" sId="1">
    <oc r="J1219">
      <f>J1220</f>
    </oc>
    <nc r="J1219">
      <f>J1220</f>
    </nc>
  </rcc>
  <rcc rId="16953" sId="1">
    <oc r="K1219">
      <f>K1220</f>
    </oc>
    <nc r="K1219">
      <f>K1220</f>
    </nc>
  </rcc>
  <rcc rId="16954" sId="1">
    <oc r="L1219">
      <f>L1220</f>
    </oc>
    <nc r="L1219">
      <f>L1220</f>
    </nc>
  </rcc>
  <rcc rId="16955" sId="1">
    <oc r="M1219">
      <f>M1220</f>
    </oc>
    <nc r="M1219">
      <f>M1220</f>
    </nc>
  </rcc>
  <rcc rId="16956" sId="1">
    <oc r="N1219">
      <f>N1220</f>
    </oc>
    <nc r="N1219">
      <f>N1220</f>
    </nc>
  </rcc>
  <rcc rId="16957" sId="1">
    <oc r="O1219">
      <f>O1220</f>
    </oc>
    <nc r="O1219">
      <f>O1220</f>
    </nc>
  </rcc>
  <rcc rId="16958" sId="1">
    <oc r="P1219">
      <f>P1220</f>
    </oc>
    <nc r="P1219">
      <f>P1220</f>
    </nc>
  </rcc>
  <rcc rId="16959" sId="1">
    <oc r="Q1219">
      <f>Q1220</f>
    </oc>
    <nc r="Q1219">
      <f>Q1220</f>
    </nc>
  </rcc>
  <rcc rId="16960" sId="1">
    <oc r="C1220">
      <f>SUM(C1221:C1225)</f>
    </oc>
    <nc r="C1220">
      <f>SUM(C1221:C1225)</f>
    </nc>
  </rcc>
  <rcc rId="16961" sId="1">
    <oc r="D1220">
      <f>SUM(D1221:D1225)</f>
    </oc>
    <nc r="D1220">
      <f>SUM(D1221:D1225)</f>
    </nc>
  </rcc>
  <rcc rId="16962" sId="1">
    <oc r="E1220">
      <f>SUM(E1221:E1225)</f>
    </oc>
    <nc r="E1220">
      <f>SUM(E1221:E1225)</f>
    </nc>
  </rcc>
  <rcc rId="16963" sId="1">
    <oc r="F1220">
      <f>SUM(F1221:F1225)</f>
    </oc>
    <nc r="F1220">
      <f>SUM(F1221:F1225)</f>
    </nc>
  </rcc>
  <rcc rId="16964" sId="1">
    <oc r="G1220">
      <f>SUM(G1221:G1225)</f>
    </oc>
    <nc r="G1220">
      <f>SUM(G1221:G1225)</f>
    </nc>
  </rcc>
  <rcc rId="16965" sId="1">
    <oc r="H1220">
      <f>SUM(H1221:H1225)</f>
    </oc>
    <nc r="H1220">
      <f>SUM(H1221:H1225)</f>
    </nc>
  </rcc>
  <rcc rId="16966" sId="1">
    <oc r="I1220">
      <f>SUM(I1221:I1225)</f>
    </oc>
    <nc r="I1220">
      <f>SUM(I1221:I1225)</f>
    </nc>
  </rcc>
  <rcc rId="16967" sId="1">
    <oc r="J1220">
      <f>SUM(J1221:J1225)</f>
    </oc>
    <nc r="J1220">
      <f>SUM(J1221:J1225)</f>
    </nc>
  </rcc>
  <rcc rId="16968" sId="1">
    <oc r="K1220">
      <f>SUM(K1221:K1225)</f>
    </oc>
    <nc r="K1220">
      <f>SUM(K1221:K1225)</f>
    </nc>
  </rcc>
  <rcc rId="16969" sId="1">
    <oc r="L1220">
      <f>SUM(L1221:L1225)</f>
    </oc>
    <nc r="L1220">
      <f>SUM(L1221:L1225)</f>
    </nc>
  </rcc>
  <rcc rId="16970" sId="1">
    <oc r="M1220">
      <f>SUM(M1221:M1225)</f>
    </oc>
    <nc r="M1220">
      <f>SUM(M1221:M1225)</f>
    </nc>
  </rcc>
  <rcc rId="16971" sId="1">
    <oc r="N1220">
      <f>SUM(N1221:N1225)</f>
    </oc>
    <nc r="N1220">
      <f>SUM(N1221:N1225)</f>
    </nc>
  </rcc>
  <rcc rId="16972" sId="1">
    <oc r="O1220">
      <f>SUM(O1221:O1225)</f>
    </oc>
    <nc r="O1220">
      <f>SUM(O1221:O1225)</f>
    </nc>
  </rcc>
  <rcc rId="16973" sId="1">
    <oc r="P1220">
      <f>SUM(P1221:P1225)</f>
    </oc>
    <nc r="P1220">
      <f>SUM(P1221:P1225)</f>
    </nc>
  </rcc>
  <rcc rId="16974" sId="1">
    <oc r="Q1220">
      <f>SUM(Q1221:Q1225)</f>
    </oc>
    <nc r="Q1220">
      <f>SUM(Q1221:Q1225)</f>
    </nc>
  </rcc>
  <rcc rId="16975" sId="1">
    <oc r="C1221">
      <f>H1221+L1221+P1221</f>
    </oc>
    <nc r="C1221">
      <f>H1221+L1221+P1221</f>
    </nc>
  </rcc>
  <rcc rId="16976" sId="1">
    <oc r="C1222">
      <f>H1222+L1222+P1222</f>
    </oc>
    <nc r="C1222">
      <f>H1222+L1222+P1222</f>
    </nc>
  </rcc>
  <rcc rId="16977" sId="1">
    <oc r="C1223">
      <f>H1223+N1223</f>
    </oc>
    <nc r="C1223">
      <f>H1223+N1223</f>
    </nc>
  </rcc>
  <rcc rId="16978" sId="1" numFmtId="4">
    <oc r="N1223" t="inlineStr">
      <is>
        <t>определяется в соотвествии с проектно-сметной документацией</t>
      </is>
    </oc>
    <nc r="N1223">
      <v>1035.48</v>
    </nc>
  </rcc>
  <rcc rId="16979" sId="1">
    <oc r="C1224">
      <f>D1224+L1224+N1224+P1224+Q1224</f>
    </oc>
    <nc r="C1224">
      <f>D1224+L1224+N1224+P1224+Q1224</f>
    </nc>
  </rcc>
  <rcc rId="16980" sId="1" numFmtId="4">
    <nc r="N1224">
      <v>1035.48</v>
    </nc>
  </rcc>
  <rcc rId="16981" sId="1">
    <oc r="C1225">
      <f>D1225+L1225+N1225+P1225+Q1225</f>
    </oc>
    <nc r="C1225">
      <f>D1225+L1225+N1225+P1225+Q1225</f>
    </nc>
  </rcc>
  <rcc rId="16982" sId="1" numFmtId="4">
    <oc r="N1225" t="inlineStr">
      <is>
        <t>определяется в соотвествии с проектно-сметной документацией</t>
      </is>
    </oc>
    <nc r="N1225">
      <v>1035.48</v>
    </nc>
  </rcc>
  <rfmt sheetId="1" sqref="C1219:Q1225">
    <dxf>
      <fill>
        <patternFill>
          <bgColor theme="0"/>
        </patternFill>
      </fill>
    </dxf>
  </rfmt>
  <rfmt sheetId="1" sqref="C1219:Q1225" start="0" length="2147483647">
    <dxf>
      <font>
        <color auto="1"/>
      </font>
    </dxf>
  </rfmt>
  <rcc rId="16983" sId="1" numFmtId="4">
    <oc r="P1224" t="inlineStr">
      <is>
        <t>44415.8</t>
      </is>
    </oc>
    <nc r="P1224">
      <v>44415.8</v>
    </nc>
  </rcc>
  <rcc rId="16984" sId="1" odxf="1" dxf="1">
    <oc r="B1220" t="inlineStr">
      <is>
        <t>Итого по Заринскому району за 2017 год</t>
      </is>
    </oc>
    <nc r="B1220" t="inlineStr">
      <is>
        <t>Итого по Заринскому району за 2019 год</t>
      </is>
    </nc>
    <odxf/>
    <ndxf/>
  </rcc>
  <rm rId="16985" sheetId="1" source="B1220" destination="A1220" sourceSheetId="1">
    <rfmt sheetId="1" sqref="A1220" start="0" length="0">
      <dxf>
        <font>
          <b/>
          <sz val="14"/>
          <color indexed="8"/>
          <name val="Times New Roman"/>
          <scheme val="none"/>
        </font>
        <alignment horizontal="left" wrapText="1" readingOrder="0"/>
        <border outline="0">
          <left style="thin">
            <color indexed="64"/>
          </left>
          <top style="thin">
            <color indexed="64"/>
          </top>
          <bottom style="thin">
            <color indexed="64"/>
          </bottom>
        </border>
      </dxf>
    </rfmt>
  </rm>
  <rfmt sheetId="1" sqref="A1220">
    <dxf>
      <alignment wrapText="0" readingOrder="0"/>
    </dxf>
  </rfmt>
  <rcv guid="{52C56C69-E76E-46A4-93DC-3FEF3C34E98B}" action="delete"/>
  <rdn rId="0" localSheetId="1" customView="1" name="Z_52C56C69_E76E_46A4_93DC_3FEF3C34E98B_.wvu.PrintArea" hidden="1" oldHidden="1">
    <formula>'Лист 1'!$A$1:$R$1879</formula>
    <oldFormula>'Лист 1'!$A$1:$R$1879</oldFormula>
  </rdn>
  <rdn rId="0" localSheetId="1" customView="1" name="Z_52C56C69_E76E_46A4_93DC_3FEF3C34E98B_.wvu.PrintTitles" hidden="1" oldHidden="1">
    <formula>'Лист 1'!$17:$17</formula>
    <oldFormula>'Лист 1'!$17:$17</oldFormula>
  </rdn>
  <rcv guid="{52C56C69-E76E-46A4-93DC-3FEF3C34E98B}" action="add"/>
</revisions>
</file>

<file path=xl/revisions/revisionLog19.xml><?xml version="1.0" encoding="utf-8"?>
<revisions xmlns="http://schemas.openxmlformats.org/spreadsheetml/2006/main" xmlns:r="http://schemas.openxmlformats.org/officeDocument/2006/relationships">
  <rcc rId="31579" sId="1">
    <oc r="M3" t="inlineStr">
      <is>
        <t xml:space="preserve">транспорта,  жилищно - коммунального  </t>
      </is>
    </oc>
    <nc r="M3" t="inlineStr">
      <is>
        <t xml:space="preserve">транспорта, жилищно - коммунального  </t>
      </is>
    </nc>
  </rcc>
  <rcv guid="{52C56C69-E76E-46A4-93DC-3FEF3C34E98B}" action="delete"/>
  <rdn rId="0" localSheetId="1" customView="1" name="Z_52C56C69_E76E_46A4_93DC_3FEF3C34E98B_.wvu.PrintArea" hidden="1" oldHidden="1">
    <formula>'Лист 1'!$A$1:$R$1854</formula>
    <oldFormula>'Лист 1'!$A$1:$R$1854</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91.xml><?xml version="1.0" encoding="utf-8"?>
<revisions xmlns="http://schemas.openxmlformats.org/spreadsheetml/2006/main" xmlns:r="http://schemas.openxmlformats.org/officeDocument/2006/relationships">
  <rfmt sheetId="1" sqref="A495:Q597">
    <dxf>
      <fill>
        <patternFill>
          <bgColor rgb="FFFFFF00"/>
        </patternFill>
      </fill>
    </dxf>
  </rfmt>
  <rcc rId="31572" sId="1">
    <oc r="M2" t="inlineStr">
      <is>
        <t>к приказу Главного управления строительства,</t>
      </is>
    </oc>
    <nc r="M2" t="inlineStr">
      <is>
        <t>к приказу Министерства строительства,</t>
      </is>
    </nc>
  </rcc>
  <rcc rId="31573" sId="1">
    <oc r="M3" t="inlineStr">
      <is>
        <t>транспорта,  жилищно - коммунального  и до-</t>
      </is>
    </oc>
    <nc r="M3" t="inlineStr">
      <is>
        <t xml:space="preserve">транспорта,  жилищно - коммунального  </t>
      </is>
    </nc>
  </rcc>
  <rcc rId="31574" sId="1">
    <oc r="M4" t="inlineStr">
      <is>
        <t>рожного хозяйства Алтайского края</t>
      </is>
    </oc>
    <nc r="M4" t="inlineStr">
      <is>
        <t>хозяйства Алтайского края</t>
      </is>
    </nc>
  </rcc>
  <rcc rId="31575" sId="1">
    <oc r="M5" t="inlineStr">
      <is>
        <r>
          <t xml:space="preserve">от   </t>
        </r>
        <r>
          <rPr>
            <u/>
            <sz val="26"/>
            <rFont val="Times New Roman"/>
            <family val="1"/>
            <charset val="204"/>
          </rPr>
          <t xml:space="preserve">19 октября </t>
        </r>
        <r>
          <rPr>
            <sz val="26"/>
            <rFont val="Times New Roman"/>
            <family val="1"/>
            <charset val="204"/>
          </rPr>
          <t xml:space="preserve"> 2016   № </t>
        </r>
        <r>
          <rPr>
            <u/>
            <sz val="26"/>
            <rFont val="Times New Roman"/>
            <family val="1"/>
            <charset val="204"/>
          </rPr>
          <t>517</t>
        </r>
      </is>
    </oc>
    <nc r="M5" t="inlineStr">
      <is>
        <r>
          <t>от   __________</t>
        </r>
        <r>
          <rPr>
            <sz val="26"/>
            <rFont val="Times New Roman"/>
            <family val="1"/>
            <charset val="204"/>
          </rPr>
          <t xml:space="preserve"> 2017   № </t>
        </r>
        <r>
          <rPr>
            <u/>
            <sz val="26"/>
            <rFont val="Times New Roman"/>
            <family val="1"/>
            <charset val="204"/>
          </rPr>
          <t>_____</t>
        </r>
      </is>
    </nc>
  </rcc>
  <rcv guid="{52C56C69-E76E-46A4-93DC-3FEF3C34E98B}" action="delete"/>
  <rdn rId="0" localSheetId="1" customView="1" name="Z_52C56C69_E76E_46A4_93DC_3FEF3C34E98B_.wvu.PrintArea" hidden="1" oldHidden="1">
    <formula>'Лист 1'!$A$1:$R$1854</formula>
    <oldFormula>'Лист 1'!$A$1:$R$1854</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1'!$A$14:$S$1838</formula>
    <oldFormula>'Лист 1'!$A$14:$S$1838</oldFormula>
  </rdn>
  <rcv guid="{52C56C69-E76E-46A4-93DC-3FEF3C34E98B}" action="add"/>
</revisions>
</file>

<file path=xl/revisions/revisionLog1911.xml><?xml version="1.0" encoding="utf-8"?>
<revisions xmlns="http://schemas.openxmlformats.org/spreadsheetml/2006/main" xmlns:r="http://schemas.openxmlformats.org/officeDocument/2006/relationships">
  <rfmt sheetId="1" sqref="Q1518">
    <dxf>
      <fill>
        <patternFill>
          <bgColor rgb="FFFFFF00"/>
        </patternFill>
      </fill>
    </dxf>
  </rfmt>
  <rfmt sheetId="1" sqref="H1518">
    <dxf>
      <fill>
        <patternFill>
          <bgColor rgb="FFFFFF00"/>
        </patternFill>
      </fill>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9111.xml><?xml version="1.0" encoding="utf-8"?>
<revisions xmlns="http://schemas.openxmlformats.org/spreadsheetml/2006/main" xmlns:r="http://schemas.openxmlformats.org/officeDocument/2006/relationships">
  <rfmt sheetId="1" sqref="O949:P949">
    <dxf>
      <fill>
        <patternFill>
          <bgColor rgb="FFFFFF00"/>
        </patternFill>
      </fill>
    </dxf>
  </rfmt>
  <rfmt sheetId="1" sqref="M1047:N1047">
    <dxf>
      <fill>
        <patternFill>
          <bgColor rgb="FFFFFF00"/>
        </patternFill>
      </fill>
    </dxf>
  </rfmt>
  <rfmt sheetId="1" sqref="K1035:L1035">
    <dxf>
      <fill>
        <patternFill>
          <bgColor rgb="FFFFFF00"/>
        </patternFill>
      </fill>
    </dxf>
  </rfmt>
  <rcc rId="31220" sId="1">
    <oc r="B1035" t="inlineStr">
      <is>
        <t>Бийский район, с. Светлоозерское,  ул. Центральная, д. 18</t>
      </is>
    </oc>
    <nc r="B1035" t="inlineStr">
      <is>
        <t>Бийский район, с. Светлоозерское, ул. Центральная, д. 18</t>
      </is>
    </nc>
  </rcc>
  <rcc rId="31221" sId="1">
    <oc r="B1105" t="inlineStr">
      <is>
        <t>Бурлинский район, с. Бурла, ул. Восточная, д.11</t>
      </is>
    </oc>
    <nc r="B1105" t="inlineStr">
      <is>
        <t>Бурлинский район, с. Бурла, ул. Восточная, д. 11</t>
      </is>
    </nc>
  </rcc>
  <rfmt sheetId="1" sqref="K1235:L1235">
    <dxf>
      <fill>
        <patternFill>
          <bgColor rgb="FFFFFF00"/>
        </patternFill>
      </fill>
    </dxf>
  </rfmt>
  <rfmt sheetId="1" sqref="K1236:L1236">
    <dxf>
      <fill>
        <patternFill>
          <bgColor rgb="FFFFFF00"/>
        </patternFill>
      </fill>
    </dxf>
  </rfmt>
  <rfmt sheetId="1" sqref="K1237:L1237">
    <dxf>
      <fill>
        <patternFill>
          <bgColor rgb="FFFF0000"/>
        </patternFill>
      </fill>
    </dxf>
  </rfmt>
  <rfmt sheetId="1" sqref="O1237:P1237">
    <dxf>
      <fill>
        <patternFill>
          <bgColor rgb="FFFF0000"/>
        </patternFill>
      </fill>
    </dxf>
  </rfmt>
  <rfmt sheetId="1" sqref="K1239:L1239">
    <dxf>
      <fill>
        <patternFill>
          <bgColor rgb="FFFFFF00"/>
        </patternFill>
      </fill>
    </dxf>
  </rfmt>
  <rcc rId="31222" sId="1">
    <oc r="R1239">
      <f>4177-1620.7</f>
    </oc>
    <nc r="R1239"/>
  </rcc>
  <rcc rId="31223" sId="1">
    <oc r="R1240">
      <f>R1239/3</f>
    </oc>
    <nc r="R1240"/>
  </rcc>
  <rcc rId="31224" sId="1">
    <oc r="R1241">
      <f>R1240+1620.7</f>
    </oc>
    <nc r="R1241"/>
  </rcc>
  <rcc rId="31225" sId="1">
    <oc r="R1233">
      <f>4177-1620.7</f>
    </oc>
    <nc r="R1233"/>
  </rcc>
  <rfmt sheetId="1" sqref="R1235">
    <dxf>
      <fill>
        <patternFill>
          <bgColor rgb="FFFFFF00"/>
        </patternFill>
      </fill>
    </dxf>
  </rfmt>
  <rcc rId="31226" sId="1" odxf="1" dxf="1">
    <nc r="R1235" t="inlineStr">
      <is>
        <t>добавить</t>
      </is>
    </nc>
    <odxf>
      <font>
        <sz val="10"/>
        <color auto="1"/>
        <name val="Arial"/>
        <scheme val="none"/>
      </font>
    </odxf>
    <ndxf>
      <font>
        <sz val="10"/>
        <color auto="1"/>
        <name val="Arial"/>
        <scheme val="none"/>
      </font>
    </ndxf>
  </rcc>
  <rcc rId="31227" sId="1" odxf="1" dxf="1">
    <nc r="R1236" t="inlineStr">
      <is>
        <t>убрать</t>
      </is>
    </nc>
    <odxf>
      <font>
        <sz val="10"/>
        <color auto="1"/>
        <name val="Arial"/>
        <scheme val="none"/>
      </font>
    </odxf>
    <ndxf>
      <font>
        <sz val="10"/>
        <color auto="1"/>
        <name val="Arial"/>
        <scheme val="none"/>
      </font>
    </ndxf>
  </rcc>
  <rfmt sheetId="1" sqref="R1236">
    <dxf>
      <fill>
        <patternFill>
          <bgColor rgb="FFFF0000"/>
        </patternFill>
      </fill>
    </dxf>
  </rfmt>
  <rcc rId="31228" sId="1" odxf="1" dxf="1">
    <nc r="R1234" t="inlineStr">
      <is>
        <t>изменить итоговые значения</t>
      </is>
    </nc>
    <odxf>
      <font>
        <sz val="10"/>
        <color auto="1"/>
        <name val="Arial"/>
        <scheme val="none"/>
      </font>
    </odxf>
    <ndxf>
      <font>
        <sz val="10"/>
        <color auto="1"/>
        <name val="Arial"/>
        <scheme val="none"/>
      </font>
    </ndxf>
  </rcc>
  <rcv guid="{52C56C69-E76E-46A4-93DC-3FEF3C34E98B}" action="delete"/>
  <rdn rId="0" localSheetId="1" customView="1" name="Z_52C56C69_E76E_46A4_93DC_3FEF3C34E98B_.wvu.PrintArea" hidden="1" oldHidden="1">
    <formula>'Лист 1'!$A$1:$R$1856</formula>
    <oldFormula>'Лист 1'!$A$1:$Q$1856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912.xml><?xml version="1.0" encoding="utf-8"?>
<revisions xmlns="http://schemas.openxmlformats.org/spreadsheetml/2006/main" xmlns:r="http://schemas.openxmlformats.org/officeDocument/2006/relationships">
  <rcc rId="31408" sId="1" numFmtId="4">
    <nc r="M1542">
      <v>338.6</v>
    </nc>
  </rcc>
  <rcc rId="31409" sId="1" numFmtId="4">
    <nc r="N1542">
      <v>35240</v>
    </nc>
  </rcc>
  <rcc rId="31410" sId="1">
    <oc r="C1542">
      <f>D1542+F1542+H1542+J1542+L1542+N1542+P1542+Q1542</f>
    </oc>
    <nc r="C1542">
      <f>D1542+F1542+H1542+J1542+L1542+N1542+P1542+Q1542</f>
    </nc>
  </rcc>
</revisions>
</file>

<file path=xl/revisions/revisionLog19121.xml><?xml version="1.0" encoding="utf-8"?>
<revisions xmlns="http://schemas.openxmlformats.org/spreadsheetml/2006/main" xmlns:r="http://schemas.openxmlformats.org/officeDocument/2006/relationships">
  <rrc rId="31387" sId="1" ref="A1537:XFD1537" action="deleteRow">
    <rfmt sheetId="1" xfDxf="1" sqref="A1537:XFD1537" start="0" length="0"/>
    <rcc rId="0" sId="1" dxf="1">
      <nc r="A1537">
        <v>6</v>
      </nc>
      <ndxf>
        <font>
          <sz val="14"/>
          <color rgb="FF000000"/>
          <name val="Times New Roman"/>
          <scheme val="none"/>
        </font>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537" t="inlineStr">
        <is>
          <t>Павловский район, с. Павловск, пер. Пожогина, д. 33</t>
        </is>
      </nc>
      <ndxf>
        <font>
          <sz val="14"/>
          <color rgb="FF000000"/>
          <name val="Times New Roman"/>
          <scheme val="none"/>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C1537">
        <f>D1537+F1537+H1537+J1537+L1537+N1537+P1537+Q1537</f>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top style="thin">
            <color indexed="64"/>
          </top>
          <bottom style="thin">
            <color indexed="64"/>
          </bottom>
        </border>
      </ndxf>
    </rcc>
    <rcc rId="0" sId="1" dxf="1" numFmtId="4">
      <nc r="D1537">
        <v>324757</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E1537"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F1537"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G1537"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H1537"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I1537">
        <v>221</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J1537">
        <v>88011</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K1537">
        <v>925</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L1537">
        <v>108861</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M1537">
        <v>110</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N1537">
        <v>114441</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O1537">
        <v>925</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P1537">
        <v>272339</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Q1537"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c r="R1537" t="inlineStr">
        <is>
          <t>убираем</t>
        </is>
      </nc>
      <ndxf>
        <font>
          <sz val="16"/>
          <color auto="1"/>
          <name val="Arial"/>
          <scheme val="none"/>
        </font>
        <fill>
          <patternFill patternType="solid">
            <bgColor theme="0"/>
          </patternFill>
        </fill>
      </ndxf>
    </rcc>
    <rfmt sheetId="1" sqref="S1537" start="0" length="0">
      <dxf>
        <font>
          <sz val="14"/>
          <color rgb="FF000000"/>
          <name val="Times New Roman"/>
          <scheme val="none"/>
        </font>
        <alignment horizontal="center" vertical="top" wrapText="1" readingOrder="0"/>
      </dxf>
    </rfmt>
    <rfmt sheetId="1" sqref="T1537" start="0" length="0">
      <dxf>
        <font>
          <sz val="14"/>
          <color rgb="FF000000"/>
          <name val="Times New Roman"/>
          <scheme val="none"/>
        </font>
        <alignment vertical="top" wrapText="1" readingOrder="0"/>
      </dxf>
    </rfmt>
    <rfmt sheetId="1" sqref="U1537" start="0" length="0">
      <dxf>
        <font>
          <sz val="14"/>
          <color rgb="FF000000"/>
          <name val="Times New Roman"/>
          <scheme val="none"/>
        </font>
        <alignment horizontal="right" vertical="top" wrapText="1" readingOrder="0"/>
      </dxf>
    </rfmt>
    <rfmt sheetId="1" sqref="V1537" start="0" length="0">
      <dxf>
        <font>
          <sz val="14"/>
          <color rgb="FF000000"/>
          <name val="Times New Roman"/>
          <scheme val="none"/>
        </font>
        <alignment horizontal="right" vertical="top" wrapText="1" readingOrder="0"/>
      </dxf>
    </rfmt>
    <rfmt sheetId="1" sqref="W1537" start="0" length="0">
      <dxf>
        <font>
          <sz val="14"/>
          <color rgb="FF000000"/>
          <name val="Times New Roman"/>
          <scheme val="none"/>
        </font>
        <alignment vertical="top" wrapText="1" readingOrder="0"/>
      </dxf>
    </rfmt>
    <rfmt sheetId="1" sqref="X1537" start="0" length="0">
      <dxf>
        <font>
          <sz val="14"/>
          <color rgb="FF000000"/>
          <name val="Times New Roman"/>
          <scheme val="none"/>
        </font>
        <alignment horizontal="right" vertical="top" wrapText="1" readingOrder="0"/>
      </dxf>
    </rfmt>
    <rfmt sheetId="1" sqref="Y1537" start="0" length="0">
      <dxf>
        <font>
          <sz val="14"/>
          <color rgb="FF000000"/>
          <name val="Times New Roman"/>
          <scheme val="none"/>
        </font>
        <alignment horizontal="center" vertical="top" wrapText="1" readingOrder="0"/>
      </dxf>
    </rfmt>
    <rfmt sheetId="1" sqref="Z1537" start="0" length="0">
      <dxf>
        <font>
          <sz val="14"/>
          <color rgb="FF000000"/>
          <name val="Times New Roman"/>
          <scheme val="none"/>
        </font>
        <alignment horizontal="center" vertical="top" wrapText="1" readingOrder="0"/>
      </dxf>
    </rfmt>
    <rfmt sheetId="1" sqref="AA1537" start="0" length="0">
      <dxf>
        <font>
          <sz val="14"/>
          <color rgb="FF000000"/>
          <name val="Times New Roman"/>
          <scheme val="none"/>
        </font>
        <alignment horizontal="center" vertical="top" wrapText="1" readingOrder="0"/>
      </dxf>
    </rfmt>
    <rfmt sheetId="1" sqref="AB1537" start="0" length="0">
      <dxf>
        <font>
          <sz val="14"/>
          <color rgb="FF000000"/>
          <name val="Times New Roman"/>
          <scheme val="none"/>
        </font>
        <alignment horizontal="center" vertical="top" wrapText="1" readingOrder="0"/>
      </dxf>
    </rfmt>
    <rfmt sheetId="1" sqref="AC1537" start="0" length="0">
      <dxf>
        <font>
          <sz val="14"/>
          <color rgb="FF000000"/>
          <name val="Times New Roman"/>
          <scheme val="none"/>
        </font>
        <alignment horizontal="center" vertical="top" wrapText="1" readingOrder="0"/>
      </dxf>
    </rfmt>
    <rfmt sheetId="1" sqref="AD1537" start="0" length="0">
      <dxf>
        <font>
          <sz val="14"/>
          <color rgb="FF000000"/>
          <name val="Times New Roman"/>
          <scheme val="none"/>
        </font>
        <alignment horizontal="center" vertical="top" wrapText="1" readingOrder="0"/>
      </dxf>
    </rfmt>
    <rfmt sheetId="1" sqref="AE1537" start="0" length="0">
      <dxf>
        <font>
          <sz val="14"/>
          <color rgb="FF000000"/>
          <name val="Times New Roman"/>
          <scheme val="none"/>
        </font>
        <alignment horizontal="center" vertical="top" wrapText="1" readingOrder="0"/>
      </dxf>
    </rfmt>
    <rfmt sheetId="1" sqref="AF1537" start="0" length="0">
      <dxf>
        <font>
          <sz val="14"/>
          <color rgb="FF000000"/>
          <name val="Times New Roman"/>
          <scheme val="none"/>
        </font>
        <alignment horizontal="center" vertical="top" wrapText="1" readingOrder="0"/>
      </dxf>
    </rfmt>
    <rfmt sheetId="1" sqref="AG1537" start="0" length="0">
      <dxf>
        <font>
          <sz val="14"/>
          <color rgb="FF000000"/>
          <name val="Times New Roman"/>
          <scheme val="none"/>
        </font>
        <alignment horizontal="center" vertical="top" wrapText="1" readingOrder="0"/>
      </dxf>
    </rfmt>
    <rfmt sheetId="1" sqref="AH1537" start="0" length="0">
      <dxf>
        <font>
          <sz val="14"/>
          <color rgb="FF000000"/>
          <name val="Times New Roman"/>
          <scheme val="none"/>
        </font>
        <alignment horizontal="center" vertical="top" wrapText="1" readingOrder="0"/>
      </dxf>
    </rfmt>
    <rfmt sheetId="1" sqref="AI1537" start="0" length="0">
      <dxf>
        <font>
          <sz val="14"/>
          <color rgb="FF000000"/>
          <name val="Times New Roman"/>
          <scheme val="none"/>
        </font>
        <alignment horizontal="right" vertical="top" wrapText="1" readingOrder="0"/>
      </dxf>
    </rfmt>
    <rfmt sheetId="1" sqref="AJ1537" start="0" length="0">
      <dxf/>
    </rfmt>
  </rrc>
  <rrc rId="31388" sId="1" ref="A1546:XFD1546" action="deleteRow">
    <rfmt sheetId="1" xfDxf="1" sqref="A1546:XFD1546" start="0" length="0"/>
    <rcc rId="0" sId="1" dxf="1">
      <nc r="A1546">
        <v>16</v>
      </nc>
      <ndxf>
        <font>
          <sz val="14"/>
          <color rgb="FF000000"/>
          <name val="Times New Roman"/>
          <scheme val="none"/>
        </font>
        <fill>
          <patternFill patternType="solid">
            <bgColor rgb="FFFFFF0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1546" t="inlineStr">
        <is>
          <t>Павловский район, с. Павловск, пер. Пожогина, д. 30</t>
        </is>
      </nc>
      <ndxf>
        <font>
          <sz val="14"/>
          <color indexed="8"/>
          <name val="Times New Roman"/>
          <scheme val="none"/>
        </font>
        <fill>
          <patternFill patternType="solid">
            <bgColor rgb="FFFFFF00"/>
          </patternFill>
        </fill>
        <alignment horizontal="left" vertical="top" wrapText="1" readingOrder="1"/>
        <border outline="0">
          <left style="thin">
            <color indexed="64"/>
          </left>
          <right style="thin">
            <color indexed="64"/>
          </right>
          <top style="thin">
            <color indexed="64"/>
          </top>
          <bottom style="thin">
            <color indexed="64"/>
          </bottom>
        </border>
      </ndxf>
    </rcc>
    <rcc rId="0" sId="1" dxf="1">
      <nc r="C1546">
        <f>D1546+F1546+H1546+J1546+L1546+N1546+P1546+Q1546</f>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top style="thin">
            <color indexed="64"/>
          </top>
          <bottom style="thin">
            <color indexed="64"/>
          </bottom>
        </border>
      </ndxf>
    </rcc>
    <rfmt sheetId="1" sqref="D1546"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E1546"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F1546"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G1546">
        <v>218</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H1546">
        <v>324451</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I1546"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fmt sheetId="1" sqref="J1546"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umFmtId="4">
      <nc r="K1546">
        <v>819</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L1546">
        <v>242012</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M1546">
        <v>109</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N1546">
        <v>33860</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O1546">
        <v>819</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cc rId="0" sId="1" dxf="1" numFmtId="4">
      <nc r="P1546">
        <v>605444</v>
      </nc>
      <n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ndxf>
    </rcc>
    <rfmt sheetId="1" sqref="Q1546" start="0" length="0">
      <dxf>
        <font>
          <sz val="14"/>
          <color rgb="FF000000"/>
          <name val="Times New Roman"/>
          <scheme val="none"/>
        </font>
        <numFmt numFmtId="4" formatCode="#,##0.00"/>
        <fill>
          <patternFill patternType="solid">
            <bgColor rgb="FFFFFF00"/>
          </patternFill>
        </fill>
        <alignment horizontal="right" vertical="top" wrapText="1" readingOrder="0"/>
        <border outline="0">
          <left style="thin">
            <color indexed="64"/>
          </left>
          <right style="thin">
            <color indexed="64"/>
          </right>
          <top style="thin">
            <color indexed="64"/>
          </top>
          <bottom style="thin">
            <color indexed="64"/>
          </bottom>
        </border>
      </dxf>
    </rfmt>
    <rcc rId="0" sId="1" dxf="1">
      <nc r="R1546" t="inlineStr">
        <is>
          <t>убираем</t>
        </is>
      </nc>
      <ndxf>
        <font>
          <sz val="10"/>
          <color auto="1"/>
          <name val="Arial"/>
          <scheme val="none"/>
        </font>
        <fill>
          <patternFill patternType="solid">
            <bgColor theme="0"/>
          </patternFill>
        </fill>
      </ndxf>
    </rcc>
    <rfmt sheetId="1" sqref="S1546" start="0" length="0">
      <dxf>
        <font>
          <sz val="14"/>
          <color rgb="FF000000"/>
          <name val="Times New Roman"/>
          <scheme val="none"/>
        </font>
        <alignment horizontal="center" vertical="top" wrapText="1" readingOrder="0"/>
      </dxf>
    </rfmt>
    <rfmt sheetId="1" sqref="T1546" start="0" length="0">
      <dxf>
        <font>
          <sz val="14"/>
          <color rgb="FF000000"/>
          <name val="Times New Roman"/>
          <scheme val="none"/>
        </font>
        <alignment vertical="top" wrapText="1" readingOrder="0"/>
      </dxf>
    </rfmt>
    <rfmt sheetId="1" sqref="U1546" start="0" length="0">
      <dxf>
        <font>
          <sz val="14"/>
          <color rgb="FF000000"/>
          <name val="Times New Roman"/>
          <scheme val="none"/>
        </font>
        <alignment horizontal="right" vertical="top" wrapText="1" readingOrder="0"/>
      </dxf>
    </rfmt>
    <rfmt sheetId="1" sqref="V1546" start="0" length="0">
      <dxf>
        <font>
          <sz val="14"/>
          <color rgb="FF000000"/>
          <name val="Times New Roman"/>
          <scheme val="none"/>
        </font>
        <alignment horizontal="right" vertical="top" wrapText="1" readingOrder="0"/>
      </dxf>
    </rfmt>
    <rfmt sheetId="1" sqref="W1546" start="0" length="0">
      <dxf>
        <font>
          <sz val="14"/>
          <color rgb="FF000000"/>
          <name val="Times New Roman"/>
          <scheme val="none"/>
        </font>
        <alignment vertical="top" wrapText="1" readingOrder="0"/>
      </dxf>
    </rfmt>
    <rfmt sheetId="1" sqref="X1546" start="0" length="0">
      <dxf>
        <font>
          <sz val="14"/>
          <color rgb="FF000000"/>
          <name val="Times New Roman"/>
          <scheme val="none"/>
        </font>
        <alignment horizontal="right" vertical="top" wrapText="1" readingOrder="0"/>
      </dxf>
    </rfmt>
    <rfmt sheetId="1" sqref="Y1546" start="0" length="0">
      <dxf>
        <font>
          <sz val="14"/>
          <color rgb="FF000000"/>
          <name val="Times New Roman"/>
          <scheme val="none"/>
        </font>
        <alignment horizontal="center" vertical="top" wrapText="1" readingOrder="0"/>
      </dxf>
    </rfmt>
    <rfmt sheetId="1" sqref="Z1546" start="0" length="0">
      <dxf>
        <font>
          <sz val="14"/>
          <color rgb="FF000000"/>
          <name val="Times New Roman"/>
          <scheme val="none"/>
        </font>
        <alignment horizontal="center" vertical="top" wrapText="1" readingOrder="0"/>
      </dxf>
    </rfmt>
    <rfmt sheetId="1" sqref="AA1546" start="0" length="0">
      <dxf>
        <font>
          <sz val="14"/>
          <color rgb="FF000000"/>
          <name val="Times New Roman"/>
          <scheme val="none"/>
        </font>
        <alignment horizontal="center" vertical="top" wrapText="1" readingOrder="0"/>
      </dxf>
    </rfmt>
    <rfmt sheetId="1" sqref="AB1546" start="0" length="0">
      <dxf>
        <font>
          <sz val="14"/>
          <color rgb="FF000000"/>
          <name val="Times New Roman"/>
          <scheme val="none"/>
        </font>
        <alignment horizontal="center" vertical="top" wrapText="1" readingOrder="0"/>
      </dxf>
    </rfmt>
    <rfmt sheetId="1" sqref="AC1546" start="0" length="0">
      <dxf>
        <font>
          <sz val="14"/>
          <color rgb="FF000000"/>
          <name val="Times New Roman"/>
          <scheme val="none"/>
        </font>
        <alignment horizontal="center" vertical="top" wrapText="1" readingOrder="0"/>
      </dxf>
    </rfmt>
    <rfmt sheetId="1" sqref="AD1546" start="0" length="0">
      <dxf>
        <font>
          <sz val="14"/>
          <color rgb="FF000000"/>
          <name val="Times New Roman"/>
          <scheme val="none"/>
        </font>
        <alignment horizontal="center" vertical="top" wrapText="1" readingOrder="0"/>
      </dxf>
    </rfmt>
    <rfmt sheetId="1" sqref="AE1546" start="0" length="0">
      <dxf>
        <font>
          <sz val="14"/>
          <color rgb="FF000000"/>
          <name val="Times New Roman"/>
          <scheme val="none"/>
        </font>
        <alignment horizontal="center" vertical="top" wrapText="1" readingOrder="0"/>
      </dxf>
    </rfmt>
    <rfmt sheetId="1" sqref="AF1546" start="0" length="0">
      <dxf>
        <font>
          <sz val="14"/>
          <color rgb="FF000000"/>
          <name val="Times New Roman"/>
          <scheme val="none"/>
        </font>
        <alignment horizontal="center" vertical="top" wrapText="1" readingOrder="0"/>
      </dxf>
    </rfmt>
    <rfmt sheetId="1" sqref="AG1546" start="0" length="0">
      <dxf>
        <font>
          <sz val="14"/>
          <color rgb="FF000000"/>
          <name val="Times New Roman"/>
          <scheme val="none"/>
        </font>
        <alignment horizontal="center" vertical="top" wrapText="1" readingOrder="0"/>
      </dxf>
    </rfmt>
    <rfmt sheetId="1" sqref="AH1546" start="0" length="0">
      <dxf>
        <font>
          <sz val="14"/>
          <color rgb="FF000000"/>
          <name val="Times New Roman"/>
          <scheme val="none"/>
        </font>
        <alignment horizontal="center" vertical="top" wrapText="1" readingOrder="0"/>
      </dxf>
    </rfmt>
    <rfmt sheetId="1" sqref="AI1546" start="0" length="0">
      <dxf>
        <font>
          <sz val="14"/>
          <color rgb="FF000000"/>
          <name val="Times New Roman"/>
          <scheme val="none"/>
        </font>
        <alignment horizontal="right" vertical="top" wrapText="1" readingOrder="0"/>
      </dxf>
    </rfmt>
    <rfmt sheetId="1" sqref="AJ1546" start="0" length="0">
      <dxf/>
    </rfmt>
  </rrc>
  <rfmt sheetId="1" sqref="I1544:J1544">
    <dxf>
      <fill>
        <patternFill>
          <bgColor theme="0"/>
        </patternFill>
      </fill>
    </dxf>
  </rfmt>
  <rfmt sheetId="1" sqref="A1531:B1555">
    <dxf>
      <fill>
        <patternFill>
          <bgColor rgb="FFFFFF00"/>
        </patternFill>
      </fill>
    </dxf>
  </rfmt>
  <rcc rId="31389" sId="1">
    <oc r="A1537">
      <v>7</v>
    </oc>
    <nc r="A1537">
      <v>6</v>
    </nc>
  </rcc>
  <rcc rId="31390" sId="1">
    <oc r="A1538">
      <v>8</v>
    </oc>
    <nc r="A1538">
      <v>7</v>
    </nc>
  </rcc>
  <rcc rId="31391" sId="1">
    <oc r="A1539">
      <v>9</v>
    </oc>
    <nc r="A1539">
      <v>8</v>
    </nc>
  </rcc>
  <rcc rId="31392" sId="1">
    <oc r="A1540">
      <v>10</v>
    </oc>
    <nc r="A1540">
      <v>9</v>
    </nc>
  </rcc>
  <rcc rId="31393" sId="1">
    <oc r="A1541">
      <v>11</v>
    </oc>
    <nc r="A1541">
      <v>10</v>
    </nc>
  </rcc>
  <rcc rId="31394" sId="1">
    <oc r="A1542">
      <v>12</v>
    </oc>
    <nc r="A1542">
      <v>11</v>
    </nc>
  </rcc>
  <rcc rId="31395" sId="1">
    <oc r="A1543">
      <v>13</v>
    </oc>
    <nc r="A1543">
      <v>12</v>
    </nc>
  </rcc>
  <rcc rId="31396" sId="1">
    <oc r="A1544">
      <v>14</v>
    </oc>
    <nc r="A1544">
      <v>13</v>
    </nc>
  </rcc>
  <rcc rId="31397" sId="1">
    <oc r="A1545">
      <v>15</v>
    </oc>
    <nc r="A1545">
      <v>14</v>
    </nc>
  </rcc>
  <rcc rId="31398" sId="1">
    <oc r="A1546">
      <v>17</v>
    </oc>
    <nc r="A1546">
      <v>15</v>
    </nc>
  </rcc>
  <rcc rId="31399" sId="1">
    <oc r="A1547">
      <v>18</v>
    </oc>
    <nc r="A1547">
      <v>16</v>
    </nc>
  </rcc>
  <rcc rId="31400" sId="1">
    <oc r="A1548">
      <v>19</v>
    </oc>
    <nc r="A1548">
      <v>17</v>
    </nc>
  </rcc>
  <rcc rId="31401" sId="1">
    <oc r="A1549">
      <v>20</v>
    </oc>
    <nc r="A1549">
      <v>18</v>
    </nc>
  </rcc>
  <rcc rId="31402" sId="1">
    <oc r="A1550">
      <v>21</v>
    </oc>
    <nc r="A1550">
      <v>19</v>
    </nc>
  </rcc>
  <rcc rId="31403" sId="1">
    <oc r="A1551">
      <v>22</v>
    </oc>
    <nc r="A1551">
      <v>20</v>
    </nc>
  </rcc>
  <rcc rId="31404" sId="1">
    <oc r="A1552">
      <v>23</v>
    </oc>
    <nc r="A1552">
      <v>21</v>
    </nc>
  </rcc>
  <rcc rId="31405" sId="1">
    <oc r="A1553">
      <v>24</v>
    </oc>
    <nc r="A1553">
      <v>22</v>
    </nc>
  </rcc>
  <rcc rId="31406" sId="1">
    <oc r="A1554">
      <v>25</v>
    </oc>
    <nc r="A1554">
      <v>23</v>
    </nc>
  </rcc>
  <rcc rId="31407" sId="1">
    <oc r="A1555">
      <v>26</v>
    </oc>
    <nc r="A1555">
      <v>24</v>
    </nc>
  </rcc>
  <rfmt sheetId="1" sqref="A1524:Q1525">
    <dxf>
      <fill>
        <patternFill>
          <bgColor theme="0"/>
        </patternFill>
      </fill>
    </dxf>
  </rfmt>
  <rfmt sheetId="1" sqref="G1518:Q1518">
    <dxf>
      <fill>
        <patternFill>
          <bgColor theme="0"/>
        </patternFill>
      </fill>
    </dxf>
  </rfmt>
  <rfmt sheetId="1" sqref="A1498:Q1498">
    <dxf>
      <fill>
        <patternFill>
          <bgColor rgb="FFFFFF00"/>
        </patternFill>
      </fill>
    </dxf>
  </rfmt>
</revisions>
</file>

<file path=xl/revisions/revisionLog191211.xml><?xml version="1.0" encoding="utf-8"?>
<revisions xmlns="http://schemas.openxmlformats.org/spreadsheetml/2006/main" xmlns:r="http://schemas.openxmlformats.org/officeDocument/2006/relationships">
  <rfmt sheetId="1" sqref="M1543:N1543">
    <dxf>
      <fill>
        <patternFill>
          <bgColor rgb="FFFFFF00"/>
        </patternFill>
      </fill>
    </dxf>
  </rfmt>
  <rfmt sheetId="1" sqref="I1545:J1545">
    <dxf>
      <fill>
        <patternFill>
          <bgColor rgb="FFFFFF00"/>
        </patternFill>
      </fill>
    </dxf>
  </rfmt>
  <rcv guid="{52C56C69-E76E-46A4-93DC-3FEF3C34E98B}" action="delete"/>
  <rdn rId="0" localSheetId="1" customView="1" name="Z_52C56C69_E76E_46A4_93DC_3FEF3C34E98B_.wvu.PrintArea" hidden="1" oldHidden="1">
    <formula>'Лист 1'!$A$1:$R$1856</formula>
    <oldFormula>'Лист 1'!$A$1:$R$1856</oldFormula>
  </rdn>
  <rdn rId="0" localSheetId="1" customView="1" name="Z_52C56C69_E76E_46A4_93DC_3FEF3C34E98B_.wvu.PrintTitles" hidden="1" oldHidden="1">
    <formula>'Лист 1'!$17:$17</formula>
    <oldFormula>'Лист 1'!$17:$17</oldFormula>
  </rdn>
  <rdn rId="0" localSheetId="1" customView="1" name="Z_52C56C69_E76E_46A4_93DC_3FEF3C34E98B_.wvu.FilterData" hidden="1" oldHidden="1">
    <formula>'Лист 1'!$A$14:$S$1840</formula>
    <oldFormula>'Лист 1'!$A$14:$S$1840</oldFormula>
  </rdn>
  <rcv guid="{52C56C69-E76E-46A4-93DC-3FEF3C34E98B}" action="add"/>
</revisions>
</file>

<file path=xl/revisions/revisionLog192.xml><?xml version="1.0" encoding="utf-8"?>
<revisions xmlns="http://schemas.openxmlformats.org/spreadsheetml/2006/main" xmlns:r="http://schemas.openxmlformats.org/officeDocument/2006/relationships">
  <rcc rId="31293" sId="1" numFmtId="4">
    <nc r="K1369">
      <v>450</v>
    </nc>
  </rcc>
  <rcc rId="31294" sId="1" numFmtId="4">
    <nc r="M1375">
      <v>81.900000000000006</v>
    </nc>
  </rcc>
  <rcc rId="31295" sId="1" numFmtId="4">
    <nc r="K1379">
      <v>440</v>
    </nc>
  </rcc>
  <rcc rId="31296" sId="1" numFmtId="4">
    <nc r="K1381">
      <v>216.6</v>
    </nc>
  </rcc>
  <rcc rId="31297" sId="1" numFmtId="4">
    <nc r="K1382">
      <v>475.3</v>
    </nc>
  </rcc>
  <rcc rId="31298" sId="1" numFmtId="4">
    <nc r="K1383">
      <v>767.6</v>
    </nc>
  </rcc>
  <rcc rId="31299" sId="1" numFmtId="4">
    <nc r="I1385">
      <v>520.5</v>
    </nc>
  </rcc>
  <rcc rId="31300" sId="1" numFmtId="4">
    <nc r="K1386">
      <v>450</v>
    </nc>
  </rcc>
  <rcc rId="31301" sId="1" numFmtId="4">
    <nc r="K1387">
      <v>450</v>
    </nc>
  </rcc>
</revisions>
</file>

<file path=xl/revisions/userNames.xml><?xml version="1.0" encoding="utf-8"?>
<users xmlns="http://schemas.openxmlformats.org/spreadsheetml/2006/main" xmlns:r="http://schemas.openxmlformats.org/officeDocument/2006/relationships" count="2">
  <userInfo guid="{88D926DE-0D32-48F0-9720-BB782EFEB947}" name="Pinyaskin" id="-607650038" dateTime="2016-09-16T10:22:27"/>
  <userInfo guid="{48F91FE0-28A1-4E61-BFA2-63468FF8D89E}" name="Pinyaskin" id="-607651875" dateTime="2016-09-27T12:38:39"/>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microsoft.com/office/2006/relationships/wsSortMap" Target="wsSortMap1.xml"/></Relationships>
</file>

<file path=xl/worksheets/sheet1.xml><?xml version="1.0" encoding="utf-8"?>
<worksheet xmlns="http://schemas.openxmlformats.org/spreadsheetml/2006/main" xmlns:r="http://schemas.openxmlformats.org/officeDocument/2006/relationships">
  <dimension ref="A1:AJ1843"/>
  <sheetViews>
    <sheetView tabSelected="1" view="pageBreakPreview" zoomScale="60" workbookViewId="0">
      <selection activeCell="N7" sqref="N7"/>
    </sheetView>
  </sheetViews>
  <sheetFormatPr defaultColWidth="9.140625" defaultRowHeight="18.75"/>
  <cols>
    <col min="1" max="1" width="7" style="242" customWidth="1"/>
    <col min="2" max="2" width="73.7109375" style="60" customWidth="1"/>
    <col min="3" max="3" width="23.7109375" style="60" bestFit="1" customWidth="1"/>
    <col min="4" max="4" width="21.85546875" style="60" bestFit="1" customWidth="1"/>
    <col min="5" max="5" width="15.42578125" style="60" customWidth="1"/>
    <col min="6" max="6" width="20.7109375" style="60" bestFit="1" customWidth="1"/>
    <col min="7" max="7" width="20.5703125" style="60" bestFit="1" customWidth="1"/>
    <col min="8" max="8" width="22.28515625" style="60" bestFit="1" customWidth="1"/>
    <col min="9" max="10" width="20.5703125" style="60" bestFit="1" customWidth="1"/>
    <col min="11" max="11" width="20.7109375" style="243" bestFit="1" customWidth="1"/>
    <col min="12" max="12" width="20.85546875" style="60" bestFit="1" customWidth="1"/>
    <col min="13" max="13" width="20.5703125" style="60" bestFit="1" customWidth="1"/>
    <col min="14" max="14" width="18.28515625" style="60" customWidth="1"/>
    <col min="15" max="15" width="17.5703125" style="60" customWidth="1"/>
    <col min="16" max="16" width="20.85546875" style="60" bestFit="1" customWidth="1"/>
    <col min="17" max="17" width="21.5703125" style="60" customWidth="1"/>
    <col min="18" max="18" width="16.28515625" style="60" customWidth="1"/>
    <col min="19" max="19" width="8.85546875" style="60"/>
    <col min="20" max="20" width="22.7109375" style="1" customWidth="1"/>
    <col min="21" max="21" width="16.28515625" style="1" customWidth="1"/>
    <col min="22" max="22" width="20.28515625" style="1" customWidth="1"/>
    <col min="23" max="25" width="8.85546875" style="1"/>
    <col min="26" max="26" width="12.140625" style="1" customWidth="1"/>
    <col min="27" max="27" width="8.85546875" style="1"/>
    <col min="28" max="28" width="12.42578125" style="1" customWidth="1"/>
    <col min="29" max="29" width="8.85546875" style="1"/>
    <col min="30" max="30" width="12.140625" style="1" customWidth="1"/>
    <col min="31" max="33" width="8.85546875" style="1"/>
    <col min="34" max="34" width="13.140625" style="1" customWidth="1"/>
    <col min="35" max="35" width="12.42578125" style="1" customWidth="1"/>
    <col min="36" max="16384" width="9.140625" style="1"/>
  </cols>
  <sheetData>
    <row r="1" spans="1:17" ht="33">
      <c r="M1" s="373" t="s">
        <v>1711</v>
      </c>
      <c r="N1" s="373"/>
      <c r="O1" s="373"/>
      <c r="P1" s="373"/>
      <c r="Q1" s="373"/>
    </row>
    <row r="2" spans="1:17" ht="33">
      <c r="M2" s="373" t="s">
        <v>1759</v>
      </c>
      <c r="N2" s="373"/>
      <c r="O2" s="373"/>
      <c r="P2" s="373"/>
      <c r="Q2" s="373"/>
    </row>
    <row r="3" spans="1:17" ht="33">
      <c r="M3" s="373" t="s">
        <v>1761</v>
      </c>
      <c r="N3" s="373"/>
      <c r="O3" s="373"/>
      <c r="P3" s="373"/>
      <c r="Q3" s="373"/>
    </row>
    <row r="4" spans="1:17" ht="33">
      <c r="M4" s="373" t="s">
        <v>1760</v>
      </c>
      <c r="N4" s="373"/>
      <c r="O4" s="373"/>
      <c r="P4" s="373"/>
      <c r="Q4" s="373"/>
    </row>
    <row r="5" spans="1:17" ht="33">
      <c r="M5" s="373" t="s">
        <v>1762</v>
      </c>
      <c r="N5" s="373"/>
      <c r="O5" s="373"/>
      <c r="P5" s="373"/>
      <c r="Q5" s="373"/>
    </row>
    <row r="6" spans="1:17" ht="46.15" customHeight="1"/>
    <row r="7" spans="1:17" ht="45.6" customHeight="1">
      <c r="A7" s="316"/>
      <c r="B7" s="317"/>
      <c r="C7" s="317"/>
      <c r="D7" s="317"/>
      <c r="E7" s="317"/>
      <c r="F7" s="317"/>
      <c r="G7" s="317"/>
      <c r="H7" s="317"/>
      <c r="I7" s="317"/>
      <c r="J7" s="317"/>
      <c r="K7" s="318"/>
      <c r="L7" s="317"/>
      <c r="M7" s="317"/>
      <c r="N7" s="317"/>
      <c r="O7" s="317"/>
      <c r="P7" s="317"/>
    </row>
    <row r="8" spans="1:17" ht="58.5" customHeight="1">
      <c r="A8" s="376" t="s">
        <v>1712</v>
      </c>
      <c r="B8" s="377"/>
      <c r="C8" s="377"/>
      <c r="D8" s="377"/>
      <c r="E8" s="377"/>
      <c r="F8" s="377"/>
      <c r="G8" s="377"/>
      <c r="H8" s="377"/>
      <c r="I8" s="377"/>
      <c r="J8" s="377"/>
      <c r="K8" s="377"/>
      <c r="L8" s="377"/>
      <c r="M8" s="377"/>
      <c r="N8" s="377"/>
      <c r="O8" s="377"/>
      <c r="P8" s="377"/>
      <c r="Q8" s="377"/>
    </row>
    <row r="9" spans="1:17" ht="21.75" customHeight="1">
      <c r="A9" s="319"/>
    </row>
    <row r="10" spans="1:17" ht="21.75" customHeight="1">
      <c r="A10" s="389"/>
      <c r="B10" s="389"/>
      <c r="C10" s="389"/>
      <c r="D10" s="389"/>
      <c r="E10" s="389"/>
    </row>
    <row r="11" spans="1:17" ht="20.25" customHeight="1">
      <c r="A11" s="389"/>
      <c r="B11" s="389"/>
      <c r="C11" s="389"/>
      <c r="D11" s="389"/>
      <c r="E11" s="389"/>
    </row>
    <row r="12" spans="1:17" ht="4.5" customHeight="1">
      <c r="A12" s="389"/>
      <c r="B12" s="389"/>
      <c r="C12" s="389"/>
      <c r="D12" s="389"/>
      <c r="E12" s="389"/>
    </row>
    <row r="13" spans="1:17" ht="44.45" customHeight="1">
      <c r="A13" s="389"/>
      <c r="B13" s="389"/>
      <c r="C13" s="389"/>
      <c r="D13" s="389"/>
      <c r="E13" s="389"/>
    </row>
    <row r="14" spans="1:17" ht="52.15" customHeight="1">
      <c r="A14" s="378" t="s">
        <v>0</v>
      </c>
      <c r="B14" s="381" t="s">
        <v>1</v>
      </c>
      <c r="C14" s="381" t="s">
        <v>2</v>
      </c>
      <c r="D14" s="383" t="s">
        <v>1701</v>
      </c>
      <c r="E14" s="384"/>
      <c r="F14" s="384"/>
      <c r="G14" s="384"/>
      <c r="H14" s="384"/>
      <c r="I14" s="384"/>
      <c r="J14" s="384"/>
      <c r="K14" s="384"/>
      <c r="L14" s="384"/>
      <c r="M14" s="384"/>
      <c r="N14" s="385"/>
      <c r="O14" s="390" t="s">
        <v>1710</v>
      </c>
      <c r="P14" s="390"/>
      <c r="Q14" s="390"/>
    </row>
    <row r="15" spans="1:17" ht="162" customHeight="1">
      <c r="A15" s="379"/>
      <c r="B15" s="388"/>
      <c r="C15" s="382"/>
      <c r="D15" s="320" t="s">
        <v>1702</v>
      </c>
      <c r="E15" s="386" t="s">
        <v>1703</v>
      </c>
      <c r="F15" s="387"/>
      <c r="G15" s="386" t="s">
        <v>1704</v>
      </c>
      <c r="H15" s="387"/>
      <c r="I15" s="386" t="s">
        <v>1705</v>
      </c>
      <c r="J15" s="387"/>
      <c r="K15" s="386" t="s">
        <v>1706</v>
      </c>
      <c r="L15" s="387"/>
      <c r="M15" s="386" t="s">
        <v>1707</v>
      </c>
      <c r="N15" s="387"/>
      <c r="O15" s="374" t="s">
        <v>1708</v>
      </c>
      <c r="P15" s="375"/>
      <c r="Q15" s="321" t="s">
        <v>1709</v>
      </c>
    </row>
    <row r="16" spans="1:17" ht="25.15" customHeight="1">
      <c r="A16" s="380"/>
      <c r="B16" s="382"/>
      <c r="C16" s="320" t="s">
        <v>3</v>
      </c>
      <c r="D16" s="320" t="s">
        <v>3</v>
      </c>
      <c r="E16" s="320" t="s">
        <v>4</v>
      </c>
      <c r="F16" s="320" t="s">
        <v>3</v>
      </c>
      <c r="G16" s="320" t="s">
        <v>5</v>
      </c>
      <c r="H16" s="320" t="s">
        <v>3</v>
      </c>
      <c r="I16" s="320" t="s">
        <v>5</v>
      </c>
      <c r="J16" s="320" t="s">
        <v>3</v>
      </c>
      <c r="K16" s="322" t="s">
        <v>5</v>
      </c>
      <c r="L16" s="320" t="s">
        <v>3</v>
      </c>
      <c r="M16" s="320" t="s">
        <v>6</v>
      </c>
      <c r="N16" s="320" t="s">
        <v>3</v>
      </c>
      <c r="O16" s="320" t="s">
        <v>5</v>
      </c>
      <c r="P16" s="323" t="s">
        <v>3</v>
      </c>
      <c r="Q16" s="324" t="s">
        <v>3</v>
      </c>
    </row>
    <row r="17" spans="1:17" ht="25.15" customHeight="1">
      <c r="A17" s="325" t="s">
        <v>7</v>
      </c>
      <c r="B17" s="320" t="s">
        <v>8</v>
      </c>
      <c r="C17" s="326" t="s">
        <v>9</v>
      </c>
      <c r="D17" s="326" t="s">
        <v>10</v>
      </c>
      <c r="E17" s="326" t="s">
        <v>11</v>
      </c>
      <c r="F17" s="326" t="s">
        <v>12</v>
      </c>
      <c r="G17" s="326" t="s">
        <v>13</v>
      </c>
      <c r="H17" s="326" t="s">
        <v>14</v>
      </c>
      <c r="I17" s="326" t="s">
        <v>15</v>
      </c>
      <c r="J17" s="326" t="s">
        <v>16</v>
      </c>
      <c r="K17" s="327" t="s">
        <v>17</v>
      </c>
      <c r="L17" s="326" t="s">
        <v>18</v>
      </c>
      <c r="M17" s="326" t="s">
        <v>19</v>
      </c>
      <c r="N17" s="326" t="s">
        <v>20</v>
      </c>
      <c r="O17" s="326" t="s">
        <v>21</v>
      </c>
      <c r="P17" s="328" t="s">
        <v>22</v>
      </c>
      <c r="Q17" s="324" t="s">
        <v>23</v>
      </c>
    </row>
    <row r="18" spans="1:17" ht="25.15" customHeight="1">
      <c r="A18" s="393" t="s">
        <v>24</v>
      </c>
      <c r="B18" s="394"/>
      <c r="C18" s="255">
        <f t="shared" ref="C18:Q18" si="0">C22+C30+C267+C284+C444+C495+C598+C881+C931+C951+C997+C1005+C1023+C1084+C1101+C1116+C1129+C1132+C1163+C1172+C1180+C1198+C1205+C1231+C1246+C1252+C1299+C1308+C1326+C1345+C1349+C1355+C1392+C1399+C1407+C1440+C1471+C1491+C1498+C1556+C1563+C1615+C1624+C1642+C1672+C1676+C1685+C1688+C1691+C1702+C1727+C1745+C1757+C1766+C1772+C1779+C1785+C1803+C1793+C1809+C1821+C1030+C1722</f>
        <v>4242761093.0407</v>
      </c>
      <c r="D18" s="122">
        <f t="shared" si="0"/>
        <v>825308208.90069985</v>
      </c>
      <c r="E18" s="122">
        <f t="shared" si="0"/>
        <v>363</v>
      </c>
      <c r="F18" s="122">
        <f t="shared" si="0"/>
        <v>692830147.50999999</v>
      </c>
      <c r="G18" s="122">
        <f t="shared" si="0"/>
        <v>1519176.693</v>
      </c>
      <c r="H18" s="122">
        <f t="shared" si="0"/>
        <v>1874737478.1641998</v>
      </c>
      <c r="I18" s="122">
        <f t="shared" si="0"/>
        <v>44680.060000000005</v>
      </c>
      <c r="J18" s="122">
        <f t="shared" si="0"/>
        <v>31418319.687999997</v>
      </c>
      <c r="K18" s="122">
        <f t="shared" si="0"/>
        <v>400954.22999999992</v>
      </c>
      <c r="L18" s="122">
        <f t="shared" si="0"/>
        <v>238822224.02099997</v>
      </c>
      <c r="M18" s="122">
        <f t="shared" si="0"/>
        <v>41315.200000000004</v>
      </c>
      <c r="N18" s="122">
        <f t="shared" si="0"/>
        <v>81464790.386399999</v>
      </c>
      <c r="O18" s="122">
        <f t="shared" si="0"/>
        <v>204687.04</v>
      </c>
      <c r="P18" s="122">
        <f t="shared" si="0"/>
        <v>240276613.42240003</v>
      </c>
      <c r="Q18" s="122">
        <f t="shared" si="0"/>
        <v>257903310.94799998</v>
      </c>
    </row>
    <row r="19" spans="1:17" ht="25.15" customHeight="1">
      <c r="A19" s="393" t="s">
        <v>25</v>
      </c>
      <c r="B19" s="394"/>
      <c r="C19" s="255">
        <f t="shared" ref="C19:Q19" si="1">C23+C31+C268+C285+C445+C496+C599+C882+C932+C952+C1031+C1085+C1102+C1117+C1164+C1173+C1181+C1206+C1232+C1253+C1309+C1327+C1356+C1393+C1400+C1408+C1441+C1472+C1499+C1564+C1616+C1625+C1643+C1677+C1689+C1728+C1746+C1758+C1773+C1786+C1794+C1810+C1492</f>
        <v>841070358.85979998</v>
      </c>
      <c r="D19" s="122">
        <f t="shared" si="1"/>
        <v>43168120.862999998</v>
      </c>
      <c r="E19" s="122">
        <f t="shared" si="1"/>
        <v>116</v>
      </c>
      <c r="F19" s="122">
        <f t="shared" si="1"/>
        <v>204492765</v>
      </c>
      <c r="G19" s="122">
        <f t="shared" si="1"/>
        <v>158304.50999999998</v>
      </c>
      <c r="H19" s="122">
        <f t="shared" si="1"/>
        <v>467774113.8398</v>
      </c>
      <c r="I19" s="122">
        <f t="shared" si="1"/>
        <v>989.59999999999991</v>
      </c>
      <c r="J19" s="122">
        <f t="shared" si="1"/>
        <v>878357.54</v>
      </c>
      <c r="K19" s="122">
        <f t="shared" si="1"/>
        <v>10664.6</v>
      </c>
      <c r="L19" s="122">
        <f t="shared" si="1"/>
        <v>21285700.666999999</v>
      </c>
      <c r="M19" s="122">
        <f t="shared" si="1"/>
        <v>2080.52</v>
      </c>
      <c r="N19" s="122">
        <f t="shared" si="1"/>
        <v>4206686.6899999995</v>
      </c>
      <c r="O19" s="122">
        <f t="shared" si="1"/>
        <v>3778.46</v>
      </c>
      <c r="P19" s="122">
        <f t="shared" si="1"/>
        <v>9924267</v>
      </c>
      <c r="Q19" s="122">
        <f t="shared" si="1"/>
        <v>89340347.260000005</v>
      </c>
    </row>
    <row r="20" spans="1:17" ht="25.15" customHeight="1">
      <c r="A20" s="393" t="s">
        <v>26</v>
      </c>
      <c r="B20" s="394"/>
      <c r="C20" s="255">
        <f t="shared" ref="C20:Q20" si="2">C25+C110+C274+C328+C458+C514+C642+C888+C939+C957+C1024+C1036+C1089+C1106+C1119+C1130+C1133+C1166+C1175+C1183+C1209+C1234+C1247+C1262+C1300+C1312+C1329+C1350+C1360+C1395+C1402+C1412+C1451+C1476+C1505+C1557+C1618+C1629+C1645+C1679+C1692+C1703+C1723+C1730+C1748+C1760+C1776+C1780+C1788+C1796+C1812+C1822+C1494</f>
        <v>1482407116.9359999</v>
      </c>
      <c r="D20" s="122">
        <f t="shared" si="2"/>
        <v>312754864.61700004</v>
      </c>
      <c r="E20" s="122">
        <f t="shared" si="2"/>
        <v>149</v>
      </c>
      <c r="F20" s="122">
        <f t="shared" si="2"/>
        <v>287839389.65000004</v>
      </c>
      <c r="G20" s="122">
        <f t="shared" si="2"/>
        <v>208621.93700000003</v>
      </c>
      <c r="H20" s="122">
        <f t="shared" si="2"/>
        <v>621518928.23799992</v>
      </c>
      <c r="I20" s="122">
        <f t="shared" si="2"/>
        <v>19698.460000000003</v>
      </c>
      <c r="J20" s="122">
        <f t="shared" si="2"/>
        <v>10378402.4</v>
      </c>
      <c r="K20" s="122">
        <f t="shared" si="2"/>
        <v>112696.72000000002</v>
      </c>
      <c r="L20" s="122">
        <f t="shared" si="2"/>
        <v>62855655.981000006</v>
      </c>
      <c r="M20" s="122">
        <f t="shared" si="2"/>
        <v>15719.560000000001</v>
      </c>
      <c r="N20" s="122">
        <f t="shared" si="2"/>
        <v>22754796.686000001</v>
      </c>
      <c r="O20" s="122">
        <f t="shared" si="2"/>
        <v>84585.849999999991</v>
      </c>
      <c r="P20" s="122">
        <f t="shared" si="2"/>
        <v>71095408.604000002</v>
      </c>
      <c r="Q20" s="122">
        <f t="shared" si="2"/>
        <v>93209670.760000005</v>
      </c>
    </row>
    <row r="21" spans="1:17" ht="25.15" customHeight="1">
      <c r="A21" s="391" t="s">
        <v>27</v>
      </c>
      <c r="B21" s="392"/>
      <c r="C21" s="255">
        <f t="shared" ref="C21:Q21" si="3">C28+C194+C380+C476+C542+C905+C945+C978+C998+C1006+C1026+C1065+C1095+C1110+C1124+C1135+C1177+C1186+C1199+C1216+C1249+C1276+C1304+C1314+C1331+C1346+C1352+C1366+C1397+C1405+C1424+C1461+C1485+C1531+C1559+C1567+C1621+C1636+C1665+C1673+C1682+C1686+C1696+C1716+C1725+C1732+C1752+C1764+C1783+C1790+C1798+C1804+C1818+C1830+C1496+C730+C1767+C278+C1168</f>
        <v>1919283617.2448997</v>
      </c>
      <c r="D21" s="122">
        <f t="shared" si="3"/>
        <v>469385223.42069989</v>
      </c>
      <c r="E21" s="122">
        <f t="shared" si="3"/>
        <v>98</v>
      </c>
      <c r="F21" s="122">
        <f t="shared" si="3"/>
        <v>200497992.86000001</v>
      </c>
      <c r="G21" s="122">
        <f t="shared" si="3"/>
        <v>275254.946</v>
      </c>
      <c r="H21" s="122">
        <f t="shared" si="3"/>
        <v>785444436.08640003</v>
      </c>
      <c r="I21" s="122">
        <f t="shared" si="3"/>
        <v>23992</v>
      </c>
      <c r="J21" s="122">
        <f t="shared" si="3"/>
        <v>20161559.748000003</v>
      </c>
      <c r="K21" s="122">
        <f t="shared" si="3"/>
        <v>277592.90999999992</v>
      </c>
      <c r="L21" s="122">
        <f t="shared" si="3"/>
        <v>154680867.37300006</v>
      </c>
      <c r="M21" s="122">
        <f t="shared" si="3"/>
        <v>23515.119999999995</v>
      </c>
      <c r="N21" s="122">
        <f t="shared" si="3"/>
        <v>54503307.010400005</v>
      </c>
      <c r="O21" s="122">
        <f t="shared" si="3"/>
        <v>116322.73</v>
      </c>
      <c r="P21" s="122">
        <f t="shared" si="3"/>
        <v>159256937.81840006</v>
      </c>
      <c r="Q21" s="122">
        <f t="shared" si="3"/>
        <v>75353292.928000003</v>
      </c>
    </row>
    <row r="22" spans="1:17" ht="25.15" customHeight="1">
      <c r="A22" s="284">
        <v>1</v>
      </c>
      <c r="B22" s="313" t="s">
        <v>31</v>
      </c>
      <c r="C22" s="255">
        <f>C23+C25+C28</f>
        <v>7892036</v>
      </c>
      <c r="D22" s="122">
        <f t="shared" ref="D22:Q22" si="4">D23+D25+D28</f>
        <v>788713</v>
      </c>
      <c r="E22" s="122">
        <f t="shared" si="4"/>
        <v>0</v>
      </c>
      <c r="F22" s="122">
        <f t="shared" si="4"/>
        <v>0</v>
      </c>
      <c r="G22" s="122">
        <f t="shared" si="4"/>
        <v>1723</v>
      </c>
      <c r="H22" s="122">
        <f t="shared" si="4"/>
        <v>6234899</v>
      </c>
      <c r="I22" s="122">
        <f t="shared" si="4"/>
        <v>230</v>
      </c>
      <c r="J22" s="122">
        <f t="shared" si="4"/>
        <v>450286</v>
      </c>
      <c r="K22" s="122">
        <f t="shared" si="4"/>
        <v>200</v>
      </c>
      <c r="L22" s="122">
        <f t="shared" si="4"/>
        <v>418138</v>
      </c>
      <c r="M22" s="122">
        <f t="shared" si="4"/>
        <v>0</v>
      </c>
      <c r="N22" s="122">
        <f t="shared" si="4"/>
        <v>0</v>
      </c>
      <c r="O22" s="122">
        <f t="shared" si="4"/>
        <v>0</v>
      </c>
      <c r="P22" s="122">
        <f t="shared" si="4"/>
        <v>0</v>
      </c>
      <c r="Q22" s="122">
        <f t="shared" si="4"/>
        <v>0</v>
      </c>
    </row>
    <row r="23" spans="1:17" ht="25.15" customHeight="1">
      <c r="A23" s="393" t="s">
        <v>358</v>
      </c>
      <c r="B23" s="394"/>
      <c r="C23" s="253">
        <f>C24</f>
        <v>937225</v>
      </c>
      <c r="D23" s="119">
        <f t="shared" ref="D23:Q23" si="5">D24</f>
        <v>0</v>
      </c>
      <c r="E23" s="119">
        <f t="shared" si="5"/>
        <v>0</v>
      </c>
      <c r="F23" s="119">
        <f t="shared" si="5"/>
        <v>0</v>
      </c>
      <c r="G23" s="119">
        <f t="shared" si="5"/>
        <v>259</v>
      </c>
      <c r="H23" s="119">
        <f t="shared" si="5"/>
        <v>937225</v>
      </c>
      <c r="I23" s="119">
        <f t="shared" si="5"/>
        <v>0</v>
      </c>
      <c r="J23" s="119">
        <f t="shared" si="5"/>
        <v>0</v>
      </c>
      <c r="K23" s="119">
        <f t="shared" si="5"/>
        <v>0</v>
      </c>
      <c r="L23" s="119">
        <f t="shared" si="5"/>
        <v>0</v>
      </c>
      <c r="M23" s="119">
        <f t="shared" si="5"/>
        <v>0</v>
      </c>
      <c r="N23" s="119">
        <f t="shared" si="5"/>
        <v>0</v>
      </c>
      <c r="O23" s="119">
        <f t="shared" si="5"/>
        <v>0</v>
      </c>
      <c r="P23" s="119">
        <f t="shared" si="5"/>
        <v>0</v>
      </c>
      <c r="Q23" s="119">
        <f t="shared" si="5"/>
        <v>0</v>
      </c>
    </row>
    <row r="24" spans="1:17" ht="25.15" customHeight="1">
      <c r="A24" s="19">
        <v>1</v>
      </c>
      <c r="B24" s="15" t="s">
        <v>401</v>
      </c>
      <c r="C24" s="254">
        <f>D24+F24+H24+J24+L24+N24+P24+Q24</f>
        <v>937225</v>
      </c>
      <c r="D24" s="48"/>
      <c r="E24" s="285"/>
      <c r="F24" s="285"/>
      <c r="G24" s="285">
        <v>259</v>
      </c>
      <c r="H24" s="285">
        <v>937225</v>
      </c>
      <c r="I24" s="285"/>
      <c r="J24" s="285"/>
      <c r="K24" s="48"/>
      <c r="L24" s="48"/>
      <c r="M24" s="199"/>
      <c r="N24" s="199"/>
      <c r="O24" s="199"/>
      <c r="P24" s="199"/>
      <c r="Q24" s="199"/>
    </row>
    <row r="25" spans="1:17" ht="25.15" hidden="1" customHeight="1">
      <c r="A25" s="393" t="s">
        <v>359</v>
      </c>
      <c r="B25" s="394"/>
      <c r="C25" s="255">
        <f>C26+C27</f>
        <v>3959111</v>
      </c>
      <c r="D25" s="122">
        <f t="shared" ref="D25:Q25" si="6">D26+D27</f>
        <v>522399</v>
      </c>
      <c r="E25" s="122">
        <f t="shared" si="6"/>
        <v>0</v>
      </c>
      <c r="F25" s="122">
        <f t="shared" si="6"/>
        <v>0</v>
      </c>
      <c r="G25" s="122">
        <f t="shared" si="6"/>
        <v>744</v>
      </c>
      <c r="H25" s="122">
        <f t="shared" si="6"/>
        <v>2692260</v>
      </c>
      <c r="I25" s="122">
        <f t="shared" si="6"/>
        <v>140</v>
      </c>
      <c r="J25" s="122">
        <f t="shared" si="6"/>
        <v>326314</v>
      </c>
      <c r="K25" s="122">
        <f t="shared" si="6"/>
        <v>200</v>
      </c>
      <c r="L25" s="122">
        <f t="shared" si="6"/>
        <v>418138</v>
      </c>
      <c r="M25" s="122">
        <f t="shared" si="6"/>
        <v>0</v>
      </c>
      <c r="N25" s="122">
        <f t="shared" si="6"/>
        <v>0</v>
      </c>
      <c r="O25" s="122">
        <f t="shared" si="6"/>
        <v>0</v>
      </c>
      <c r="P25" s="122">
        <f t="shared" si="6"/>
        <v>0</v>
      </c>
      <c r="Q25" s="122">
        <f t="shared" si="6"/>
        <v>0</v>
      </c>
    </row>
    <row r="26" spans="1:17" ht="25.15" hidden="1" customHeight="1">
      <c r="A26" s="19">
        <v>1</v>
      </c>
      <c r="B26" s="15" t="s">
        <v>400</v>
      </c>
      <c r="C26" s="254">
        <f>D26+F26+H26+J26+L26+N26+P26+Q26</f>
        <v>1933325</v>
      </c>
      <c r="D26" s="48"/>
      <c r="E26" s="285"/>
      <c r="F26" s="285"/>
      <c r="G26" s="285">
        <v>372</v>
      </c>
      <c r="H26" s="285">
        <v>1346130</v>
      </c>
      <c r="I26" s="285">
        <v>70</v>
      </c>
      <c r="J26" s="285">
        <v>169057</v>
      </c>
      <c r="K26" s="48">
        <v>200</v>
      </c>
      <c r="L26" s="48">
        <v>418138</v>
      </c>
      <c r="M26" s="199"/>
      <c r="N26" s="199"/>
      <c r="O26" s="199"/>
      <c r="P26" s="199"/>
      <c r="Q26" s="199"/>
    </row>
    <row r="27" spans="1:17" ht="25.15" hidden="1" customHeight="1">
      <c r="A27" s="19">
        <v>2</v>
      </c>
      <c r="B27" s="15" t="s">
        <v>402</v>
      </c>
      <c r="C27" s="254">
        <f>D27+F27+H27+J27+L27+N27+P27+Q27</f>
        <v>2025786</v>
      </c>
      <c r="D27" s="48">
        <v>522399</v>
      </c>
      <c r="E27" s="285"/>
      <c r="F27" s="285"/>
      <c r="G27" s="285">
        <v>372</v>
      </c>
      <c r="H27" s="285">
        <v>1346130</v>
      </c>
      <c r="I27" s="285">
        <v>70</v>
      </c>
      <c r="J27" s="285">
        <v>157257</v>
      </c>
      <c r="K27" s="48"/>
      <c r="L27" s="48"/>
      <c r="M27" s="199"/>
      <c r="N27" s="199"/>
      <c r="O27" s="199"/>
      <c r="P27" s="199"/>
      <c r="Q27" s="199"/>
    </row>
    <row r="28" spans="1:17" ht="25.15" hidden="1" customHeight="1">
      <c r="A28" s="391" t="s">
        <v>360</v>
      </c>
      <c r="B28" s="392"/>
      <c r="C28" s="253">
        <f>C29</f>
        <v>2995700</v>
      </c>
      <c r="D28" s="119">
        <f t="shared" ref="D28:Q28" si="7">D29</f>
        <v>266314</v>
      </c>
      <c r="E28" s="119">
        <f t="shared" si="7"/>
        <v>0</v>
      </c>
      <c r="F28" s="119">
        <f t="shared" si="7"/>
        <v>0</v>
      </c>
      <c r="G28" s="119">
        <f t="shared" si="7"/>
        <v>720</v>
      </c>
      <c r="H28" s="119">
        <f t="shared" si="7"/>
        <v>2605414</v>
      </c>
      <c r="I28" s="119">
        <f t="shared" si="7"/>
        <v>90</v>
      </c>
      <c r="J28" s="119">
        <f t="shared" si="7"/>
        <v>123972</v>
      </c>
      <c r="K28" s="119">
        <f t="shared" si="7"/>
        <v>0</v>
      </c>
      <c r="L28" s="119">
        <f t="shared" si="7"/>
        <v>0</v>
      </c>
      <c r="M28" s="119">
        <f t="shared" si="7"/>
        <v>0</v>
      </c>
      <c r="N28" s="119">
        <f t="shared" si="7"/>
        <v>0</v>
      </c>
      <c r="O28" s="119">
        <f t="shared" si="7"/>
        <v>0</v>
      </c>
      <c r="P28" s="119">
        <f t="shared" si="7"/>
        <v>0</v>
      </c>
      <c r="Q28" s="119">
        <f t="shared" si="7"/>
        <v>0</v>
      </c>
    </row>
    <row r="29" spans="1:17" ht="25.15" hidden="1" customHeight="1">
      <c r="A29" s="286">
        <v>1</v>
      </c>
      <c r="B29" s="141" t="s">
        <v>824</v>
      </c>
      <c r="C29" s="254">
        <f>D29+F29+H29+J29+L29+N29+P29+Q29</f>
        <v>2995700</v>
      </c>
      <c r="D29" s="48">
        <v>266314</v>
      </c>
      <c r="E29" s="285"/>
      <c r="F29" s="285"/>
      <c r="G29" s="285">
        <v>720</v>
      </c>
      <c r="H29" s="285">
        <v>2605414</v>
      </c>
      <c r="I29" s="285">
        <v>90</v>
      </c>
      <c r="J29" s="285">
        <v>123972</v>
      </c>
      <c r="K29" s="48"/>
      <c r="L29" s="48"/>
      <c r="M29" s="199"/>
      <c r="N29" s="199"/>
      <c r="O29" s="199"/>
      <c r="P29" s="199"/>
      <c r="Q29" s="199"/>
    </row>
    <row r="30" spans="1:17" ht="25.15" customHeight="1">
      <c r="A30" s="6">
        <v>2</v>
      </c>
      <c r="B30" s="287" t="s">
        <v>28</v>
      </c>
      <c r="C30" s="255">
        <f>C31+C110+C194</f>
        <v>982395905</v>
      </c>
      <c r="D30" s="122">
        <f t="shared" ref="D30:Q30" si="8">D31+D110+D194</f>
        <v>103501116</v>
      </c>
      <c r="E30" s="122">
        <f t="shared" si="8"/>
        <v>74</v>
      </c>
      <c r="F30" s="122">
        <f t="shared" si="8"/>
        <v>185081747</v>
      </c>
      <c r="G30" s="122">
        <f t="shared" si="8"/>
        <v>143994.78000000003</v>
      </c>
      <c r="H30" s="122">
        <f t="shared" si="8"/>
        <v>606805859</v>
      </c>
      <c r="I30" s="122">
        <f t="shared" si="8"/>
        <v>1431.5</v>
      </c>
      <c r="J30" s="122">
        <f t="shared" si="8"/>
        <v>1953645</v>
      </c>
      <c r="K30" s="122">
        <f t="shared" si="8"/>
        <v>28794.600000000002</v>
      </c>
      <c r="L30" s="122">
        <f t="shared" si="8"/>
        <v>37964343</v>
      </c>
      <c r="M30" s="122">
        <f t="shared" si="8"/>
        <v>5334.0999999999995</v>
      </c>
      <c r="N30" s="122">
        <f t="shared" si="8"/>
        <v>7035464</v>
      </c>
      <c r="O30" s="122">
        <f t="shared" si="8"/>
        <v>2500</v>
      </c>
      <c r="P30" s="122">
        <f t="shared" si="8"/>
        <v>7148277</v>
      </c>
      <c r="Q30" s="122">
        <f t="shared" si="8"/>
        <v>32905454</v>
      </c>
    </row>
    <row r="31" spans="1:17" ht="25.15" customHeight="1">
      <c r="A31" s="363" t="s">
        <v>29</v>
      </c>
      <c r="B31" s="364"/>
      <c r="C31" s="255">
        <f>SUM(C32:C109)</f>
        <v>314850924</v>
      </c>
      <c r="D31" s="122">
        <f t="shared" ref="D31:Q31" si="9">SUM(D32:D109)</f>
        <v>14290590</v>
      </c>
      <c r="E31" s="122">
        <f t="shared" si="9"/>
        <v>18</v>
      </c>
      <c r="F31" s="122">
        <f t="shared" si="9"/>
        <v>46338525</v>
      </c>
      <c r="G31" s="122">
        <f t="shared" si="9"/>
        <v>57240.040000000008</v>
      </c>
      <c r="H31" s="122">
        <f t="shared" si="9"/>
        <v>220337522</v>
      </c>
      <c r="I31" s="122">
        <f t="shared" si="9"/>
        <v>462.8</v>
      </c>
      <c r="J31" s="122">
        <f t="shared" si="9"/>
        <v>478047</v>
      </c>
      <c r="K31" s="122">
        <f t="shared" si="9"/>
        <v>3788.8</v>
      </c>
      <c r="L31" s="122">
        <f t="shared" si="9"/>
        <v>7948826</v>
      </c>
      <c r="M31" s="122">
        <f t="shared" si="9"/>
        <v>169.12</v>
      </c>
      <c r="N31" s="122">
        <f t="shared" si="9"/>
        <v>1242990</v>
      </c>
      <c r="O31" s="122">
        <f t="shared" si="9"/>
        <v>2500</v>
      </c>
      <c r="P31" s="122">
        <f t="shared" si="9"/>
        <v>7148277</v>
      </c>
      <c r="Q31" s="122">
        <f t="shared" si="9"/>
        <v>17066147</v>
      </c>
    </row>
    <row r="32" spans="1:17" ht="25.15" hidden="1" customHeight="1">
      <c r="A32" s="19">
        <v>1</v>
      </c>
      <c r="B32" s="15" t="s">
        <v>403</v>
      </c>
      <c r="C32" s="254">
        <f>D32+F32+H32+J32+L32+N32+P32+Q32</f>
        <v>4882489</v>
      </c>
      <c r="D32" s="48"/>
      <c r="E32" s="48"/>
      <c r="F32" s="48"/>
      <c r="G32" s="48">
        <v>1386</v>
      </c>
      <c r="H32" s="48">
        <v>4882489</v>
      </c>
      <c r="I32" s="48"/>
      <c r="J32" s="48"/>
      <c r="K32" s="48"/>
      <c r="L32" s="48"/>
      <c r="M32" s="48"/>
      <c r="N32" s="48"/>
      <c r="O32" s="48"/>
      <c r="P32" s="48"/>
      <c r="Q32" s="48"/>
    </row>
    <row r="33" spans="1:17" ht="25.15" hidden="1" customHeight="1">
      <c r="A33" s="19">
        <f>A32+1</f>
        <v>2</v>
      </c>
      <c r="B33" s="15" t="s">
        <v>617</v>
      </c>
      <c r="C33" s="254">
        <f t="shared" ref="C33:C95" si="10">D33+F33+H33+J33+L33+N33+P33+Q33</f>
        <v>2074882</v>
      </c>
      <c r="D33" s="48"/>
      <c r="E33" s="48"/>
      <c r="F33" s="48"/>
      <c r="G33" s="48">
        <v>589</v>
      </c>
      <c r="H33" s="48">
        <v>2074882</v>
      </c>
      <c r="I33" s="48"/>
      <c r="J33" s="48"/>
      <c r="K33" s="48"/>
      <c r="L33" s="48"/>
      <c r="M33" s="48"/>
      <c r="N33" s="48"/>
      <c r="O33" s="48"/>
      <c r="P33" s="48"/>
      <c r="Q33" s="48"/>
    </row>
    <row r="34" spans="1:17" ht="25.15" hidden="1" customHeight="1">
      <c r="A34" s="19">
        <f t="shared" ref="A34:A96" si="11">A33+1</f>
        <v>3</v>
      </c>
      <c r="B34" s="15" t="s">
        <v>618</v>
      </c>
      <c r="C34" s="254">
        <f t="shared" si="10"/>
        <v>1056816</v>
      </c>
      <c r="D34" s="48"/>
      <c r="E34" s="48"/>
      <c r="F34" s="48"/>
      <c r="G34" s="48">
        <v>300</v>
      </c>
      <c r="H34" s="48">
        <v>1056816</v>
      </c>
      <c r="I34" s="48"/>
      <c r="J34" s="48"/>
      <c r="K34" s="48"/>
      <c r="L34" s="48"/>
      <c r="M34" s="48"/>
      <c r="N34" s="48"/>
      <c r="O34" s="48"/>
      <c r="P34" s="48"/>
      <c r="Q34" s="48"/>
    </row>
    <row r="35" spans="1:17" ht="24.6" hidden="1" customHeight="1">
      <c r="A35" s="19">
        <f t="shared" si="11"/>
        <v>4</v>
      </c>
      <c r="B35" s="15" t="s">
        <v>825</v>
      </c>
      <c r="C35" s="254">
        <f t="shared" si="10"/>
        <v>3979062</v>
      </c>
      <c r="D35" s="48"/>
      <c r="E35" s="48"/>
      <c r="F35" s="48"/>
      <c r="G35" s="48">
        <v>624</v>
      </c>
      <c r="H35" s="48">
        <v>2258025</v>
      </c>
      <c r="I35" s="48">
        <v>462.8</v>
      </c>
      <c r="J35" s="48">
        <v>478047</v>
      </c>
      <c r="K35" s="48"/>
      <c r="L35" s="48"/>
      <c r="M35" s="48">
        <v>169.12</v>
      </c>
      <c r="N35" s="48">
        <v>1242990</v>
      </c>
      <c r="O35" s="48"/>
      <c r="P35" s="48"/>
      <c r="Q35" s="48"/>
    </row>
    <row r="36" spans="1:17" ht="24.6" hidden="1" customHeight="1">
      <c r="A36" s="19">
        <f t="shared" si="11"/>
        <v>5</v>
      </c>
      <c r="B36" s="15" t="s">
        <v>1055</v>
      </c>
      <c r="C36" s="254">
        <f t="shared" si="10"/>
        <v>974912</v>
      </c>
      <c r="D36" s="48"/>
      <c r="E36" s="48"/>
      <c r="F36" s="48"/>
      <c r="G36" s="48">
        <v>276.75</v>
      </c>
      <c r="H36" s="48">
        <v>974912</v>
      </c>
      <c r="I36" s="48"/>
      <c r="J36" s="48"/>
      <c r="K36" s="48"/>
      <c r="L36" s="48"/>
      <c r="M36" s="48"/>
      <c r="N36" s="48"/>
      <c r="O36" s="48"/>
      <c r="P36" s="48"/>
      <c r="Q36" s="48"/>
    </row>
    <row r="37" spans="1:17" ht="24.6" hidden="1" customHeight="1">
      <c r="A37" s="19">
        <f t="shared" si="11"/>
        <v>6</v>
      </c>
      <c r="B37" s="15" t="s">
        <v>1056</v>
      </c>
      <c r="C37" s="254">
        <f t="shared" si="10"/>
        <v>602124</v>
      </c>
      <c r="D37" s="48"/>
      <c r="E37" s="48"/>
      <c r="F37" s="48"/>
      <c r="G37" s="48"/>
      <c r="H37" s="48"/>
      <c r="I37" s="48"/>
      <c r="J37" s="48"/>
      <c r="K37" s="48">
        <v>554.1</v>
      </c>
      <c r="L37" s="48">
        <v>602124</v>
      </c>
      <c r="M37" s="48"/>
      <c r="N37" s="48"/>
      <c r="O37" s="48"/>
      <c r="P37" s="48"/>
      <c r="Q37" s="48"/>
    </row>
    <row r="38" spans="1:17" ht="24.6" hidden="1" customHeight="1">
      <c r="A38" s="19">
        <f t="shared" si="11"/>
        <v>7</v>
      </c>
      <c r="B38" s="15" t="s">
        <v>1057</v>
      </c>
      <c r="C38" s="254">
        <f t="shared" si="10"/>
        <v>809070</v>
      </c>
      <c r="D38" s="48"/>
      <c r="E38" s="48"/>
      <c r="F38" s="48"/>
      <c r="G38" s="48"/>
      <c r="H38" s="48"/>
      <c r="I38" s="48"/>
      <c r="J38" s="48"/>
      <c r="K38" s="48">
        <v>758.6</v>
      </c>
      <c r="L38" s="48">
        <v>809070</v>
      </c>
      <c r="M38" s="48"/>
      <c r="N38" s="48"/>
      <c r="O38" s="48"/>
      <c r="P38" s="48"/>
      <c r="Q38" s="48"/>
    </row>
    <row r="39" spans="1:17" ht="24.6" hidden="1" customHeight="1">
      <c r="A39" s="19">
        <f t="shared" si="11"/>
        <v>8</v>
      </c>
      <c r="B39" s="15" t="s">
        <v>1618</v>
      </c>
      <c r="C39" s="254">
        <f t="shared" si="10"/>
        <v>2010341</v>
      </c>
      <c r="D39" s="48">
        <v>2010341</v>
      </c>
      <c r="E39" s="48"/>
      <c r="F39" s="48"/>
      <c r="G39" s="48"/>
      <c r="H39" s="48"/>
      <c r="I39" s="48"/>
      <c r="J39" s="48"/>
      <c r="K39" s="48"/>
      <c r="L39" s="48"/>
      <c r="M39" s="48"/>
      <c r="N39" s="48"/>
      <c r="O39" s="48"/>
      <c r="P39" s="48"/>
      <c r="Q39" s="48"/>
    </row>
    <row r="40" spans="1:17" ht="24.6" hidden="1" customHeight="1">
      <c r="A40" s="19">
        <f t="shared" si="11"/>
        <v>9</v>
      </c>
      <c r="B40" s="15" t="s">
        <v>1619</v>
      </c>
      <c r="C40" s="254">
        <f t="shared" si="10"/>
        <v>5152929</v>
      </c>
      <c r="D40" s="48"/>
      <c r="E40" s="48"/>
      <c r="F40" s="48"/>
      <c r="G40" s="48">
        <v>1424</v>
      </c>
      <c r="H40" s="48">
        <v>5152929</v>
      </c>
      <c r="I40" s="48"/>
      <c r="J40" s="48"/>
      <c r="K40" s="48"/>
      <c r="L40" s="48"/>
      <c r="M40" s="48"/>
      <c r="N40" s="48"/>
      <c r="O40" s="48"/>
      <c r="P40" s="48"/>
      <c r="Q40" s="48"/>
    </row>
    <row r="41" spans="1:17" ht="24.6" hidden="1" customHeight="1">
      <c r="A41" s="19">
        <f t="shared" si="11"/>
        <v>10</v>
      </c>
      <c r="B41" s="15" t="s">
        <v>1620</v>
      </c>
      <c r="C41" s="254">
        <f t="shared" si="10"/>
        <v>3889213</v>
      </c>
      <c r="D41" s="48">
        <v>3889213</v>
      </c>
      <c r="E41" s="48"/>
      <c r="F41" s="48"/>
      <c r="G41" s="48"/>
      <c r="H41" s="48"/>
      <c r="I41" s="48"/>
      <c r="J41" s="48"/>
      <c r="K41" s="48"/>
      <c r="L41" s="48"/>
      <c r="M41" s="48"/>
      <c r="N41" s="48"/>
      <c r="O41" s="48"/>
      <c r="P41" s="48"/>
      <c r="Q41" s="48"/>
    </row>
    <row r="42" spans="1:17" ht="24.6" hidden="1" customHeight="1">
      <c r="A42" s="19">
        <f t="shared" si="11"/>
        <v>11</v>
      </c>
      <c r="B42" s="15" t="s">
        <v>1621</v>
      </c>
      <c r="C42" s="254">
        <f t="shared" si="10"/>
        <v>1810678</v>
      </c>
      <c r="D42" s="48"/>
      <c r="E42" s="48"/>
      <c r="F42" s="48"/>
      <c r="G42" s="48">
        <v>514</v>
      </c>
      <c r="H42" s="48">
        <v>1810678</v>
      </c>
      <c r="I42" s="48"/>
      <c r="J42" s="48"/>
      <c r="K42" s="48"/>
      <c r="L42" s="48"/>
      <c r="M42" s="48"/>
      <c r="N42" s="48"/>
      <c r="O42" s="48"/>
      <c r="P42" s="48"/>
      <c r="Q42" s="48"/>
    </row>
    <row r="43" spans="1:17" ht="24.6" hidden="1" customHeight="1">
      <c r="A43" s="19">
        <f t="shared" si="11"/>
        <v>12</v>
      </c>
      <c r="B43" s="15" t="s">
        <v>1622</v>
      </c>
      <c r="C43" s="254">
        <f t="shared" si="10"/>
        <v>1416133</v>
      </c>
      <c r="D43" s="48"/>
      <c r="E43" s="48"/>
      <c r="F43" s="48"/>
      <c r="G43" s="48">
        <v>402</v>
      </c>
      <c r="H43" s="48">
        <v>1416133</v>
      </c>
      <c r="I43" s="48"/>
      <c r="J43" s="48"/>
      <c r="K43" s="48"/>
      <c r="L43" s="48"/>
      <c r="M43" s="48"/>
      <c r="N43" s="48"/>
      <c r="O43" s="48"/>
      <c r="P43" s="48"/>
      <c r="Q43" s="48"/>
    </row>
    <row r="44" spans="1:17" ht="24.6" hidden="1" customHeight="1">
      <c r="A44" s="19">
        <f t="shared" si="11"/>
        <v>13</v>
      </c>
      <c r="B44" s="15" t="s">
        <v>1623</v>
      </c>
      <c r="C44" s="254">
        <f t="shared" si="10"/>
        <v>6154896</v>
      </c>
      <c r="D44" s="48"/>
      <c r="E44" s="48"/>
      <c r="F44" s="48"/>
      <c r="G44" s="48">
        <v>1747.2</v>
      </c>
      <c r="H44" s="48">
        <v>6154896</v>
      </c>
      <c r="I44" s="48"/>
      <c r="J44" s="48"/>
      <c r="K44" s="48"/>
      <c r="L44" s="48"/>
      <c r="M44" s="48"/>
      <c r="N44" s="48"/>
      <c r="O44" s="48"/>
      <c r="P44" s="48"/>
      <c r="Q44" s="48"/>
    </row>
    <row r="45" spans="1:17" ht="24.6" hidden="1" customHeight="1">
      <c r="A45" s="19">
        <f t="shared" si="11"/>
        <v>14</v>
      </c>
      <c r="B45" s="15" t="s">
        <v>1026</v>
      </c>
      <c r="C45" s="254">
        <f t="shared" si="10"/>
        <v>3553494</v>
      </c>
      <c r="D45" s="48"/>
      <c r="E45" s="48"/>
      <c r="F45" s="48"/>
      <c r="G45" s="48">
        <v>982</v>
      </c>
      <c r="H45" s="48">
        <v>3553494</v>
      </c>
      <c r="I45" s="48"/>
      <c r="J45" s="48"/>
      <c r="K45" s="48"/>
      <c r="L45" s="48"/>
      <c r="M45" s="48"/>
      <c r="N45" s="48"/>
      <c r="O45" s="48"/>
      <c r="P45" s="48"/>
      <c r="Q45" s="48"/>
    </row>
    <row r="46" spans="1:17" ht="24.6" hidden="1" customHeight="1">
      <c r="A46" s="4">
        <f t="shared" si="11"/>
        <v>15</v>
      </c>
      <c r="B46" s="108" t="s">
        <v>404</v>
      </c>
      <c r="C46" s="256">
        <f t="shared" si="10"/>
        <v>2605413</v>
      </c>
      <c r="D46" s="21"/>
      <c r="E46" s="21"/>
      <c r="F46" s="21"/>
      <c r="G46" s="21">
        <v>720</v>
      </c>
      <c r="H46" s="21">
        <v>2605413</v>
      </c>
      <c r="I46" s="21"/>
      <c r="J46" s="21"/>
      <c r="K46" s="21"/>
      <c r="L46" s="21"/>
      <c r="M46" s="21"/>
      <c r="N46" s="21"/>
      <c r="O46" s="21"/>
      <c r="P46" s="21"/>
      <c r="Q46" s="21"/>
    </row>
    <row r="47" spans="1:17" ht="25.5" hidden="1" customHeight="1">
      <c r="A47" s="4">
        <f t="shared" si="11"/>
        <v>16</v>
      </c>
      <c r="B47" s="108" t="s">
        <v>619</v>
      </c>
      <c r="C47" s="256">
        <f t="shared" si="10"/>
        <v>2507782</v>
      </c>
      <c r="D47" s="21">
        <v>2507782</v>
      </c>
      <c r="E47" s="21"/>
      <c r="F47" s="21"/>
      <c r="G47" s="21"/>
      <c r="H47" s="21"/>
      <c r="I47" s="21"/>
      <c r="J47" s="21"/>
      <c r="K47" s="21"/>
      <c r="L47" s="21"/>
      <c r="M47" s="21"/>
      <c r="N47" s="21"/>
      <c r="O47" s="21"/>
      <c r="P47" s="21"/>
      <c r="Q47" s="21"/>
    </row>
    <row r="48" spans="1:17" ht="24.6" hidden="1" customHeight="1">
      <c r="A48" s="4">
        <f t="shared" si="11"/>
        <v>17</v>
      </c>
      <c r="B48" s="108" t="s">
        <v>620</v>
      </c>
      <c r="C48" s="256">
        <f t="shared" si="10"/>
        <v>1530375</v>
      </c>
      <c r="D48" s="21"/>
      <c r="E48" s="21"/>
      <c r="F48" s="21"/>
      <c r="G48" s="21">
        <v>434.43</v>
      </c>
      <c r="H48" s="21">
        <v>1530375</v>
      </c>
      <c r="I48" s="21"/>
      <c r="J48" s="21"/>
      <c r="K48" s="21"/>
      <c r="L48" s="21"/>
      <c r="M48" s="21"/>
      <c r="N48" s="21"/>
      <c r="O48" s="21"/>
      <c r="P48" s="21"/>
      <c r="Q48" s="21"/>
    </row>
    <row r="49" spans="1:17" ht="24.6" hidden="1" customHeight="1">
      <c r="A49" s="4">
        <f t="shared" si="11"/>
        <v>18</v>
      </c>
      <c r="B49" s="108" t="s">
        <v>621</v>
      </c>
      <c r="C49" s="256">
        <f t="shared" si="10"/>
        <v>1534144</v>
      </c>
      <c r="D49" s="21"/>
      <c r="E49" s="21"/>
      <c r="F49" s="21"/>
      <c r="G49" s="21">
        <v>435.5</v>
      </c>
      <c r="H49" s="21">
        <v>1534144</v>
      </c>
      <c r="I49" s="21"/>
      <c r="J49" s="21"/>
      <c r="K49" s="21"/>
      <c r="L49" s="21"/>
      <c r="M49" s="21"/>
      <c r="N49" s="21"/>
      <c r="O49" s="21"/>
      <c r="P49" s="21"/>
      <c r="Q49" s="21"/>
    </row>
    <row r="50" spans="1:17" ht="24.6" hidden="1" customHeight="1">
      <c r="A50" s="4">
        <f t="shared" si="11"/>
        <v>19</v>
      </c>
      <c r="B50" s="108" t="s">
        <v>622</v>
      </c>
      <c r="C50" s="256">
        <f t="shared" si="10"/>
        <v>1529917</v>
      </c>
      <c r="D50" s="21"/>
      <c r="E50" s="21"/>
      <c r="F50" s="21"/>
      <c r="G50" s="21">
        <v>434.3</v>
      </c>
      <c r="H50" s="21">
        <v>1529917</v>
      </c>
      <c r="I50" s="21"/>
      <c r="J50" s="21"/>
      <c r="K50" s="21"/>
      <c r="L50" s="21"/>
      <c r="M50" s="21"/>
      <c r="N50" s="21"/>
      <c r="O50" s="21"/>
      <c r="P50" s="21"/>
      <c r="Q50" s="21"/>
    </row>
    <row r="51" spans="1:17" ht="24.6" hidden="1" customHeight="1">
      <c r="A51" s="4">
        <f t="shared" si="11"/>
        <v>20</v>
      </c>
      <c r="B51" s="108" t="s">
        <v>623</v>
      </c>
      <c r="C51" s="256">
        <f t="shared" si="10"/>
        <v>1489406</v>
      </c>
      <c r="D51" s="7"/>
      <c r="E51" s="7"/>
      <c r="F51" s="7"/>
      <c r="G51" s="7">
        <v>422.8</v>
      </c>
      <c r="H51" s="7">
        <v>1489406</v>
      </c>
      <c r="I51" s="21"/>
      <c r="J51" s="7"/>
      <c r="K51" s="7"/>
      <c r="L51" s="7"/>
      <c r="M51" s="7"/>
      <c r="N51" s="7"/>
      <c r="O51" s="7"/>
      <c r="P51" s="7"/>
      <c r="Q51" s="7"/>
    </row>
    <row r="52" spans="1:17" hidden="1">
      <c r="A52" s="4">
        <f t="shared" si="11"/>
        <v>21</v>
      </c>
      <c r="B52" s="108" t="s">
        <v>752</v>
      </c>
      <c r="C52" s="256">
        <f t="shared" si="10"/>
        <v>1504905</v>
      </c>
      <c r="D52" s="7"/>
      <c r="E52" s="7"/>
      <c r="F52" s="7"/>
      <c r="G52" s="7">
        <v>427.2</v>
      </c>
      <c r="H52" s="7">
        <v>1504905</v>
      </c>
      <c r="I52" s="21"/>
      <c r="J52" s="7"/>
      <c r="K52" s="7"/>
      <c r="L52" s="7"/>
      <c r="M52" s="7"/>
      <c r="N52" s="7"/>
      <c r="O52" s="7"/>
      <c r="P52" s="7"/>
      <c r="Q52" s="7"/>
    </row>
    <row r="53" spans="1:17" hidden="1">
      <c r="A53" s="4">
        <f t="shared" si="11"/>
        <v>22</v>
      </c>
      <c r="B53" s="108" t="s">
        <v>405</v>
      </c>
      <c r="C53" s="256">
        <f t="shared" si="10"/>
        <v>2457049</v>
      </c>
      <c r="D53" s="7"/>
      <c r="E53" s="7"/>
      <c r="F53" s="7"/>
      <c r="G53" s="7">
        <v>679</v>
      </c>
      <c r="H53" s="7">
        <v>2457049</v>
      </c>
      <c r="I53" s="21"/>
      <c r="J53" s="7"/>
      <c r="K53" s="7"/>
      <c r="L53" s="7"/>
      <c r="M53" s="7"/>
      <c r="N53" s="7"/>
      <c r="O53" s="7"/>
      <c r="P53" s="7"/>
      <c r="Q53" s="7"/>
    </row>
    <row r="54" spans="1:17" hidden="1">
      <c r="A54" s="4">
        <f t="shared" si="11"/>
        <v>23</v>
      </c>
      <c r="B54" s="108" t="s">
        <v>406</v>
      </c>
      <c r="C54" s="256">
        <f t="shared" si="10"/>
        <v>14590216</v>
      </c>
      <c r="D54" s="21"/>
      <c r="E54" s="21">
        <v>6</v>
      </c>
      <c r="F54" s="21">
        <v>14590216</v>
      </c>
      <c r="G54" s="21"/>
      <c r="H54" s="21"/>
      <c r="I54" s="21"/>
      <c r="J54" s="21"/>
      <c r="K54" s="21"/>
      <c r="L54" s="21"/>
      <c r="M54" s="21"/>
      <c r="N54" s="21"/>
      <c r="O54" s="21"/>
      <c r="P54" s="21"/>
      <c r="Q54" s="21"/>
    </row>
    <row r="55" spans="1:17" hidden="1">
      <c r="A55" s="4">
        <f t="shared" si="11"/>
        <v>24</v>
      </c>
      <c r="B55" s="108" t="s">
        <v>753</v>
      </c>
      <c r="C55" s="256">
        <f t="shared" si="10"/>
        <v>4509081</v>
      </c>
      <c r="D55" s="21"/>
      <c r="E55" s="21"/>
      <c r="F55" s="21"/>
      <c r="G55" s="21">
        <v>1280</v>
      </c>
      <c r="H55" s="21">
        <v>4509081</v>
      </c>
      <c r="I55" s="21"/>
      <c r="J55" s="21"/>
      <c r="K55" s="21"/>
      <c r="L55" s="21"/>
      <c r="M55" s="21"/>
      <c r="N55" s="21"/>
      <c r="O55" s="21"/>
      <c r="P55" s="21"/>
      <c r="Q55" s="21"/>
    </row>
    <row r="56" spans="1:17" ht="21" customHeight="1">
      <c r="A56" s="4">
        <f t="shared" si="11"/>
        <v>25</v>
      </c>
      <c r="B56" s="108" t="s">
        <v>1758</v>
      </c>
      <c r="C56" s="256">
        <f t="shared" si="10"/>
        <v>2232405</v>
      </c>
      <c r="D56" s="7">
        <v>2232405</v>
      </c>
      <c r="E56" s="7"/>
      <c r="F56" s="7"/>
      <c r="G56" s="7"/>
      <c r="H56" s="7"/>
      <c r="I56" s="21"/>
      <c r="J56" s="7"/>
      <c r="K56" s="7"/>
      <c r="L56" s="7"/>
      <c r="M56" s="7"/>
      <c r="N56" s="7"/>
      <c r="O56" s="7"/>
      <c r="P56" s="7"/>
      <c r="Q56" s="7"/>
    </row>
    <row r="57" spans="1:17" hidden="1">
      <c r="A57" s="4">
        <f t="shared" si="11"/>
        <v>26</v>
      </c>
      <c r="B57" s="108" t="s">
        <v>407</v>
      </c>
      <c r="C57" s="256">
        <f t="shared" si="10"/>
        <v>6449339</v>
      </c>
      <c r="D57" s="21"/>
      <c r="E57" s="21"/>
      <c r="F57" s="21"/>
      <c r="G57" s="21">
        <v>1300</v>
      </c>
      <c r="H57" s="21">
        <v>6449339</v>
      </c>
      <c r="I57" s="21"/>
      <c r="J57" s="21"/>
      <c r="K57" s="21"/>
      <c r="L57" s="21"/>
      <c r="M57" s="21"/>
      <c r="N57" s="21"/>
      <c r="O57" s="21"/>
      <c r="P57" s="21"/>
      <c r="Q57" s="21"/>
    </row>
    <row r="58" spans="1:17" hidden="1">
      <c r="A58" s="4">
        <f t="shared" si="11"/>
        <v>27</v>
      </c>
      <c r="B58" s="108" t="s">
        <v>408</v>
      </c>
      <c r="C58" s="256">
        <f t="shared" si="10"/>
        <v>5209081</v>
      </c>
      <c r="D58" s="21"/>
      <c r="E58" s="21"/>
      <c r="F58" s="21"/>
      <c r="G58" s="21">
        <v>1050</v>
      </c>
      <c r="H58" s="21">
        <v>5209081</v>
      </c>
      <c r="I58" s="21"/>
      <c r="J58" s="21"/>
      <c r="K58" s="21"/>
      <c r="L58" s="21"/>
      <c r="M58" s="21"/>
      <c r="N58" s="21"/>
      <c r="O58" s="21"/>
      <c r="P58" s="21"/>
      <c r="Q58" s="21"/>
    </row>
    <row r="59" spans="1:17" hidden="1">
      <c r="A59" s="4">
        <f t="shared" si="11"/>
        <v>28</v>
      </c>
      <c r="B59" s="108" t="s">
        <v>409</v>
      </c>
      <c r="C59" s="256">
        <f t="shared" si="10"/>
        <v>7014896</v>
      </c>
      <c r="D59" s="21"/>
      <c r="E59" s="21"/>
      <c r="F59" s="21"/>
      <c r="G59" s="21">
        <v>1414</v>
      </c>
      <c r="H59" s="21">
        <v>7014896</v>
      </c>
      <c r="I59" s="21"/>
      <c r="J59" s="21"/>
      <c r="K59" s="21"/>
      <c r="L59" s="21"/>
      <c r="M59" s="21"/>
      <c r="N59" s="21"/>
      <c r="O59" s="21"/>
      <c r="P59" s="21"/>
      <c r="Q59" s="21"/>
    </row>
    <row r="60" spans="1:17" hidden="1">
      <c r="A60" s="4">
        <f t="shared" si="11"/>
        <v>29</v>
      </c>
      <c r="B60" s="108" t="s">
        <v>410</v>
      </c>
      <c r="C60" s="256">
        <f t="shared" si="10"/>
        <v>3727037</v>
      </c>
      <c r="D60" s="21"/>
      <c r="E60" s="21"/>
      <c r="F60" s="21"/>
      <c r="G60" s="21">
        <v>1058</v>
      </c>
      <c r="H60" s="21">
        <v>3727037</v>
      </c>
      <c r="I60" s="21"/>
      <c r="J60" s="21"/>
      <c r="K60" s="21"/>
      <c r="L60" s="21"/>
      <c r="M60" s="21"/>
      <c r="N60" s="21"/>
      <c r="O60" s="21"/>
      <c r="P60" s="21"/>
      <c r="Q60" s="21"/>
    </row>
    <row r="61" spans="1:17" hidden="1">
      <c r="A61" s="4">
        <f t="shared" si="11"/>
        <v>30</v>
      </c>
      <c r="B61" s="108" t="s">
        <v>411</v>
      </c>
      <c r="C61" s="256">
        <f t="shared" si="10"/>
        <v>9599593</v>
      </c>
      <c r="D61" s="21"/>
      <c r="E61" s="21"/>
      <c r="F61" s="21"/>
      <c r="G61" s="21">
        <v>1935</v>
      </c>
      <c r="H61" s="21">
        <v>9599593</v>
      </c>
      <c r="I61" s="21"/>
      <c r="J61" s="21"/>
      <c r="K61" s="21"/>
      <c r="L61" s="21"/>
      <c r="M61" s="21"/>
      <c r="N61" s="21"/>
      <c r="O61" s="21"/>
      <c r="P61" s="21"/>
      <c r="Q61" s="21"/>
    </row>
    <row r="62" spans="1:17" hidden="1">
      <c r="A62" s="4">
        <f t="shared" si="11"/>
        <v>31</v>
      </c>
      <c r="B62" s="108" t="s">
        <v>412</v>
      </c>
      <c r="C62" s="256">
        <f t="shared" si="10"/>
        <v>2949183</v>
      </c>
      <c r="D62" s="21"/>
      <c r="E62" s="21"/>
      <c r="F62" s="21"/>
      <c r="G62" s="21">
        <v>815</v>
      </c>
      <c r="H62" s="21">
        <v>2949183</v>
      </c>
      <c r="I62" s="21"/>
      <c r="J62" s="21"/>
      <c r="K62" s="21"/>
      <c r="L62" s="21"/>
      <c r="M62" s="21"/>
      <c r="N62" s="21"/>
      <c r="O62" s="21"/>
      <c r="P62" s="21"/>
      <c r="Q62" s="21"/>
    </row>
    <row r="63" spans="1:17" hidden="1">
      <c r="A63" s="4">
        <f t="shared" si="11"/>
        <v>32</v>
      </c>
      <c r="B63" s="108" t="s">
        <v>624</v>
      </c>
      <c r="C63" s="256">
        <f t="shared" si="10"/>
        <v>7408280</v>
      </c>
      <c r="D63" s="21"/>
      <c r="E63" s="21"/>
      <c r="F63" s="21"/>
      <c r="G63" s="21">
        <v>2103</v>
      </c>
      <c r="H63" s="21">
        <v>7408280</v>
      </c>
      <c r="I63" s="21"/>
      <c r="J63" s="21"/>
      <c r="K63" s="21"/>
      <c r="L63" s="21"/>
      <c r="M63" s="21"/>
      <c r="N63" s="21"/>
      <c r="O63" s="21"/>
      <c r="P63" s="21"/>
      <c r="Q63" s="21"/>
    </row>
    <row r="64" spans="1:17" hidden="1">
      <c r="A64" s="4">
        <f t="shared" si="11"/>
        <v>33</v>
      </c>
      <c r="B64" s="108" t="s">
        <v>413</v>
      </c>
      <c r="C64" s="256">
        <f t="shared" si="10"/>
        <v>2967276</v>
      </c>
      <c r="D64" s="21"/>
      <c r="E64" s="21"/>
      <c r="F64" s="21"/>
      <c r="G64" s="21">
        <v>820</v>
      </c>
      <c r="H64" s="21">
        <v>2967276</v>
      </c>
      <c r="I64" s="21"/>
      <c r="J64" s="21"/>
      <c r="K64" s="21"/>
      <c r="L64" s="21"/>
      <c r="M64" s="21"/>
      <c r="N64" s="21"/>
      <c r="O64" s="21"/>
      <c r="P64" s="21"/>
      <c r="Q64" s="21"/>
    </row>
    <row r="65" spans="1:17" hidden="1">
      <c r="A65" s="4">
        <f t="shared" si="11"/>
        <v>34</v>
      </c>
      <c r="B65" s="108" t="s">
        <v>625</v>
      </c>
      <c r="C65" s="256">
        <f t="shared" si="10"/>
        <v>4657176</v>
      </c>
      <c r="D65" s="21"/>
      <c r="E65" s="21"/>
      <c r="F65" s="21"/>
      <c r="G65" s="21">
        <v>1287</v>
      </c>
      <c r="H65" s="21">
        <v>4657176</v>
      </c>
      <c r="I65" s="21"/>
      <c r="J65" s="21"/>
      <c r="K65" s="21"/>
      <c r="L65" s="21"/>
      <c r="M65" s="21"/>
      <c r="N65" s="21"/>
      <c r="O65" s="21"/>
      <c r="P65" s="21"/>
      <c r="Q65" s="21"/>
    </row>
    <row r="66" spans="1:17" hidden="1">
      <c r="A66" s="4">
        <f t="shared" si="11"/>
        <v>35</v>
      </c>
      <c r="B66" s="108" t="s">
        <v>826</v>
      </c>
      <c r="C66" s="256">
        <f t="shared" si="10"/>
        <v>5418823</v>
      </c>
      <c r="D66" s="21"/>
      <c r="E66" s="21"/>
      <c r="F66" s="21"/>
      <c r="G66" s="21"/>
      <c r="H66" s="21"/>
      <c r="I66" s="21"/>
      <c r="J66" s="21"/>
      <c r="K66" s="21">
        <v>1783.1</v>
      </c>
      <c r="L66" s="21">
        <v>5418823</v>
      </c>
      <c r="M66" s="21"/>
      <c r="N66" s="21"/>
      <c r="O66" s="21"/>
      <c r="P66" s="21"/>
      <c r="Q66" s="21"/>
    </row>
    <row r="67" spans="1:17" hidden="1">
      <c r="A67" s="4">
        <f t="shared" si="11"/>
        <v>36</v>
      </c>
      <c r="B67" s="108" t="s">
        <v>414</v>
      </c>
      <c r="C67" s="256">
        <f t="shared" si="10"/>
        <v>4400254</v>
      </c>
      <c r="D67" s="21"/>
      <c r="E67" s="21"/>
      <c r="F67" s="21"/>
      <c r="G67" s="21">
        <v>1216</v>
      </c>
      <c r="H67" s="21">
        <v>4400254</v>
      </c>
      <c r="I67" s="21"/>
      <c r="J67" s="21"/>
      <c r="K67" s="21"/>
      <c r="L67" s="21"/>
      <c r="M67" s="21"/>
      <c r="N67" s="21"/>
      <c r="O67" s="21"/>
      <c r="P67" s="21"/>
      <c r="Q67" s="21"/>
    </row>
    <row r="68" spans="1:17" hidden="1">
      <c r="A68" s="4">
        <f t="shared" si="11"/>
        <v>37</v>
      </c>
      <c r="B68" s="108" t="s">
        <v>415</v>
      </c>
      <c r="C68" s="256">
        <f t="shared" si="10"/>
        <v>3473884</v>
      </c>
      <c r="D68" s="21"/>
      <c r="E68" s="21"/>
      <c r="F68" s="21"/>
      <c r="G68" s="21">
        <v>960</v>
      </c>
      <c r="H68" s="21">
        <v>3473884</v>
      </c>
      <c r="I68" s="21"/>
      <c r="J68" s="21"/>
      <c r="K68" s="21"/>
      <c r="L68" s="21"/>
      <c r="M68" s="21"/>
      <c r="N68" s="21"/>
      <c r="O68" s="21"/>
      <c r="P68" s="21"/>
      <c r="Q68" s="21"/>
    </row>
    <row r="69" spans="1:17" hidden="1">
      <c r="A69" s="4">
        <f t="shared" si="11"/>
        <v>38</v>
      </c>
      <c r="B69" s="108" t="s">
        <v>416</v>
      </c>
      <c r="C69" s="256">
        <f t="shared" si="10"/>
        <v>5060250</v>
      </c>
      <c r="D69" s="21"/>
      <c r="E69" s="21"/>
      <c r="F69" s="21"/>
      <c r="G69" s="21">
        <v>1020</v>
      </c>
      <c r="H69" s="21">
        <v>5060250</v>
      </c>
      <c r="I69" s="21"/>
      <c r="J69" s="21"/>
      <c r="K69" s="21"/>
      <c r="L69" s="21"/>
      <c r="M69" s="21"/>
      <c r="N69" s="21"/>
      <c r="O69" s="21"/>
      <c r="P69" s="21"/>
      <c r="Q69" s="21"/>
    </row>
    <row r="70" spans="1:17" hidden="1">
      <c r="A70" s="4">
        <f t="shared" si="11"/>
        <v>39</v>
      </c>
      <c r="B70" s="108" t="s">
        <v>417</v>
      </c>
      <c r="C70" s="256">
        <f t="shared" si="10"/>
        <v>6995052</v>
      </c>
      <c r="D70" s="21"/>
      <c r="E70" s="21"/>
      <c r="F70" s="21"/>
      <c r="G70" s="21">
        <v>1410</v>
      </c>
      <c r="H70" s="21">
        <v>6995052</v>
      </c>
      <c r="I70" s="21"/>
      <c r="J70" s="21"/>
      <c r="K70" s="21"/>
      <c r="L70" s="21"/>
      <c r="M70" s="21"/>
      <c r="N70" s="21"/>
      <c r="O70" s="21"/>
      <c r="P70" s="21"/>
      <c r="Q70" s="21"/>
    </row>
    <row r="71" spans="1:17">
      <c r="A71" s="4">
        <f t="shared" si="11"/>
        <v>40</v>
      </c>
      <c r="B71" s="108" t="s">
        <v>626</v>
      </c>
      <c r="C71" s="256">
        <f t="shared" si="10"/>
        <v>3659304</v>
      </c>
      <c r="D71" s="21"/>
      <c r="E71" s="21"/>
      <c r="F71" s="21"/>
      <c r="G71" s="21"/>
      <c r="H71" s="21"/>
      <c r="I71" s="21"/>
      <c r="J71" s="21"/>
      <c r="K71" s="21"/>
      <c r="L71" s="21"/>
      <c r="M71" s="21"/>
      <c r="N71" s="21"/>
      <c r="O71" s="21"/>
      <c r="P71" s="21"/>
      <c r="Q71" s="21">
        <v>3659304</v>
      </c>
    </row>
    <row r="72" spans="1:17" hidden="1">
      <c r="A72" s="4">
        <f t="shared" si="11"/>
        <v>41</v>
      </c>
      <c r="B72" s="108" t="s">
        <v>627</v>
      </c>
      <c r="C72" s="256">
        <f t="shared" si="10"/>
        <v>4269983</v>
      </c>
      <c r="D72" s="21"/>
      <c r="E72" s="21"/>
      <c r="F72" s="21"/>
      <c r="G72" s="21">
        <v>1180</v>
      </c>
      <c r="H72" s="21">
        <v>4269983</v>
      </c>
      <c r="I72" s="21"/>
      <c r="J72" s="21"/>
      <c r="K72" s="21"/>
      <c r="L72" s="21"/>
      <c r="M72" s="21"/>
      <c r="N72" s="21"/>
      <c r="O72" s="21"/>
      <c r="P72" s="21"/>
      <c r="Q72" s="21"/>
    </row>
    <row r="73" spans="1:17">
      <c r="A73" s="4">
        <f t="shared" si="11"/>
        <v>42</v>
      </c>
      <c r="B73" s="108" t="s">
        <v>628</v>
      </c>
      <c r="C73" s="256">
        <f t="shared" si="10"/>
        <v>4295705</v>
      </c>
      <c r="D73" s="21"/>
      <c r="E73" s="21"/>
      <c r="F73" s="21"/>
      <c r="G73" s="21"/>
      <c r="H73" s="21"/>
      <c r="I73" s="21"/>
      <c r="J73" s="21"/>
      <c r="K73" s="21"/>
      <c r="L73" s="21"/>
      <c r="M73" s="21"/>
      <c r="N73" s="21"/>
      <c r="O73" s="21"/>
      <c r="P73" s="21"/>
      <c r="Q73" s="21">
        <v>4295705</v>
      </c>
    </row>
    <row r="74" spans="1:17" hidden="1">
      <c r="A74" s="4">
        <f t="shared" si="11"/>
        <v>43</v>
      </c>
      <c r="B74" s="108" t="s">
        <v>629</v>
      </c>
      <c r="C74" s="256">
        <f t="shared" si="10"/>
        <v>6665516</v>
      </c>
      <c r="D74" s="21"/>
      <c r="E74" s="21"/>
      <c r="F74" s="21"/>
      <c r="G74" s="21">
        <v>1842</v>
      </c>
      <c r="H74" s="21">
        <v>6665516</v>
      </c>
      <c r="I74" s="21"/>
      <c r="J74" s="21"/>
      <c r="K74" s="21"/>
      <c r="L74" s="21"/>
      <c r="M74" s="21"/>
      <c r="N74" s="21"/>
      <c r="O74" s="21"/>
      <c r="P74" s="21"/>
      <c r="Q74" s="21"/>
    </row>
    <row r="75" spans="1:17" hidden="1">
      <c r="A75" s="4">
        <f t="shared" si="11"/>
        <v>44</v>
      </c>
      <c r="B75" s="108" t="s">
        <v>418</v>
      </c>
      <c r="C75" s="256">
        <f t="shared" si="10"/>
        <v>3170448</v>
      </c>
      <c r="D75" s="7"/>
      <c r="E75" s="7"/>
      <c r="F75" s="7"/>
      <c r="G75" s="7">
        <v>900</v>
      </c>
      <c r="H75" s="7">
        <v>3170448</v>
      </c>
      <c r="I75" s="21"/>
      <c r="J75" s="7"/>
      <c r="K75" s="7"/>
      <c r="L75" s="7"/>
      <c r="M75" s="7"/>
      <c r="N75" s="7"/>
      <c r="O75" s="7"/>
      <c r="P75" s="7"/>
      <c r="Q75" s="7"/>
    </row>
    <row r="76" spans="1:17" hidden="1">
      <c r="A76" s="4">
        <f t="shared" si="11"/>
        <v>45</v>
      </c>
      <c r="B76" s="108" t="s">
        <v>918</v>
      </c>
      <c r="C76" s="256">
        <f t="shared" si="10"/>
        <v>1180111</v>
      </c>
      <c r="D76" s="21"/>
      <c r="E76" s="21"/>
      <c r="F76" s="21"/>
      <c r="G76" s="21">
        <v>335</v>
      </c>
      <c r="H76" s="21">
        <v>1180111</v>
      </c>
      <c r="I76" s="21"/>
      <c r="J76" s="21"/>
      <c r="K76" s="21"/>
      <c r="L76" s="21"/>
      <c r="M76" s="21"/>
      <c r="N76" s="21"/>
      <c r="O76" s="21"/>
      <c r="P76" s="21"/>
      <c r="Q76" s="21"/>
    </row>
    <row r="77" spans="1:17" hidden="1">
      <c r="A77" s="4">
        <f t="shared" si="11"/>
        <v>46</v>
      </c>
      <c r="B77" s="108" t="s">
        <v>987</v>
      </c>
      <c r="C77" s="256">
        <f t="shared" si="10"/>
        <v>2536358</v>
      </c>
      <c r="D77" s="21"/>
      <c r="E77" s="21"/>
      <c r="F77" s="21"/>
      <c r="G77" s="21">
        <v>720</v>
      </c>
      <c r="H77" s="21">
        <v>2536358</v>
      </c>
      <c r="I77" s="21"/>
      <c r="J77" s="21"/>
      <c r="K77" s="21"/>
      <c r="L77" s="21"/>
      <c r="M77" s="21"/>
      <c r="N77" s="21"/>
      <c r="O77" s="21"/>
      <c r="P77" s="21"/>
      <c r="Q77" s="21"/>
    </row>
    <row r="78" spans="1:17" hidden="1">
      <c r="A78" s="4">
        <f t="shared" si="11"/>
        <v>47</v>
      </c>
      <c r="B78" s="108" t="s">
        <v>988</v>
      </c>
      <c r="C78" s="256">
        <f t="shared" si="10"/>
        <v>4227264</v>
      </c>
      <c r="D78" s="21"/>
      <c r="E78" s="21"/>
      <c r="F78" s="21"/>
      <c r="G78" s="21">
        <v>1200</v>
      </c>
      <c r="H78" s="21">
        <v>4227264</v>
      </c>
      <c r="I78" s="21"/>
      <c r="J78" s="21"/>
      <c r="K78" s="21"/>
      <c r="L78" s="21"/>
      <c r="M78" s="21"/>
      <c r="N78" s="21"/>
      <c r="O78" s="21"/>
      <c r="P78" s="21"/>
      <c r="Q78" s="21"/>
    </row>
    <row r="79" spans="1:17" hidden="1">
      <c r="A79" s="4">
        <f t="shared" si="11"/>
        <v>48</v>
      </c>
      <c r="B79" s="108" t="s">
        <v>989</v>
      </c>
      <c r="C79" s="256">
        <f t="shared" si="10"/>
        <v>4227264</v>
      </c>
      <c r="D79" s="21"/>
      <c r="E79" s="21"/>
      <c r="F79" s="21"/>
      <c r="G79" s="21">
        <v>1200</v>
      </c>
      <c r="H79" s="21">
        <v>4227264</v>
      </c>
      <c r="I79" s="21"/>
      <c r="J79" s="21"/>
      <c r="K79" s="21"/>
      <c r="L79" s="21"/>
      <c r="M79" s="21"/>
      <c r="N79" s="21"/>
      <c r="O79" s="21"/>
      <c r="P79" s="21"/>
      <c r="Q79" s="21"/>
    </row>
    <row r="80" spans="1:17" hidden="1">
      <c r="A80" s="4">
        <f t="shared" si="11"/>
        <v>49</v>
      </c>
      <c r="B80" s="108" t="s">
        <v>827</v>
      </c>
      <c r="C80" s="256">
        <f t="shared" si="10"/>
        <v>2182608</v>
      </c>
      <c r="D80" s="7">
        <v>2182608</v>
      </c>
      <c r="E80" s="7"/>
      <c r="F80" s="7"/>
      <c r="G80" s="7"/>
      <c r="H80" s="7"/>
      <c r="I80" s="21"/>
      <c r="J80" s="7"/>
      <c r="K80" s="7"/>
      <c r="L80" s="7"/>
      <c r="M80" s="7"/>
      <c r="N80" s="7"/>
      <c r="O80" s="7"/>
      <c r="P80" s="7"/>
      <c r="Q80" s="7"/>
    </row>
    <row r="81" spans="1:17" hidden="1">
      <c r="A81" s="4">
        <f t="shared" si="11"/>
        <v>50</v>
      </c>
      <c r="B81" s="108" t="s">
        <v>828</v>
      </c>
      <c r="C81" s="256">
        <f t="shared" si="10"/>
        <v>419211</v>
      </c>
      <c r="D81" s="7"/>
      <c r="E81" s="7"/>
      <c r="F81" s="7"/>
      <c r="G81" s="7"/>
      <c r="H81" s="7"/>
      <c r="I81" s="21"/>
      <c r="J81" s="7"/>
      <c r="K81" s="7">
        <v>403</v>
      </c>
      <c r="L81" s="7">
        <v>419211</v>
      </c>
      <c r="M81" s="7"/>
      <c r="N81" s="7"/>
      <c r="O81" s="7"/>
      <c r="P81" s="7"/>
      <c r="Q81" s="7"/>
    </row>
    <row r="82" spans="1:17" hidden="1">
      <c r="A82" s="4">
        <f t="shared" si="11"/>
        <v>51</v>
      </c>
      <c r="B82" s="108" t="s">
        <v>754</v>
      </c>
      <c r="C82" s="256">
        <f t="shared" si="10"/>
        <v>5354534</v>
      </c>
      <c r="D82" s="21"/>
      <c r="E82" s="21"/>
      <c r="F82" s="21"/>
      <c r="G82" s="21">
        <v>1520</v>
      </c>
      <c r="H82" s="21">
        <v>5354534</v>
      </c>
      <c r="I82" s="21"/>
      <c r="J82" s="21"/>
      <c r="K82" s="21"/>
      <c r="L82" s="21"/>
      <c r="M82" s="21"/>
      <c r="N82" s="21"/>
      <c r="O82" s="21"/>
      <c r="P82" s="21"/>
      <c r="Q82" s="21"/>
    </row>
    <row r="83" spans="1:17" hidden="1">
      <c r="A83" s="4">
        <f t="shared" si="11"/>
        <v>52</v>
      </c>
      <c r="B83" s="108" t="s">
        <v>919</v>
      </c>
      <c r="C83" s="256">
        <f t="shared" si="10"/>
        <v>3668535</v>
      </c>
      <c r="D83" s="7"/>
      <c r="E83" s="7"/>
      <c r="F83" s="7"/>
      <c r="G83" s="7">
        <v>567</v>
      </c>
      <c r="H83" s="7">
        <v>3668535</v>
      </c>
      <c r="I83" s="21"/>
      <c r="J83" s="7"/>
      <c r="K83" s="7"/>
      <c r="L83" s="7"/>
      <c r="M83" s="7"/>
      <c r="N83" s="7"/>
      <c r="O83" s="7"/>
      <c r="P83" s="7"/>
      <c r="Q83" s="7"/>
    </row>
    <row r="84" spans="1:17" hidden="1">
      <c r="A84" s="4">
        <f t="shared" si="11"/>
        <v>53</v>
      </c>
      <c r="B84" s="108" t="s">
        <v>755</v>
      </c>
      <c r="C84" s="256">
        <f t="shared" si="10"/>
        <v>1662723</v>
      </c>
      <c r="D84" s="21"/>
      <c r="E84" s="21"/>
      <c r="F84" s="21"/>
      <c r="G84" s="21">
        <v>472</v>
      </c>
      <c r="H84" s="21">
        <v>1662723</v>
      </c>
      <c r="I84" s="21"/>
      <c r="J84" s="21"/>
      <c r="K84" s="21"/>
      <c r="L84" s="21"/>
      <c r="M84" s="21"/>
      <c r="N84" s="21"/>
      <c r="O84" s="21"/>
      <c r="P84" s="21"/>
      <c r="Q84" s="21"/>
    </row>
    <row r="85" spans="1:17" hidden="1">
      <c r="A85" s="4">
        <f t="shared" si="11"/>
        <v>54</v>
      </c>
      <c r="B85" s="108" t="s">
        <v>630</v>
      </c>
      <c r="C85" s="256">
        <f t="shared" si="10"/>
        <v>3980493</v>
      </c>
      <c r="D85" s="21"/>
      <c r="E85" s="21"/>
      <c r="F85" s="21"/>
      <c r="G85" s="21">
        <v>1100</v>
      </c>
      <c r="H85" s="21">
        <v>3980493</v>
      </c>
      <c r="I85" s="21"/>
      <c r="J85" s="21"/>
      <c r="K85" s="21"/>
      <c r="L85" s="21"/>
      <c r="M85" s="21"/>
      <c r="N85" s="21"/>
      <c r="O85" s="21"/>
      <c r="P85" s="21"/>
      <c r="Q85" s="21"/>
    </row>
    <row r="86" spans="1:17" hidden="1">
      <c r="A86" s="4">
        <f t="shared" si="11"/>
        <v>55</v>
      </c>
      <c r="B86" s="108" t="s">
        <v>756</v>
      </c>
      <c r="C86" s="256">
        <f t="shared" si="10"/>
        <v>2476472</v>
      </c>
      <c r="D86" s="21"/>
      <c r="E86" s="21"/>
      <c r="F86" s="21"/>
      <c r="G86" s="21">
        <v>703</v>
      </c>
      <c r="H86" s="21">
        <v>2476472</v>
      </c>
      <c r="I86" s="21"/>
      <c r="J86" s="21"/>
      <c r="K86" s="21"/>
      <c r="L86" s="21"/>
      <c r="M86" s="21"/>
      <c r="N86" s="21"/>
      <c r="O86" s="21"/>
      <c r="P86" s="21"/>
      <c r="Q86" s="21"/>
    </row>
    <row r="87" spans="1:17" hidden="1">
      <c r="A87" s="4">
        <f t="shared" si="11"/>
        <v>56</v>
      </c>
      <c r="B87" s="108" t="s">
        <v>757</v>
      </c>
      <c r="C87" s="256">
        <f t="shared" si="10"/>
        <v>3859681</v>
      </c>
      <c r="D87" s="7"/>
      <c r="E87" s="7"/>
      <c r="F87" s="7"/>
      <c r="G87" s="7">
        <v>778</v>
      </c>
      <c r="H87" s="7">
        <v>3859681</v>
      </c>
      <c r="I87" s="21"/>
      <c r="J87" s="7"/>
      <c r="K87" s="7"/>
      <c r="L87" s="7"/>
      <c r="M87" s="7"/>
      <c r="N87" s="7"/>
      <c r="O87" s="7"/>
      <c r="P87" s="7"/>
      <c r="Q87" s="7"/>
    </row>
    <row r="88" spans="1:17" hidden="1">
      <c r="A88" s="4">
        <f t="shared" si="11"/>
        <v>57</v>
      </c>
      <c r="B88" s="108" t="s">
        <v>829</v>
      </c>
      <c r="C88" s="256">
        <f t="shared" si="10"/>
        <v>2732065</v>
      </c>
      <c r="D88" s="7"/>
      <c r="E88" s="7"/>
      <c r="F88" s="7"/>
      <c r="G88" s="7">
        <v>755</v>
      </c>
      <c r="H88" s="7">
        <v>2732065</v>
      </c>
      <c r="I88" s="21"/>
      <c r="J88" s="7"/>
      <c r="K88" s="7"/>
      <c r="L88" s="7"/>
      <c r="M88" s="7"/>
      <c r="N88" s="7"/>
      <c r="O88" s="7"/>
      <c r="P88" s="7"/>
      <c r="Q88" s="7"/>
    </row>
    <row r="89" spans="1:17" hidden="1">
      <c r="A89" s="4">
        <f t="shared" si="11"/>
        <v>58</v>
      </c>
      <c r="B89" s="108" t="s">
        <v>830</v>
      </c>
      <c r="C89" s="256">
        <f t="shared" si="10"/>
        <v>3980493</v>
      </c>
      <c r="D89" s="21"/>
      <c r="E89" s="21"/>
      <c r="F89" s="21"/>
      <c r="G89" s="21">
        <v>1100</v>
      </c>
      <c r="H89" s="21">
        <v>3980493</v>
      </c>
      <c r="I89" s="21"/>
      <c r="J89" s="21"/>
      <c r="K89" s="21"/>
      <c r="L89" s="21"/>
      <c r="M89" s="21"/>
      <c r="N89" s="21"/>
      <c r="O89" s="21"/>
      <c r="P89" s="21"/>
      <c r="Q89" s="21"/>
    </row>
    <row r="90" spans="1:17" hidden="1">
      <c r="A90" s="4">
        <f t="shared" si="11"/>
        <v>59</v>
      </c>
      <c r="B90" s="108" t="s">
        <v>831</v>
      </c>
      <c r="C90" s="256">
        <f t="shared" si="10"/>
        <v>3156530</v>
      </c>
      <c r="D90" s="21"/>
      <c r="E90" s="21"/>
      <c r="F90" s="21"/>
      <c r="G90" s="21">
        <v>872.3</v>
      </c>
      <c r="H90" s="21">
        <v>3156530</v>
      </c>
      <c r="I90" s="21"/>
      <c r="J90" s="21"/>
      <c r="K90" s="21"/>
      <c r="L90" s="21"/>
      <c r="M90" s="21"/>
      <c r="N90" s="21"/>
      <c r="O90" s="21"/>
      <c r="P90" s="21"/>
      <c r="Q90" s="21"/>
    </row>
    <row r="91" spans="1:17" hidden="1">
      <c r="A91" s="4">
        <f t="shared" si="11"/>
        <v>60</v>
      </c>
      <c r="B91" s="108" t="s">
        <v>880</v>
      </c>
      <c r="C91" s="256">
        <f t="shared" si="10"/>
        <v>4704219</v>
      </c>
      <c r="D91" s="21"/>
      <c r="E91" s="21"/>
      <c r="F91" s="21"/>
      <c r="G91" s="21">
        <v>1300</v>
      </c>
      <c r="H91" s="65">
        <v>4704219</v>
      </c>
      <c r="I91" s="21"/>
      <c r="J91" s="21"/>
      <c r="K91" s="21"/>
      <c r="L91" s="21"/>
      <c r="M91" s="21"/>
      <c r="N91" s="21"/>
      <c r="O91" s="21"/>
      <c r="P91" s="21"/>
      <c r="Q91" s="21"/>
    </row>
    <row r="92" spans="1:17" hidden="1">
      <c r="A92" s="4">
        <f>A91+1</f>
        <v>61</v>
      </c>
      <c r="B92" s="108" t="s">
        <v>832</v>
      </c>
      <c r="C92" s="256">
        <f t="shared" si="10"/>
        <v>8652144</v>
      </c>
      <c r="D92" s="21"/>
      <c r="E92" s="21"/>
      <c r="F92" s="21"/>
      <c r="G92" s="21">
        <v>2391</v>
      </c>
      <c r="H92" s="21">
        <v>8652144</v>
      </c>
      <c r="I92" s="21"/>
      <c r="J92" s="21"/>
      <c r="K92" s="21"/>
      <c r="L92" s="21"/>
      <c r="M92" s="21"/>
      <c r="N92" s="21"/>
      <c r="O92" s="21"/>
      <c r="P92" s="21"/>
      <c r="Q92" s="21"/>
    </row>
    <row r="93" spans="1:17">
      <c r="A93" s="4">
        <f t="shared" si="11"/>
        <v>62</v>
      </c>
      <c r="B93" s="108" t="s">
        <v>959</v>
      </c>
      <c r="C93" s="256">
        <f t="shared" si="10"/>
        <v>9111138</v>
      </c>
      <c r="D93" s="21"/>
      <c r="E93" s="21"/>
      <c r="F93" s="21"/>
      <c r="G93" s="21"/>
      <c r="H93" s="21"/>
      <c r="I93" s="21"/>
      <c r="J93" s="21"/>
      <c r="K93" s="21"/>
      <c r="L93" s="21"/>
      <c r="M93" s="21"/>
      <c r="N93" s="21"/>
      <c r="O93" s="21"/>
      <c r="P93" s="21"/>
      <c r="Q93" s="21">
        <v>9111138</v>
      </c>
    </row>
    <row r="94" spans="1:17" hidden="1">
      <c r="A94" s="4">
        <f t="shared" si="11"/>
        <v>63</v>
      </c>
      <c r="B94" s="108" t="s">
        <v>758</v>
      </c>
      <c r="C94" s="256">
        <f t="shared" si="10"/>
        <v>19453621</v>
      </c>
      <c r="D94" s="21"/>
      <c r="E94" s="21">
        <v>8</v>
      </c>
      <c r="F94" s="21">
        <v>19453621</v>
      </c>
      <c r="G94" s="21"/>
      <c r="H94" s="21"/>
      <c r="I94" s="21" t="s">
        <v>135</v>
      </c>
      <c r="J94" s="21"/>
      <c r="K94" s="21"/>
      <c r="L94" s="21"/>
      <c r="M94" s="21"/>
      <c r="N94" s="21"/>
      <c r="O94" s="21"/>
      <c r="P94" s="21"/>
      <c r="Q94" s="21"/>
    </row>
    <row r="95" spans="1:17" hidden="1">
      <c r="A95" s="4">
        <f t="shared" si="11"/>
        <v>64</v>
      </c>
      <c r="B95" s="108" t="s">
        <v>419</v>
      </c>
      <c r="C95" s="256">
        <f t="shared" si="10"/>
        <v>698974</v>
      </c>
      <c r="D95" s="21"/>
      <c r="E95" s="21"/>
      <c r="F95" s="21"/>
      <c r="G95" s="21">
        <v>193.16</v>
      </c>
      <c r="H95" s="21">
        <v>698974</v>
      </c>
      <c r="I95" s="21"/>
      <c r="J95" s="21"/>
      <c r="K95" s="21"/>
      <c r="L95" s="21"/>
      <c r="M95" s="21"/>
      <c r="N95" s="21"/>
      <c r="O95" s="21"/>
      <c r="P95" s="21"/>
      <c r="Q95" s="21"/>
    </row>
    <row r="96" spans="1:17" hidden="1">
      <c r="A96" s="4">
        <f t="shared" si="11"/>
        <v>65</v>
      </c>
      <c r="B96" s="108" t="s">
        <v>631</v>
      </c>
      <c r="C96" s="256">
        <f t="shared" ref="C96:C109" si="12">D96+F96+H96+J96+L96+N96+P96+Q96</f>
        <v>7148277</v>
      </c>
      <c r="D96" s="7"/>
      <c r="E96" s="7"/>
      <c r="F96" s="7"/>
      <c r="G96" s="7"/>
      <c r="H96" s="7"/>
      <c r="I96" s="21"/>
      <c r="J96" s="7"/>
      <c r="K96" s="7"/>
      <c r="L96" s="7"/>
      <c r="M96" s="7"/>
      <c r="N96" s="7"/>
      <c r="O96" s="7">
        <v>2500</v>
      </c>
      <c r="P96" s="7">
        <v>7148277</v>
      </c>
      <c r="Q96" s="7"/>
    </row>
    <row r="97" spans="1:17" hidden="1">
      <c r="A97" s="4">
        <f t="shared" ref="A97:A109" si="13">A96+1</f>
        <v>66</v>
      </c>
      <c r="B97" s="108" t="s">
        <v>960</v>
      </c>
      <c r="C97" s="256">
        <f t="shared" si="12"/>
        <v>901816</v>
      </c>
      <c r="D97" s="21"/>
      <c r="E97" s="21"/>
      <c r="F97" s="21"/>
      <c r="G97" s="21">
        <v>256</v>
      </c>
      <c r="H97" s="21">
        <v>901816</v>
      </c>
      <c r="I97" s="21"/>
      <c r="J97" s="21"/>
      <c r="K97" s="21"/>
      <c r="L97" s="21"/>
      <c r="M97" s="21"/>
      <c r="N97" s="21"/>
      <c r="O97" s="21"/>
      <c r="P97" s="21"/>
      <c r="Q97" s="21"/>
    </row>
    <row r="98" spans="1:17" hidden="1">
      <c r="A98" s="4">
        <f t="shared" si="13"/>
        <v>67</v>
      </c>
      <c r="B98" s="108" t="s">
        <v>990</v>
      </c>
      <c r="C98" s="256">
        <f t="shared" si="12"/>
        <v>3258516</v>
      </c>
      <c r="D98" s="7"/>
      <c r="E98" s="7"/>
      <c r="F98" s="7"/>
      <c r="G98" s="7">
        <v>925</v>
      </c>
      <c r="H98" s="7">
        <v>3258516</v>
      </c>
      <c r="I98" s="21"/>
      <c r="J98" s="7"/>
      <c r="K98" s="7"/>
      <c r="L98" s="7"/>
      <c r="M98" s="7"/>
      <c r="N98" s="7"/>
      <c r="O98" s="7"/>
      <c r="P98" s="7"/>
      <c r="Q98" s="7"/>
    </row>
    <row r="99" spans="1:17" hidden="1">
      <c r="A99" s="4">
        <f t="shared" si="13"/>
        <v>68</v>
      </c>
      <c r="B99" s="108" t="s">
        <v>420</v>
      </c>
      <c r="C99" s="256">
        <f t="shared" si="12"/>
        <v>1039202</v>
      </c>
      <c r="D99" s="21"/>
      <c r="E99" s="21"/>
      <c r="F99" s="21"/>
      <c r="G99" s="21">
        <v>295</v>
      </c>
      <c r="H99" s="21">
        <v>1039202</v>
      </c>
      <c r="I99" s="21"/>
      <c r="J99" s="21"/>
      <c r="K99" s="21"/>
      <c r="L99" s="21"/>
      <c r="M99" s="21"/>
      <c r="N99" s="21"/>
      <c r="O99" s="21"/>
      <c r="P99" s="21"/>
      <c r="Q99" s="21"/>
    </row>
    <row r="100" spans="1:17" hidden="1">
      <c r="A100" s="4">
        <f t="shared" si="13"/>
        <v>69</v>
      </c>
      <c r="B100" s="108" t="s">
        <v>759</v>
      </c>
      <c r="C100" s="256">
        <f t="shared" si="12"/>
        <v>7431283</v>
      </c>
      <c r="D100" s="21"/>
      <c r="E100" s="21">
        <v>2</v>
      </c>
      <c r="F100" s="21">
        <v>7431283</v>
      </c>
      <c r="G100" s="21"/>
      <c r="H100" s="21"/>
      <c r="I100" s="21"/>
      <c r="J100" s="21"/>
      <c r="K100" s="21"/>
      <c r="L100" s="21"/>
      <c r="M100" s="21"/>
      <c r="N100" s="21"/>
      <c r="O100" s="21"/>
      <c r="P100" s="21"/>
      <c r="Q100" s="21"/>
    </row>
    <row r="101" spans="1:17" hidden="1">
      <c r="A101" s="4">
        <f t="shared" si="13"/>
        <v>70</v>
      </c>
      <c r="B101" s="108" t="s">
        <v>421</v>
      </c>
      <c r="C101" s="256">
        <f t="shared" si="12"/>
        <v>699598</v>
      </c>
      <c r="D101" s="21"/>
      <c r="E101" s="21"/>
      <c r="F101" s="21"/>
      <c r="G101" s="21"/>
      <c r="H101" s="21"/>
      <c r="I101" s="21"/>
      <c r="J101" s="21"/>
      <c r="K101" s="21">
        <v>290</v>
      </c>
      <c r="L101" s="21">
        <v>699598</v>
      </c>
      <c r="M101" s="21"/>
      <c r="N101" s="21"/>
      <c r="O101" s="21"/>
      <c r="P101" s="21"/>
      <c r="Q101" s="21"/>
    </row>
    <row r="102" spans="1:17" hidden="1">
      <c r="A102" s="4">
        <f t="shared" si="13"/>
        <v>71</v>
      </c>
      <c r="B102" s="108" t="s">
        <v>632</v>
      </c>
      <c r="C102" s="256">
        <f t="shared" si="12"/>
        <v>3235055</v>
      </c>
      <c r="D102" s="21"/>
      <c r="E102" s="21"/>
      <c r="F102" s="21"/>
      <c r="G102" s="21">
        <v>894</v>
      </c>
      <c r="H102" s="21">
        <v>3235055</v>
      </c>
      <c r="I102" s="21"/>
      <c r="J102" s="21"/>
      <c r="K102" s="21"/>
      <c r="L102" s="21"/>
      <c r="M102" s="21"/>
      <c r="N102" s="21"/>
      <c r="O102" s="21"/>
      <c r="P102" s="21"/>
      <c r="Q102" s="21"/>
    </row>
    <row r="103" spans="1:17" hidden="1">
      <c r="A103" s="4">
        <f t="shared" si="13"/>
        <v>72</v>
      </c>
      <c r="B103" s="108" t="s">
        <v>760</v>
      </c>
      <c r="C103" s="256">
        <f t="shared" si="12"/>
        <v>1468241</v>
      </c>
      <c r="D103" s="7">
        <v>1468241</v>
      </c>
      <c r="E103" s="7"/>
      <c r="F103" s="7"/>
      <c r="G103" s="7"/>
      <c r="H103" s="7"/>
      <c r="I103" s="21"/>
      <c r="J103" s="7"/>
      <c r="K103" s="7"/>
      <c r="L103" s="7"/>
      <c r="M103" s="7"/>
      <c r="N103" s="7"/>
      <c r="O103" s="7"/>
      <c r="P103" s="7"/>
      <c r="Q103" s="7"/>
    </row>
    <row r="104" spans="1:17" hidden="1">
      <c r="A104" s="4">
        <f t="shared" si="13"/>
        <v>73</v>
      </c>
      <c r="B104" s="108" t="s">
        <v>761</v>
      </c>
      <c r="C104" s="256">
        <f t="shared" si="12"/>
        <v>6038069</v>
      </c>
      <c r="D104" s="21"/>
      <c r="E104" s="21"/>
      <c r="F104" s="21"/>
      <c r="G104" s="21">
        <v>1217.0999999999999</v>
      </c>
      <c r="H104" s="21">
        <v>6038069</v>
      </c>
      <c r="I104" s="21"/>
      <c r="J104" s="21"/>
      <c r="K104" s="21"/>
      <c r="L104" s="21"/>
      <c r="M104" s="21"/>
      <c r="N104" s="21"/>
      <c r="O104" s="21"/>
      <c r="P104" s="21"/>
      <c r="Q104" s="21"/>
    </row>
    <row r="105" spans="1:17" hidden="1">
      <c r="A105" s="4">
        <f t="shared" si="13"/>
        <v>74</v>
      </c>
      <c r="B105" s="108" t="s">
        <v>961</v>
      </c>
      <c r="C105" s="256">
        <f t="shared" si="12"/>
        <v>8870675</v>
      </c>
      <c r="D105" s="7"/>
      <c r="E105" s="7">
        <v>2</v>
      </c>
      <c r="F105" s="7">
        <v>4863405</v>
      </c>
      <c r="G105" s="7">
        <v>1107.4000000000001</v>
      </c>
      <c r="H105" s="7">
        <v>4007270</v>
      </c>
      <c r="I105" s="21"/>
      <c r="J105" s="7"/>
      <c r="K105" s="7"/>
      <c r="L105" s="7"/>
      <c r="M105" s="7"/>
      <c r="N105" s="7"/>
      <c r="O105" s="7"/>
      <c r="P105" s="7"/>
      <c r="Q105" s="7"/>
    </row>
    <row r="106" spans="1:17" hidden="1">
      <c r="A106" s="4">
        <f t="shared" si="13"/>
        <v>75</v>
      </c>
      <c r="B106" s="108" t="s">
        <v>633</v>
      </c>
      <c r="C106" s="256">
        <f t="shared" si="12"/>
        <v>6334773</v>
      </c>
      <c r="D106" s="21"/>
      <c r="E106" s="21"/>
      <c r="F106" s="21"/>
      <c r="G106" s="21">
        <v>1750.6</v>
      </c>
      <c r="H106" s="21">
        <v>6334773</v>
      </c>
      <c r="I106" s="21"/>
      <c r="J106" s="21"/>
      <c r="K106" s="21"/>
      <c r="L106" s="21"/>
      <c r="M106" s="21"/>
      <c r="N106" s="21"/>
      <c r="O106" s="21"/>
      <c r="P106" s="21"/>
      <c r="Q106" s="21"/>
    </row>
    <row r="107" spans="1:17" hidden="1">
      <c r="A107" s="4">
        <f t="shared" si="13"/>
        <v>76</v>
      </c>
      <c r="B107" s="108" t="s">
        <v>920</v>
      </c>
      <c r="C107" s="256">
        <f t="shared" si="12"/>
        <v>1832871</v>
      </c>
      <c r="D107" s="21"/>
      <c r="E107" s="21"/>
      <c r="F107" s="21"/>
      <c r="G107" s="21">
        <v>520.29999999999995</v>
      </c>
      <c r="H107" s="21">
        <v>1832871</v>
      </c>
      <c r="I107" s="21"/>
      <c r="J107" s="21"/>
      <c r="K107" s="21"/>
      <c r="L107" s="21"/>
      <c r="M107" s="21"/>
      <c r="N107" s="21"/>
      <c r="O107" s="21"/>
      <c r="P107" s="21"/>
      <c r="Q107" s="21"/>
    </row>
    <row r="108" spans="1:17" hidden="1">
      <c r="A108" s="4">
        <f t="shared" si="13"/>
        <v>77</v>
      </c>
      <c r="B108" s="108" t="s">
        <v>921</v>
      </c>
      <c r="C108" s="256">
        <f t="shared" si="12"/>
        <v>3292953</v>
      </c>
      <c r="D108" s="21"/>
      <c r="E108" s="21"/>
      <c r="F108" s="21"/>
      <c r="G108" s="21">
        <v>910</v>
      </c>
      <c r="H108" s="21">
        <v>3292953</v>
      </c>
      <c r="I108" s="21"/>
      <c r="J108" s="21"/>
      <c r="K108" s="21"/>
      <c r="L108" s="21"/>
      <c r="M108" s="21"/>
      <c r="N108" s="21"/>
      <c r="O108" s="21"/>
      <c r="P108" s="21"/>
      <c r="Q108" s="21"/>
    </row>
    <row r="109" spans="1:17" hidden="1">
      <c r="A109" s="4">
        <f t="shared" si="13"/>
        <v>78</v>
      </c>
      <c r="B109" s="108" t="s">
        <v>634</v>
      </c>
      <c r="C109" s="256">
        <f t="shared" si="12"/>
        <v>2786345</v>
      </c>
      <c r="D109" s="21"/>
      <c r="E109" s="21"/>
      <c r="F109" s="21"/>
      <c r="G109" s="21">
        <v>770</v>
      </c>
      <c r="H109" s="21">
        <v>2786345</v>
      </c>
      <c r="I109" s="21"/>
      <c r="J109" s="21"/>
      <c r="K109" s="21"/>
      <c r="L109" s="21"/>
      <c r="M109" s="21"/>
      <c r="N109" s="21"/>
      <c r="O109" s="21"/>
      <c r="P109" s="21"/>
      <c r="Q109" s="21"/>
    </row>
    <row r="110" spans="1:17" ht="28.5" customHeight="1">
      <c r="A110" s="395" t="s">
        <v>30</v>
      </c>
      <c r="B110" s="396"/>
      <c r="C110" s="257">
        <f>SUM(C111:C193)</f>
        <v>318562341</v>
      </c>
      <c r="D110" s="91">
        <f t="shared" ref="D110:Q110" si="14">SUM(D111:D193)</f>
        <v>53305468</v>
      </c>
      <c r="E110" s="91">
        <f t="shared" si="14"/>
        <v>21</v>
      </c>
      <c r="F110" s="91">
        <f t="shared" si="14"/>
        <v>52349692</v>
      </c>
      <c r="G110" s="91">
        <f t="shared" si="14"/>
        <v>46456.279999999992</v>
      </c>
      <c r="H110" s="91">
        <f t="shared" si="14"/>
        <v>194949851</v>
      </c>
      <c r="I110" s="91">
        <f t="shared" si="14"/>
        <v>0</v>
      </c>
      <c r="J110" s="91">
        <f t="shared" si="14"/>
        <v>0</v>
      </c>
      <c r="K110" s="91">
        <f t="shared" si="14"/>
        <v>5951.9</v>
      </c>
      <c r="L110" s="91">
        <f t="shared" si="14"/>
        <v>4779072</v>
      </c>
      <c r="M110" s="91">
        <f t="shared" si="14"/>
        <v>5164.9799999999996</v>
      </c>
      <c r="N110" s="91">
        <f t="shared" si="14"/>
        <v>5792474</v>
      </c>
      <c r="O110" s="91">
        <f t="shared" si="14"/>
        <v>0</v>
      </c>
      <c r="P110" s="91">
        <f t="shared" si="14"/>
        <v>0</v>
      </c>
      <c r="Q110" s="91">
        <f t="shared" si="14"/>
        <v>7385784</v>
      </c>
    </row>
    <row r="111" spans="1:17" hidden="1">
      <c r="A111" s="4">
        <v>1</v>
      </c>
      <c r="B111" s="108" t="s">
        <v>1027</v>
      </c>
      <c r="C111" s="256">
        <f t="shared" ref="C111:C193" si="15">D111+F111+H111+J111+L111+N111+P111+Q111</f>
        <v>1814200</v>
      </c>
      <c r="D111" s="21"/>
      <c r="E111" s="21"/>
      <c r="F111" s="21"/>
      <c r="G111" s="21">
        <v>515</v>
      </c>
      <c r="H111" s="21">
        <v>1814200</v>
      </c>
      <c r="I111" s="21"/>
      <c r="J111" s="21"/>
      <c r="K111" s="21"/>
      <c r="L111" s="21"/>
      <c r="M111" s="21"/>
      <c r="N111" s="21"/>
      <c r="O111" s="21"/>
      <c r="P111" s="21"/>
      <c r="Q111" s="21"/>
    </row>
    <row r="112" spans="1:17" hidden="1">
      <c r="A112" s="4">
        <v>2</v>
      </c>
      <c r="B112" s="108" t="s">
        <v>635</v>
      </c>
      <c r="C112" s="256">
        <f t="shared" si="15"/>
        <v>711589</v>
      </c>
      <c r="D112" s="21"/>
      <c r="E112" s="21"/>
      <c r="F112" s="21"/>
      <c r="G112" s="21">
        <v>202</v>
      </c>
      <c r="H112" s="21">
        <v>711589</v>
      </c>
      <c r="I112" s="21"/>
      <c r="J112" s="21"/>
      <c r="K112" s="21"/>
      <c r="L112" s="21"/>
      <c r="M112" s="21"/>
      <c r="N112" s="21"/>
      <c r="O112" s="21"/>
      <c r="P112" s="21"/>
      <c r="Q112" s="21"/>
    </row>
    <row r="113" spans="1:17" hidden="1">
      <c r="A113" s="4">
        <v>3</v>
      </c>
      <c r="B113" s="108" t="s">
        <v>962</v>
      </c>
      <c r="C113" s="256">
        <f t="shared" si="15"/>
        <v>1785722</v>
      </c>
      <c r="D113" s="21"/>
      <c r="E113" s="21"/>
      <c r="F113" s="21"/>
      <c r="G113" s="21">
        <v>359.95</v>
      </c>
      <c r="H113" s="21">
        <v>1785722</v>
      </c>
      <c r="I113" s="21"/>
      <c r="J113" s="21"/>
      <c r="K113" s="21"/>
      <c r="L113" s="21"/>
      <c r="M113" s="21"/>
      <c r="N113" s="21"/>
      <c r="O113" s="21"/>
      <c r="P113" s="21"/>
      <c r="Q113" s="21"/>
    </row>
    <row r="114" spans="1:17" hidden="1">
      <c r="A114" s="4">
        <v>4</v>
      </c>
      <c r="B114" s="108" t="s">
        <v>1624</v>
      </c>
      <c r="C114" s="256">
        <f t="shared" si="15"/>
        <v>1676814</v>
      </c>
      <c r="D114" s="21"/>
      <c r="E114" s="21"/>
      <c r="F114" s="21"/>
      <c r="G114" s="21">
        <v>476</v>
      </c>
      <c r="H114" s="21">
        <v>1676814</v>
      </c>
      <c r="I114" s="21"/>
      <c r="J114" s="21"/>
      <c r="K114" s="21"/>
      <c r="L114" s="21"/>
      <c r="M114" s="21"/>
      <c r="N114" s="21"/>
      <c r="O114" s="21"/>
      <c r="P114" s="21"/>
      <c r="Q114" s="21"/>
    </row>
    <row r="115" spans="1:17" hidden="1">
      <c r="A115" s="4">
        <v>5</v>
      </c>
      <c r="B115" s="108" t="s">
        <v>1625</v>
      </c>
      <c r="C115" s="256">
        <f t="shared" si="15"/>
        <v>2669224</v>
      </c>
      <c r="D115" s="21"/>
      <c r="E115" s="21"/>
      <c r="F115" s="21"/>
      <c r="G115" s="21"/>
      <c r="H115" s="21"/>
      <c r="I115" s="21"/>
      <c r="J115" s="21"/>
      <c r="K115" s="21">
        <v>2671.9</v>
      </c>
      <c r="L115" s="21">
        <v>2669224</v>
      </c>
      <c r="M115" s="21"/>
      <c r="N115" s="21"/>
      <c r="O115" s="21"/>
      <c r="P115" s="21"/>
      <c r="Q115" s="21"/>
    </row>
    <row r="116" spans="1:17" hidden="1">
      <c r="A116" s="4">
        <v>6</v>
      </c>
      <c r="B116" s="108" t="s">
        <v>1626</v>
      </c>
      <c r="C116" s="256">
        <f t="shared" si="15"/>
        <v>10205758</v>
      </c>
      <c r="D116" s="21">
        <v>10205758</v>
      </c>
      <c r="E116" s="21"/>
      <c r="F116" s="21"/>
      <c r="G116" s="21"/>
      <c r="H116" s="21"/>
      <c r="I116" s="21"/>
      <c r="J116" s="21"/>
      <c r="K116" s="21"/>
      <c r="L116" s="21"/>
      <c r="M116" s="21"/>
      <c r="N116" s="21"/>
      <c r="O116" s="21"/>
      <c r="P116" s="21"/>
      <c r="Q116" s="21"/>
    </row>
    <row r="117" spans="1:17" hidden="1">
      <c r="A117" s="4">
        <v>7</v>
      </c>
      <c r="B117" s="108" t="s">
        <v>1627</v>
      </c>
      <c r="C117" s="256">
        <f t="shared" si="15"/>
        <v>2514947</v>
      </c>
      <c r="D117" s="21"/>
      <c r="E117" s="21"/>
      <c r="F117" s="21"/>
      <c r="G117" s="21">
        <v>695</v>
      </c>
      <c r="H117" s="21">
        <v>2514947</v>
      </c>
      <c r="I117" s="21"/>
      <c r="J117" s="21"/>
      <c r="K117" s="21"/>
      <c r="L117" s="21"/>
      <c r="M117" s="21"/>
      <c r="N117" s="21"/>
      <c r="O117" s="21"/>
      <c r="P117" s="21"/>
      <c r="Q117" s="21"/>
    </row>
    <row r="118" spans="1:17" hidden="1">
      <c r="A118" s="4">
        <v>8</v>
      </c>
      <c r="B118" s="108" t="s">
        <v>422</v>
      </c>
      <c r="C118" s="256">
        <f t="shared" si="15"/>
        <v>2934425</v>
      </c>
      <c r="D118" s="21"/>
      <c r="E118" s="21"/>
      <c r="F118" s="21"/>
      <c r="G118" s="21">
        <v>833</v>
      </c>
      <c r="H118" s="21">
        <v>2934425</v>
      </c>
      <c r="I118" s="21"/>
      <c r="J118" s="21"/>
      <c r="K118" s="21"/>
      <c r="L118" s="21"/>
      <c r="M118" s="21"/>
      <c r="N118" s="21"/>
      <c r="O118" s="21"/>
      <c r="P118" s="21"/>
      <c r="Q118" s="21"/>
    </row>
    <row r="119" spans="1:17" hidden="1">
      <c r="A119" s="4">
        <v>9</v>
      </c>
      <c r="B119" s="108" t="s">
        <v>991</v>
      </c>
      <c r="C119" s="256">
        <f t="shared" si="15"/>
        <v>3231436</v>
      </c>
      <c r="D119" s="21"/>
      <c r="E119" s="21"/>
      <c r="F119" s="21"/>
      <c r="G119" s="21">
        <v>893</v>
      </c>
      <c r="H119" s="21">
        <v>3231436</v>
      </c>
      <c r="I119" s="21"/>
      <c r="J119" s="21"/>
      <c r="K119" s="21"/>
      <c r="L119" s="21"/>
      <c r="M119" s="21"/>
      <c r="N119" s="21"/>
      <c r="O119" s="21"/>
      <c r="P119" s="21"/>
      <c r="Q119" s="21"/>
    </row>
    <row r="120" spans="1:17" hidden="1">
      <c r="A120" s="4">
        <v>10</v>
      </c>
      <c r="B120" s="108" t="s">
        <v>636</v>
      </c>
      <c r="C120" s="256">
        <f t="shared" si="15"/>
        <v>3170448</v>
      </c>
      <c r="D120" s="21"/>
      <c r="E120" s="21"/>
      <c r="F120" s="21"/>
      <c r="G120" s="21">
        <v>900</v>
      </c>
      <c r="H120" s="21">
        <v>3170448</v>
      </c>
      <c r="I120" s="21"/>
      <c r="J120" s="21"/>
      <c r="K120" s="21"/>
      <c r="L120" s="21"/>
      <c r="M120" s="21"/>
      <c r="N120" s="21"/>
      <c r="O120" s="21"/>
      <c r="P120" s="21"/>
      <c r="Q120" s="21"/>
    </row>
    <row r="121" spans="1:17" hidden="1">
      <c r="A121" s="4">
        <v>11</v>
      </c>
      <c r="B121" s="108" t="s">
        <v>423</v>
      </c>
      <c r="C121" s="256">
        <f t="shared" si="15"/>
        <v>3522440</v>
      </c>
      <c r="D121" s="21"/>
      <c r="E121" s="21"/>
      <c r="F121" s="21"/>
      <c r="G121" s="21">
        <v>544.41999999999996</v>
      </c>
      <c r="H121" s="21">
        <v>3522440</v>
      </c>
      <c r="I121" s="21"/>
      <c r="J121" s="21"/>
      <c r="K121" s="21"/>
      <c r="L121" s="21"/>
      <c r="M121" s="21"/>
      <c r="N121" s="21"/>
      <c r="O121" s="21"/>
      <c r="P121" s="21"/>
      <c r="Q121" s="21"/>
    </row>
    <row r="122" spans="1:17" hidden="1">
      <c r="A122" s="4">
        <v>12</v>
      </c>
      <c r="B122" s="108" t="s">
        <v>637</v>
      </c>
      <c r="C122" s="256">
        <f t="shared" si="15"/>
        <v>3715641</v>
      </c>
      <c r="D122" s="21"/>
      <c r="E122" s="21">
        <v>1</v>
      </c>
      <c r="F122" s="21">
        <v>3715641</v>
      </c>
      <c r="G122" s="21"/>
      <c r="H122" s="21"/>
      <c r="I122" s="21"/>
      <c r="J122" s="21"/>
      <c r="K122" s="21"/>
      <c r="L122" s="21"/>
      <c r="M122" s="21"/>
      <c r="N122" s="21"/>
      <c r="O122" s="21"/>
      <c r="P122" s="21"/>
      <c r="Q122" s="21"/>
    </row>
    <row r="123" spans="1:17" hidden="1">
      <c r="A123" s="4">
        <v>13</v>
      </c>
      <c r="B123" s="108" t="s">
        <v>424</v>
      </c>
      <c r="C123" s="256">
        <f t="shared" si="15"/>
        <v>745407</v>
      </c>
      <c r="D123" s="21"/>
      <c r="E123" s="21"/>
      <c r="F123" s="21"/>
      <c r="G123" s="21">
        <v>211.6</v>
      </c>
      <c r="H123" s="21">
        <v>745407</v>
      </c>
      <c r="I123" s="21"/>
      <c r="J123" s="21"/>
      <c r="K123" s="21"/>
      <c r="L123" s="21"/>
      <c r="M123" s="21"/>
      <c r="N123" s="21"/>
      <c r="O123" s="21"/>
      <c r="P123" s="21"/>
      <c r="Q123" s="21"/>
    </row>
    <row r="124" spans="1:17" hidden="1">
      <c r="A124" s="4">
        <v>14</v>
      </c>
      <c r="B124" s="108" t="s">
        <v>425</v>
      </c>
      <c r="C124" s="256">
        <f t="shared" si="15"/>
        <v>3213343</v>
      </c>
      <c r="D124" s="21"/>
      <c r="E124" s="21"/>
      <c r="F124" s="21"/>
      <c r="G124" s="21">
        <v>888</v>
      </c>
      <c r="H124" s="21">
        <v>3213343</v>
      </c>
      <c r="I124" s="21"/>
      <c r="J124" s="21"/>
      <c r="K124" s="21"/>
      <c r="L124" s="21"/>
      <c r="M124" s="21"/>
      <c r="N124" s="21"/>
      <c r="O124" s="21"/>
      <c r="P124" s="21"/>
      <c r="Q124" s="21"/>
    </row>
    <row r="125" spans="1:17" hidden="1">
      <c r="A125" s="4">
        <v>15</v>
      </c>
      <c r="B125" s="108" t="s">
        <v>426</v>
      </c>
      <c r="C125" s="256">
        <f t="shared" si="15"/>
        <v>3413747</v>
      </c>
      <c r="D125" s="21">
        <v>3413747</v>
      </c>
      <c r="E125" s="21"/>
      <c r="F125" s="21"/>
      <c r="G125" s="21"/>
      <c r="H125" s="21"/>
      <c r="I125" s="21"/>
      <c r="J125" s="21"/>
      <c r="K125" s="21"/>
      <c r="L125" s="21"/>
      <c r="M125" s="21"/>
      <c r="N125" s="21"/>
      <c r="O125" s="21"/>
      <c r="P125" s="21"/>
      <c r="Q125" s="21"/>
    </row>
    <row r="126" spans="1:17" hidden="1">
      <c r="A126" s="4">
        <v>16</v>
      </c>
      <c r="B126" s="108" t="s">
        <v>427</v>
      </c>
      <c r="C126" s="256">
        <f t="shared" si="15"/>
        <v>9217593</v>
      </c>
      <c r="D126" s="21"/>
      <c r="E126" s="21"/>
      <c r="F126" s="21"/>
      <c r="G126" s="21">
        <v>1858</v>
      </c>
      <c r="H126" s="21">
        <v>9217593</v>
      </c>
      <c r="I126" s="21"/>
      <c r="J126" s="21"/>
      <c r="K126" s="21"/>
      <c r="L126" s="21"/>
      <c r="M126" s="21"/>
      <c r="N126" s="21"/>
      <c r="O126" s="21"/>
      <c r="P126" s="21"/>
      <c r="Q126" s="21"/>
    </row>
    <row r="127" spans="1:17" hidden="1">
      <c r="A127" s="4">
        <v>17</v>
      </c>
      <c r="B127" s="108" t="s">
        <v>428</v>
      </c>
      <c r="C127" s="256">
        <f t="shared" si="15"/>
        <v>5571236</v>
      </c>
      <c r="D127" s="21"/>
      <c r="E127" s="21"/>
      <c r="F127" s="21"/>
      <c r="G127" s="21">
        <v>1123</v>
      </c>
      <c r="H127" s="21">
        <v>5571236</v>
      </c>
      <c r="I127" s="21"/>
      <c r="J127" s="21"/>
      <c r="K127" s="21"/>
      <c r="L127" s="21"/>
      <c r="M127" s="21"/>
      <c r="N127" s="21"/>
      <c r="O127" s="21"/>
      <c r="P127" s="21"/>
      <c r="Q127" s="21"/>
    </row>
    <row r="128" spans="1:17" hidden="1">
      <c r="A128" s="4">
        <v>18</v>
      </c>
      <c r="B128" s="108" t="s">
        <v>638</v>
      </c>
      <c r="C128" s="256">
        <f t="shared" si="15"/>
        <v>4128856</v>
      </c>
      <c r="D128" s="21"/>
      <c r="E128" s="21"/>
      <c r="F128" s="21"/>
      <c r="G128" s="21">
        <v>1141</v>
      </c>
      <c r="H128" s="21">
        <v>4128856</v>
      </c>
      <c r="I128" s="21"/>
      <c r="J128" s="21"/>
      <c r="K128" s="21"/>
      <c r="L128" s="21"/>
      <c r="M128" s="21"/>
      <c r="N128" s="21"/>
      <c r="O128" s="21"/>
      <c r="P128" s="21"/>
      <c r="Q128" s="21"/>
    </row>
    <row r="129" spans="1:17" hidden="1">
      <c r="A129" s="4">
        <v>19</v>
      </c>
      <c r="B129" s="108" t="s">
        <v>639</v>
      </c>
      <c r="C129" s="256">
        <f t="shared" si="15"/>
        <v>10997618</v>
      </c>
      <c r="D129" s="21">
        <v>10997618</v>
      </c>
      <c r="E129" s="21"/>
      <c r="F129" s="21"/>
      <c r="G129" s="21"/>
      <c r="H129" s="21"/>
      <c r="I129" s="21"/>
      <c r="J129" s="21"/>
      <c r="K129" s="21"/>
      <c r="L129" s="21"/>
      <c r="M129" s="21"/>
      <c r="N129" s="21"/>
      <c r="O129" s="21"/>
      <c r="P129" s="21"/>
      <c r="Q129" s="21"/>
    </row>
    <row r="130" spans="1:17" hidden="1">
      <c r="A130" s="4">
        <v>20</v>
      </c>
      <c r="B130" s="108" t="s">
        <v>429</v>
      </c>
      <c r="C130" s="256">
        <f t="shared" si="15"/>
        <v>2130500</v>
      </c>
      <c r="D130" s="21"/>
      <c r="E130" s="21"/>
      <c r="F130" s="21"/>
      <c r="G130" s="21"/>
      <c r="H130" s="21"/>
      <c r="I130" s="21"/>
      <c r="J130" s="21"/>
      <c r="K130" s="21"/>
      <c r="L130" s="21"/>
      <c r="M130" s="21">
        <v>1907.2</v>
      </c>
      <c r="N130" s="21">
        <v>2130500</v>
      </c>
      <c r="O130" s="21"/>
      <c r="P130" s="21"/>
      <c r="Q130" s="21"/>
    </row>
    <row r="131" spans="1:17" hidden="1">
      <c r="A131" s="4">
        <v>21</v>
      </c>
      <c r="B131" s="108" t="s">
        <v>430</v>
      </c>
      <c r="C131" s="256">
        <f t="shared" si="15"/>
        <v>3917727</v>
      </c>
      <c r="D131" s="21"/>
      <c r="E131" s="21"/>
      <c r="F131" s="21"/>
      <c r="G131" s="21">
        <v>491</v>
      </c>
      <c r="H131" s="21">
        <v>1729655</v>
      </c>
      <c r="I131" s="21"/>
      <c r="J131" s="21"/>
      <c r="K131" s="21"/>
      <c r="L131" s="21"/>
      <c r="M131" s="21">
        <v>1963.5</v>
      </c>
      <c r="N131" s="21">
        <v>2188072</v>
      </c>
      <c r="O131" s="21"/>
      <c r="P131" s="21"/>
      <c r="Q131" s="21"/>
    </row>
    <row r="132" spans="1:17" hidden="1">
      <c r="A132" s="4">
        <v>22</v>
      </c>
      <c r="B132" s="108" t="s">
        <v>640</v>
      </c>
      <c r="C132" s="256">
        <f t="shared" si="15"/>
        <v>2613748</v>
      </c>
      <c r="D132" s="21"/>
      <c r="E132" s="21"/>
      <c r="F132" s="21"/>
      <c r="G132" s="21">
        <v>323.57</v>
      </c>
      <c r="H132" s="21">
        <v>1139846</v>
      </c>
      <c r="I132" s="21"/>
      <c r="J132" s="21"/>
      <c r="K132" s="21"/>
      <c r="L132" s="21"/>
      <c r="M132" s="21">
        <v>1294.28</v>
      </c>
      <c r="N132" s="21">
        <v>1473902</v>
      </c>
      <c r="O132" s="21"/>
      <c r="P132" s="21"/>
      <c r="Q132" s="21"/>
    </row>
    <row r="133" spans="1:17" hidden="1">
      <c r="A133" s="4">
        <v>23</v>
      </c>
      <c r="B133" s="108" t="s">
        <v>431</v>
      </c>
      <c r="C133" s="256">
        <f t="shared" si="15"/>
        <v>4649990</v>
      </c>
      <c r="D133" s="21"/>
      <c r="E133" s="21"/>
      <c r="F133" s="21"/>
      <c r="G133" s="21">
        <v>1320</v>
      </c>
      <c r="H133" s="21">
        <v>4649990</v>
      </c>
      <c r="I133" s="21"/>
      <c r="J133" s="21"/>
      <c r="K133" s="21"/>
      <c r="L133" s="21"/>
      <c r="M133" s="21"/>
      <c r="N133" s="21"/>
      <c r="O133" s="21"/>
      <c r="P133" s="21"/>
      <c r="Q133" s="21"/>
    </row>
    <row r="134" spans="1:17" hidden="1">
      <c r="A134" s="4">
        <v>24</v>
      </c>
      <c r="B134" s="108" t="s">
        <v>922</v>
      </c>
      <c r="C134" s="256">
        <f t="shared" si="15"/>
        <v>4082832</v>
      </c>
      <c r="D134" s="21"/>
      <c r="E134" s="21"/>
      <c r="F134" s="21"/>
      <c r="G134" s="21">
        <v>1159</v>
      </c>
      <c r="H134" s="21">
        <v>4082832</v>
      </c>
      <c r="I134" s="21"/>
      <c r="J134" s="21"/>
      <c r="K134" s="21"/>
      <c r="L134" s="21"/>
      <c r="M134" s="21"/>
      <c r="N134" s="21"/>
      <c r="O134" s="21"/>
      <c r="P134" s="21"/>
      <c r="Q134" s="21"/>
    </row>
    <row r="135" spans="1:17" hidden="1">
      <c r="A135" s="4">
        <v>25</v>
      </c>
      <c r="B135" s="108" t="s">
        <v>432</v>
      </c>
      <c r="C135" s="256">
        <f t="shared" si="15"/>
        <v>3834428</v>
      </c>
      <c r="D135" s="21"/>
      <c r="E135" s="21"/>
      <c r="F135" s="21"/>
      <c r="G135" s="21">
        <v>592.64</v>
      </c>
      <c r="H135" s="21">
        <v>3834428</v>
      </c>
      <c r="I135" s="21"/>
      <c r="J135" s="21"/>
      <c r="K135" s="21"/>
      <c r="L135" s="21"/>
      <c r="M135" s="21"/>
      <c r="N135" s="21"/>
      <c r="O135" s="21"/>
      <c r="P135" s="21"/>
      <c r="Q135" s="21"/>
    </row>
    <row r="136" spans="1:17" hidden="1">
      <c r="A136" s="4">
        <v>26</v>
      </c>
      <c r="B136" s="108" t="s">
        <v>433</v>
      </c>
      <c r="C136" s="256">
        <f t="shared" si="15"/>
        <v>3159063</v>
      </c>
      <c r="D136" s="21"/>
      <c r="E136" s="21"/>
      <c r="F136" s="21"/>
      <c r="G136" s="21">
        <v>873</v>
      </c>
      <c r="H136" s="21">
        <v>3159063</v>
      </c>
      <c r="I136" s="21"/>
      <c r="J136" s="21"/>
      <c r="K136" s="21"/>
      <c r="L136" s="21"/>
      <c r="M136" s="21"/>
      <c r="N136" s="21"/>
      <c r="O136" s="21"/>
      <c r="P136" s="21"/>
      <c r="Q136" s="21"/>
    </row>
    <row r="137" spans="1:17" hidden="1">
      <c r="A137" s="4">
        <v>27</v>
      </c>
      <c r="B137" s="108" t="s">
        <v>434</v>
      </c>
      <c r="C137" s="256">
        <f t="shared" si="15"/>
        <v>4978036</v>
      </c>
      <c r="D137" s="21">
        <v>4978036</v>
      </c>
      <c r="E137" s="21"/>
      <c r="F137" s="21"/>
      <c r="G137" s="21"/>
      <c r="H137" s="21"/>
      <c r="I137" s="21"/>
      <c r="J137" s="21"/>
      <c r="K137" s="21"/>
      <c r="L137" s="21"/>
      <c r="M137" s="21"/>
      <c r="N137" s="21"/>
      <c r="O137" s="21"/>
      <c r="P137" s="21"/>
      <c r="Q137" s="21"/>
    </row>
    <row r="138" spans="1:17" hidden="1">
      <c r="A138" s="4">
        <v>28</v>
      </c>
      <c r="B138" s="108" t="s">
        <v>435</v>
      </c>
      <c r="C138" s="256">
        <f t="shared" si="15"/>
        <v>3698856</v>
      </c>
      <c r="D138" s="21"/>
      <c r="E138" s="21"/>
      <c r="F138" s="21"/>
      <c r="G138" s="21">
        <v>1050</v>
      </c>
      <c r="H138" s="21">
        <v>3698856</v>
      </c>
      <c r="I138" s="21"/>
      <c r="J138" s="21"/>
      <c r="K138" s="21"/>
      <c r="L138" s="21"/>
      <c r="M138" s="21"/>
      <c r="N138" s="21"/>
      <c r="O138" s="21"/>
      <c r="P138" s="21"/>
      <c r="Q138" s="21"/>
    </row>
    <row r="139" spans="1:17" hidden="1">
      <c r="A139" s="4">
        <v>29</v>
      </c>
      <c r="B139" s="108" t="s">
        <v>436</v>
      </c>
      <c r="C139" s="256">
        <f t="shared" si="15"/>
        <v>1937496</v>
      </c>
      <c r="D139" s="21"/>
      <c r="E139" s="21"/>
      <c r="F139" s="21"/>
      <c r="G139" s="21">
        <v>550</v>
      </c>
      <c r="H139" s="21">
        <v>1937496</v>
      </c>
      <c r="I139" s="21"/>
      <c r="J139" s="21"/>
      <c r="K139" s="21"/>
      <c r="L139" s="21"/>
      <c r="M139" s="21"/>
      <c r="N139" s="21"/>
      <c r="O139" s="21"/>
      <c r="P139" s="21"/>
      <c r="Q139" s="21"/>
    </row>
    <row r="140" spans="1:17" hidden="1">
      <c r="A140" s="4">
        <v>30</v>
      </c>
      <c r="B140" s="108" t="s">
        <v>437</v>
      </c>
      <c r="C140" s="256">
        <f t="shared" si="15"/>
        <v>5581158</v>
      </c>
      <c r="D140" s="21"/>
      <c r="E140" s="21"/>
      <c r="F140" s="21"/>
      <c r="G140" s="21">
        <v>1125</v>
      </c>
      <c r="H140" s="21">
        <v>5581158</v>
      </c>
      <c r="I140" s="21"/>
      <c r="J140" s="21"/>
      <c r="K140" s="21"/>
      <c r="L140" s="21"/>
      <c r="M140" s="21"/>
      <c r="N140" s="21"/>
      <c r="O140" s="21"/>
      <c r="P140" s="21"/>
      <c r="Q140" s="21"/>
    </row>
    <row r="141" spans="1:17" hidden="1">
      <c r="A141" s="4">
        <v>31</v>
      </c>
      <c r="B141" s="108" t="s">
        <v>438</v>
      </c>
      <c r="C141" s="256">
        <f t="shared" si="15"/>
        <v>9212632</v>
      </c>
      <c r="D141" s="21"/>
      <c r="E141" s="21"/>
      <c r="F141" s="21"/>
      <c r="G141" s="21">
        <v>1857</v>
      </c>
      <c r="H141" s="21">
        <v>9212632</v>
      </c>
      <c r="I141" s="21"/>
      <c r="J141" s="21"/>
      <c r="K141" s="21"/>
      <c r="L141" s="21"/>
      <c r="M141" s="21"/>
      <c r="N141" s="21"/>
      <c r="O141" s="21"/>
      <c r="P141" s="21"/>
      <c r="Q141" s="21"/>
    </row>
    <row r="142" spans="1:17" hidden="1">
      <c r="A142" s="4">
        <v>32</v>
      </c>
      <c r="B142" s="108" t="s">
        <v>439</v>
      </c>
      <c r="C142" s="256">
        <f t="shared" si="15"/>
        <v>8126167</v>
      </c>
      <c r="D142" s="21"/>
      <c r="E142" s="21"/>
      <c r="F142" s="21"/>
      <c r="G142" s="21">
        <v>1638</v>
      </c>
      <c r="H142" s="21">
        <v>8126167</v>
      </c>
      <c r="I142" s="21"/>
      <c r="J142" s="21"/>
      <c r="K142" s="21"/>
      <c r="L142" s="21"/>
      <c r="M142" s="21"/>
      <c r="N142" s="21"/>
      <c r="O142" s="21"/>
      <c r="P142" s="21"/>
      <c r="Q142" s="21"/>
    </row>
    <row r="143" spans="1:17" hidden="1">
      <c r="A143" s="4">
        <v>33</v>
      </c>
      <c r="B143" s="108" t="s">
        <v>440</v>
      </c>
      <c r="C143" s="256">
        <f t="shared" si="15"/>
        <v>9212632</v>
      </c>
      <c r="D143" s="21"/>
      <c r="E143" s="21"/>
      <c r="F143" s="21"/>
      <c r="G143" s="21">
        <v>1857</v>
      </c>
      <c r="H143" s="21">
        <v>9212632</v>
      </c>
      <c r="I143" s="21"/>
      <c r="J143" s="21"/>
      <c r="K143" s="21"/>
      <c r="L143" s="21"/>
      <c r="M143" s="21"/>
      <c r="N143" s="21"/>
      <c r="O143" s="21"/>
      <c r="P143" s="21"/>
      <c r="Q143" s="21"/>
    </row>
    <row r="144" spans="1:17" hidden="1">
      <c r="A144" s="4">
        <v>34</v>
      </c>
      <c r="B144" s="108" t="s">
        <v>641</v>
      </c>
      <c r="C144" s="256">
        <f t="shared" si="15"/>
        <v>5529266</v>
      </c>
      <c r="D144" s="21"/>
      <c r="E144" s="21"/>
      <c r="F144" s="21"/>
      <c r="G144" s="21">
        <v>1528</v>
      </c>
      <c r="H144" s="21">
        <v>5529266</v>
      </c>
      <c r="I144" s="21"/>
      <c r="J144" s="21"/>
      <c r="K144" s="21"/>
      <c r="L144" s="21"/>
      <c r="M144" s="21"/>
      <c r="N144" s="21"/>
      <c r="O144" s="21"/>
      <c r="P144" s="21"/>
      <c r="Q144" s="21"/>
    </row>
    <row r="145" spans="1:17" hidden="1">
      <c r="A145" s="4">
        <v>35</v>
      </c>
      <c r="B145" s="108" t="s">
        <v>642</v>
      </c>
      <c r="C145" s="256">
        <f t="shared" si="15"/>
        <v>6488850</v>
      </c>
      <c r="D145" s="21"/>
      <c r="E145" s="21"/>
      <c r="F145" s="21"/>
      <c r="G145" s="21">
        <v>1842</v>
      </c>
      <c r="H145" s="21">
        <v>6488850</v>
      </c>
      <c r="I145" s="21"/>
      <c r="J145" s="21"/>
      <c r="K145" s="21"/>
      <c r="L145" s="21"/>
      <c r="M145" s="21"/>
      <c r="N145" s="21"/>
      <c r="O145" s="21"/>
      <c r="P145" s="21"/>
      <c r="Q145" s="21"/>
    </row>
    <row r="146" spans="1:17" hidden="1">
      <c r="A146" s="4">
        <v>36</v>
      </c>
      <c r="B146" s="108" t="s">
        <v>762</v>
      </c>
      <c r="C146" s="256">
        <f t="shared" si="15"/>
        <v>1697951</v>
      </c>
      <c r="D146" s="21"/>
      <c r="E146" s="21"/>
      <c r="F146" s="21"/>
      <c r="G146" s="21">
        <v>482</v>
      </c>
      <c r="H146" s="21">
        <v>1697951</v>
      </c>
      <c r="I146" s="21"/>
      <c r="J146" s="21"/>
      <c r="K146" s="21"/>
      <c r="L146" s="21"/>
      <c r="M146" s="21"/>
      <c r="N146" s="21"/>
      <c r="O146" s="21"/>
      <c r="P146" s="21"/>
      <c r="Q146" s="21"/>
    </row>
    <row r="147" spans="1:17" hidden="1">
      <c r="A147" s="4">
        <v>37</v>
      </c>
      <c r="B147" s="108" t="s">
        <v>992</v>
      </c>
      <c r="C147" s="256">
        <f t="shared" si="15"/>
        <v>1748522</v>
      </c>
      <c r="D147" s="21"/>
      <c r="E147" s="21"/>
      <c r="F147" s="21"/>
      <c r="G147" s="21">
        <v>483.2</v>
      </c>
      <c r="H147" s="21">
        <v>1748522</v>
      </c>
      <c r="I147" s="21"/>
      <c r="J147" s="21"/>
      <c r="K147" s="21"/>
      <c r="L147" s="21"/>
      <c r="M147" s="21"/>
      <c r="N147" s="21"/>
      <c r="O147" s="21"/>
      <c r="P147" s="21"/>
      <c r="Q147" s="21"/>
    </row>
    <row r="148" spans="1:17" hidden="1">
      <c r="A148" s="4">
        <v>38</v>
      </c>
      <c r="B148" s="108" t="s">
        <v>441</v>
      </c>
      <c r="C148" s="256">
        <f t="shared" si="15"/>
        <v>1351588</v>
      </c>
      <c r="D148" s="21">
        <v>1351588</v>
      </c>
      <c r="E148" s="21"/>
      <c r="F148" s="21"/>
      <c r="G148" s="21"/>
      <c r="H148" s="21"/>
      <c r="I148" s="21"/>
      <c r="J148" s="21"/>
      <c r="K148" s="21"/>
      <c r="L148" s="21"/>
      <c r="M148" s="21"/>
      <c r="N148" s="21"/>
      <c r="O148" s="21"/>
      <c r="P148" s="21"/>
      <c r="Q148" s="21"/>
    </row>
    <row r="149" spans="1:17" hidden="1">
      <c r="A149" s="4">
        <v>39</v>
      </c>
      <c r="B149" s="108" t="s">
        <v>763</v>
      </c>
      <c r="C149" s="256">
        <f t="shared" si="15"/>
        <v>2207178</v>
      </c>
      <c r="D149" s="21">
        <v>2207178</v>
      </c>
      <c r="E149" s="21"/>
      <c r="F149" s="21"/>
      <c r="G149" s="21"/>
      <c r="H149" s="21"/>
      <c r="I149" s="21"/>
      <c r="J149" s="21"/>
      <c r="K149" s="21"/>
      <c r="L149" s="21"/>
      <c r="M149" s="21"/>
      <c r="N149" s="21"/>
      <c r="O149" s="21"/>
      <c r="P149" s="21"/>
      <c r="Q149" s="21"/>
    </row>
    <row r="150" spans="1:17" hidden="1">
      <c r="A150" s="4">
        <v>40</v>
      </c>
      <c r="B150" s="108" t="s">
        <v>833</v>
      </c>
      <c r="C150" s="256">
        <f t="shared" si="15"/>
        <v>3077448</v>
      </c>
      <c r="D150" s="21"/>
      <c r="E150" s="21"/>
      <c r="F150" s="21"/>
      <c r="G150" s="21">
        <v>873.6</v>
      </c>
      <c r="H150" s="21">
        <v>3077448</v>
      </c>
      <c r="I150" s="21"/>
      <c r="J150" s="21"/>
      <c r="K150" s="21"/>
      <c r="L150" s="21"/>
      <c r="M150" s="21"/>
      <c r="N150" s="21"/>
      <c r="O150" s="21"/>
      <c r="P150" s="21"/>
      <c r="Q150" s="21"/>
    </row>
    <row r="151" spans="1:17" hidden="1">
      <c r="A151" s="4">
        <v>41</v>
      </c>
      <c r="B151" s="108" t="s">
        <v>1028</v>
      </c>
      <c r="C151" s="256">
        <f t="shared" si="15"/>
        <v>1920939</v>
      </c>
      <c r="D151" s="21"/>
      <c r="E151" s="21"/>
      <c r="F151" s="21"/>
      <c r="G151" s="21">
        <v>545.29999999999995</v>
      </c>
      <c r="H151" s="21">
        <v>1920939</v>
      </c>
      <c r="I151" s="21"/>
      <c r="J151" s="21"/>
      <c r="K151" s="21"/>
      <c r="L151" s="21"/>
      <c r="M151" s="21"/>
      <c r="N151" s="21"/>
      <c r="O151" s="21"/>
      <c r="P151" s="21"/>
      <c r="Q151" s="21"/>
    </row>
    <row r="152" spans="1:17" hidden="1">
      <c r="A152" s="4">
        <v>42</v>
      </c>
      <c r="B152" s="108" t="s">
        <v>923</v>
      </c>
      <c r="C152" s="256">
        <f t="shared" si="15"/>
        <v>1077952</v>
      </c>
      <c r="D152" s="21"/>
      <c r="E152" s="21"/>
      <c r="F152" s="21"/>
      <c r="G152" s="21">
        <v>306</v>
      </c>
      <c r="H152" s="21">
        <v>1077952</v>
      </c>
      <c r="I152" s="21"/>
      <c r="J152" s="21"/>
      <c r="K152" s="21"/>
      <c r="L152" s="21"/>
      <c r="M152" s="21"/>
      <c r="N152" s="21"/>
      <c r="O152" s="21"/>
      <c r="P152" s="21"/>
      <c r="Q152" s="21"/>
    </row>
    <row r="153" spans="1:17" hidden="1">
      <c r="A153" s="4">
        <v>43</v>
      </c>
      <c r="B153" s="108" t="s">
        <v>924</v>
      </c>
      <c r="C153" s="256">
        <f t="shared" si="15"/>
        <v>1102611</v>
      </c>
      <c r="D153" s="21"/>
      <c r="E153" s="21"/>
      <c r="F153" s="21"/>
      <c r="G153" s="21">
        <v>313</v>
      </c>
      <c r="H153" s="21">
        <v>1102611</v>
      </c>
      <c r="I153" s="21"/>
      <c r="J153" s="21"/>
      <c r="K153" s="21"/>
      <c r="L153" s="21"/>
      <c r="M153" s="21"/>
      <c r="N153" s="21"/>
      <c r="O153" s="21"/>
      <c r="P153" s="21"/>
      <c r="Q153" s="21"/>
    </row>
    <row r="154" spans="1:17" hidden="1">
      <c r="A154" s="4">
        <v>44</v>
      </c>
      <c r="B154" s="108" t="s">
        <v>442</v>
      </c>
      <c r="C154" s="256">
        <f t="shared" si="15"/>
        <v>2610335</v>
      </c>
      <c r="D154" s="21"/>
      <c r="E154" s="21"/>
      <c r="F154" s="21"/>
      <c r="G154" s="21">
        <v>741</v>
      </c>
      <c r="H154" s="21">
        <v>2610335</v>
      </c>
      <c r="I154" s="21"/>
      <c r="J154" s="21"/>
      <c r="K154" s="21"/>
      <c r="L154" s="21"/>
      <c r="M154" s="21"/>
      <c r="N154" s="21"/>
      <c r="O154" s="21"/>
      <c r="P154" s="21"/>
      <c r="Q154" s="21"/>
    </row>
    <row r="155" spans="1:17" hidden="1">
      <c r="A155" s="4">
        <v>45</v>
      </c>
      <c r="B155" s="108" t="s">
        <v>443</v>
      </c>
      <c r="C155" s="256">
        <f t="shared" si="15"/>
        <v>2701926</v>
      </c>
      <c r="D155" s="21"/>
      <c r="E155" s="21"/>
      <c r="F155" s="21"/>
      <c r="G155" s="21">
        <v>767</v>
      </c>
      <c r="H155" s="21">
        <v>2701926</v>
      </c>
      <c r="I155" s="21"/>
      <c r="J155" s="21"/>
      <c r="K155" s="21"/>
      <c r="L155" s="21"/>
      <c r="M155" s="21"/>
      <c r="N155" s="21"/>
      <c r="O155" s="21"/>
      <c r="P155" s="21"/>
      <c r="Q155" s="21"/>
    </row>
    <row r="156" spans="1:17" hidden="1">
      <c r="A156" s="4">
        <v>46</v>
      </c>
      <c r="B156" s="108" t="s">
        <v>444</v>
      </c>
      <c r="C156" s="256">
        <f t="shared" si="15"/>
        <v>4000729</v>
      </c>
      <c r="D156" s="21">
        <v>4000729</v>
      </c>
      <c r="E156" s="21"/>
      <c r="F156" s="21"/>
      <c r="G156" s="21"/>
      <c r="H156" s="21"/>
      <c r="I156" s="21"/>
      <c r="J156" s="21"/>
      <c r="K156" s="21"/>
      <c r="L156" s="21"/>
      <c r="M156" s="21"/>
      <c r="N156" s="21"/>
      <c r="O156" s="21"/>
      <c r="P156" s="21"/>
      <c r="Q156" s="21"/>
    </row>
    <row r="157" spans="1:17" hidden="1">
      <c r="A157" s="4">
        <v>47</v>
      </c>
      <c r="B157" s="108" t="s">
        <v>764</v>
      </c>
      <c r="C157" s="256">
        <f t="shared" si="15"/>
        <v>4649990</v>
      </c>
      <c r="D157" s="21"/>
      <c r="E157" s="21"/>
      <c r="F157" s="21"/>
      <c r="G157" s="21">
        <v>1320</v>
      </c>
      <c r="H157" s="21">
        <v>4649990</v>
      </c>
      <c r="I157" s="21"/>
      <c r="J157" s="21"/>
      <c r="K157" s="21"/>
      <c r="L157" s="21"/>
      <c r="M157" s="21"/>
      <c r="N157" s="21"/>
      <c r="O157" s="21"/>
      <c r="P157" s="21"/>
      <c r="Q157" s="21"/>
    </row>
    <row r="158" spans="1:17" hidden="1">
      <c r="A158" s="4">
        <v>48</v>
      </c>
      <c r="B158" s="108" t="s">
        <v>834</v>
      </c>
      <c r="C158" s="256">
        <f t="shared" si="15"/>
        <v>3264549</v>
      </c>
      <c r="D158" s="21">
        <v>3264549</v>
      </c>
      <c r="E158" s="21"/>
      <c r="F158" s="21"/>
      <c r="G158" s="21"/>
      <c r="H158" s="21"/>
      <c r="I158" s="21"/>
      <c r="J158" s="21"/>
      <c r="K158" s="21"/>
      <c r="L158" s="21"/>
      <c r="M158" s="21"/>
      <c r="N158" s="21"/>
      <c r="O158" s="21"/>
      <c r="P158" s="21"/>
      <c r="Q158" s="21"/>
    </row>
    <row r="159" spans="1:17" hidden="1">
      <c r="A159" s="4">
        <v>49</v>
      </c>
      <c r="B159" s="108" t="s">
        <v>445</v>
      </c>
      <c r="C159" s="256">
        <f t="shared" si="15"/>
        <v>2336267</v>
      </c>
      <c r="D159" s="21"/>
      <c r="E159" s="21"/>
      <c r="F159" s="21"/>
      <c r="G159" s="21">
        <v>663.2</v>
      </c>
      <c r="H159" s="21">
        <v>2336267</v>
      </c>
      <c r="I159" s="21"/>
      <c r="J159" s="21"/>
      <c r="K159" s="21"/>
      <c r="L159" s="21"/>
      <c r="M159" s="21"/>
      <c r="N159" s="21"/>
      <c r="O159" s="21"/>
      <c r="P159" s="21"/>
      <c r="Q159" s="21"/>
    </row>
    <row r="160" spans="1:17" hidden="1">
      <c r="A160" s="4">
        <v>50</v>
      </c>
      <c r="B160" s="108" t="s">
        <v>643</v>
      </c>
      <c r="C160" s="256">
        <f t="shared" si="15"/>
        <v>2652608</v>
      </c>
      <c r="D160" s="21"/>
      <c r="E160" s="21"/>
      <c r="F160" s="21"/>
      <c r="G160" s="21">
        <v>753</v>
      </c>
      <c r="H160" s="21">
        <v>2652608</v>
      </c>
      <c r="I160" s="21"/>
      <c r="J160" s="21"/>
      <c r="K160" s="21"/>
      <c r="L160" s="21"/>
      <c r="M160" s="21"/>
      <c r="N160" s="21"/>
      <c r="O160" s="21"/>
      <c r="P160" s="21"/>
      <c r="Q160" s="21"/>
    </row>
    <row r="161" spans="1:17" hidden="1">
      <c r="A161" s="4">
        <v>51</v>
      </c>
      <c r="B161" s="108" t="s">
        <v>446</v>
      </c>
      <c r="C161" s="256">
        <f t="shared" si="15"/>
        <v>1140832</v>
      </c>
      <c r="D161" s="21"/>
      <c r="E161" s="21"/>
      <c r="F161" s="21"/>
      <c r="G161" s="21">
        <v>323.85000000000002</v>
      </c>
      <c r="H161" s="21">
        <v>1140832</v>
      </c>
      <c r="I161" s="21"/>
      <c r="J161" s="21"/>
      <c r="K161" s="21"/>
      <c r="L161" s="21"/>
      <c r="M161" s="21"/>
      <c r="N161" s="21"/>
      <c r="O161" s="21"/>
      <c r="P161" s="21"/>
      <c r="Q161" s="21"/>
    </row>
    <row r="162" spans="1:17" hidden="1">
      <c r="A162" s="4">
        <v>52</v>
      </c>
      <c r="B162" s="108" t="s">
        <v>447</v>
      </c>
      <c r="C162" s="256">
        <f t="shared" si="15"/>
        <v>1099793</v>
      </c>
      <c r="D162" s="21"/>
      <c r="E162" s="21"/>
      <c r="F162" s="21"/>
      <c r="G162" s="21">
        <v>312.2</v>
      </c>
      <c r="H162" s="21">
        <v>1099793</v>
      </c>
      <c r="I162" s="21"/>
      <c r="J162" s="21"/>
      <c r="K162" s="21"/>
      <c r="L162" s="21"/>
      <c r="M162" s="21"/>
      <c r="N162" s="21"/>
      <c r="O162" s="21"/>
      <c r="P162" s="21"/>
      <c r="Q162" s="21"/>
    </row>
    <row r="163" spans="1:17" hidden="1">
      <c r="A163" s="4">
        <v>53</v>
      </c>
      <c r="B163" s="108" t="s">
        <v>448</v>
      </c>
      <c r="C163" s="256">
        <f t="shared" si="15"/>
        <v>2675717</v>
      </c>
      <c r="D163" s="21">
        <v>907664</v>
      </c>
      <c r="E163" s="21"/>
      <c r="F163" s="21"/>
      <c r="G163" s="21">
        <v>501.9</v>
      </c>
      <c r="H163" s="21">
        <v>1768053</v>
      </c>
      <c r="I163" s="21"/>
      <c r="J163" s="21"/>
      <c r="K163" s="21"/>
      <c r="L163" s="21"/>
      <c r="M163" s="21"/>
      <c r="N163" s="21"/>
      <c r="O163" s="21"/>
      <c r="P163" s="21"/>
      <c r="Q163" s="21"/>
    </row>
    <row r="164" spans="1:17" hidden="1">
      <c r="A164" s="4">
        <v>54</v>
      </c>
      <c r="B164" s="108" t="s">
        <v>765</v>
      </c>
      <c r="C164" s="256">
        <f t="shared" si="15"/>
        <v>2431702</v>
      </c>
      <c r="D164" s="21"/>
      <c r="E164" s="21">
        <v>1</v>
      </c>
      <c r="F164" s="21">
        <v>2431702</v>
      </c>
      <c r="G164" s="21"/>
      <c r="H164" s="21"/>
      <c r="I164" s="21"/>
      <c r="J164" s="21"/>
      <c r="K164" s="21"/>
      <c r="L164" s="21"/>
      <c r="M164" s="21"/>
      <c r="N164" s="21"/>
      <c r="O164" s="21"/>
      <c r="P164" s="21"/>
      <c r="Q164" s="21"/>
    </row>
    <row r="165" spans="1:17" hidden="1">
      <c r="A165" s="4">
        <v>55</v>
      </c>
      <c r="B165" s="108" t="s">
        <v>766</v>
      </c>
      <c r="C165" s="256">
        <f t="shared" si="15"/>
        <v>2431702</v>
      </c>
      <c r="D165" s="21"/>
      <c r="E165" s="21">
        <v>1</v>
      </c>
      <c r="F165" s="21">
        <v>2431702</v>
      </c>
      <c r="G165" s="21"/>
      <c r="H165" s="21"/>
      <c r="I165" s="21"/>
      <c r="J165" s="21"/>
      <c r="K165" s="21"/>
      <c r="L165" s="21"/>
      <c r="M165" s="21"/>
      <c r="N165" s="21"/>
      <c r="O165" s="21"/>
      <c r="P165" s="21"/>
      <c r="Q165" s="21"/>
    </row>
    <row r="166" spans="1:17" hidden="1">
      <c r="A166" s="4">
        <v>56</v>
      </c>
      <c r="B166" s="108" t="s">
        <v>644</v>
      </c>
      <c r="C166" s="256">
        <f t="shared" si="15"/>
        <v>5970739</v>
      </c>
      <c r="D166" s="21"/>
      <c r="E166" s="21"/>
      <c r="F166" s="21"/>
      <c r="G166" s="21">
        <v>1650</v>
      </c>
      <c r="H166" s="21">
        <v>5970739</v>
      </c>
      <c r="I166" s="21"/>
      <c r="J166" s="21"/>
      <c r="K166" s="21"/>
      <c r="L166" s="21"/>
      <c r="M166" s="21"/>
      <c r="N166" s="21"/>
      <c r="O166" s="21"/>
      <c r="P166" s="21"/>
      <c r="Q166" s="21"/>
    </row>
    <row r="167" spans="1:17" hidden="1">
      <c r="A167" s="4">
        <v>57</v>
      </c>
      <c r="B167" s="108" t="s">
        <v>835</v>
      </c>
      <c r="C167" s="256">
        <f t="shared" si="15"/>
        <v>4327881</v>
      </c>
      <c r="D167" s="21"/>
      <c r="E167" s="21"/>
      <c r="F167" s="21"/>
      <c r="G167" s="21">
        <v>1196</v>
      </c>
      <c r="H167" s="21">
        <v>4327881</v>
      </c>
      <c r="I167" s="21"/>
      <c r="J167" s="21"/>
      <c r="K167" s="21"/>
      <c r="L167" s="21"/>
      <c r="M167" s="21"/>
      <c r="N167" s="21"/>
      <c r="O167" s="21"/>
      <c r="P167" s="21"/>
      <c r="Q167" s="21"/>
    </row>
    <row r="168" spans="1:17" hidden="1">
      <c r="A168" s="4">
        <v>58</v>
      </c>
      <c r="B168" s="108" t="s">
        <v>836</v>
      </c>
      <c r="C168" s="256">
        <f t="shared" si="15"/>
        <v>4191216</v>
      </c>
      <c r="D168" s="21">
        <v>4191216</v>
      </c>
      <c r="E168" s="21"/>
      <c r="F168" s="21"/>
      <c r="G168" s="21"/>
      <c r="H168" s="21"/>
      <c r="I168" s="21"/>
      <c r="J168" s="21"/>
      <c r="K168" s="21"/>
      <c r="L168" s="21"/>
      <c r="M168" s="21"/>
      <c r="N168" s="21"/>
      <c r="O168" s="21"/>
      <c r="P168" s="21"/>
      <c r="Q168" s="21"/>
    </row>
    <row r="169" spans="1:17" hidden="1">
      <c r="A169" s="4">
        <v>59</v>
      </c>
      <c r="B169" s="108" t="s">
        <v>645</v>
      </c>
      <c r="C169" s="256">
        <f t="shared" si="15"/>
        <v>725680</v>
      </c>
      <c r="D169" s="21"/>
      <c r="E169" s="21"/>
      <c r="F169" s="21"/>
      <c r="G169" s="21">
        <v>206</v>
      </c>
      <c r="H169" s="21">
        <v>725680</v>
      </c>
      <c r="I169" s="21"/>
      <c r="J169" s="21"/>
      <c r="K169" s="21"/>
      <c r="L169" s="21"/>
      <c r="M169" s="21"/>
      <c r="N169" s="21"/>
      <c r="O169" s="21"/>
      <c r="P169" s="21"/>
      <c r="Q169" s="21"/>
    </row>
    <row r="170" spans="1:17" hidden="1">
      <c r="A170" s="4">
        <v>60</v>
      </c>
      <c r="B170" s="108" t="s">
        <v>449</v>
      </c>
      <c r="C170" s="256">
        <f t="shared" si="15"/>
        <v>17021919</v>
      </c>
      <c r="D170" s="21"/>
      <c r="E170" s="21">
        <v>7</v>
      </c>
      <c r="F170" s="21">
        <v>17021919</v>
      </c>
      <c r="G170" s="21"/>
      <c r="H170" s="21"/>
      <c r="I170" s="21"/>
      <c r="J170" s="21"/>
      <c r="K170" s="21"/>
      <c r="L170" s="21"/>
      <c r="M170" s="21"/>
      <c r="N170" s="21"/>
      <c r="O170" s="21"/>
      <c r="P170" s="21"/>
      <c r="Q170" s="21"/>
    </row>
    <row r="171" spans="1:17">
      <c r="A171" s="4">
        <v>61</v>
      </c>
      <c r="B171" s="108" t="s">
        <v>646</v>
      </c>
      <c r="C171" s="256">
        <f t="shared" si="15"/>
        <v>4553801</v>
      </c>
      <c r="D171" s="21"/>
      <c r="E171" s="21"/>
      <c r="F171" s="21"/>
      <c r="G171" s="21"/>
      <c r="H171" s="21"/>
      <c r="I171" s="21"/>
      <c r="J171" s="21"/>
      <c r="K171" s="21"/>
      <c r="L171" s="21"/>
      <c r="M171" s="21"/>
      <c r="N171" s="21"/>
      <c r="O171" s="21"/>
      <c r="P171" s="21"/>
      <c r="Q171" s="21">
        <v>4553801</v>
      </c>
    </row>
    <row r="172" spans="1:17">
      <c r="A172" s="4">
        <v>62</v>
      </c>
      <c r="B172" s="108" t="s">
        <v>767</v>
      </c>
      <c r="C172" s="256">
        <f t="shared" si="15"/>
        <v>2831983</v>
      </c>
      <c r="D172" s="21"/>
      <c r="E172" s="21"/>
      <c r="F172" s="21"/>
      <c r="G172" s="21"/>
      <c r="H172" s="21"/>
      <c r="I172" s="21"/>
      <c r="J172" s="21"/>
      <c r="K172" s="21"/>
      <c r="L172" s="21"/>
      <c r="M172" s="21"/>
      <c r="N172" s="21"/>
      <c r="O172" s="21"/>
      <c r="P172" s="21"/>
      <c r="Q172" s="21">
        <v>2831983</v>
      </c>
    </row>
    <row r="173" spans="1:17" hidden="1">
      <c r="A173" s="4">
        <v>63</v>
      </c>
      <c r="B173" s="108" t="s">
        <v>881</v>
      </c>
      <c r="C173" s="256">
        <f t="shared" si="15"/>
        <v>3647579</v>
      </c>
      <c r="D173" s="21"/>
      <c r="E173" s="21"/>
      <c r="F173" s="21"/>
      <c r="G173" s="21">
        <v>1008</v>
      </c>
      <c r="H173" s="21">
        <v>3647579</v>
      </c>
      <c r="I173" s="21"/>
      <c r="J173" s="21"/>
      <c r="K173" s="21"/>
      <c r="L173" s="21"/>
      <c r="M173" s="21"/>
      <c r="N173" s="21"/>
      <c r="O173" s="21"/>
      <c r="P173" s="21"/>
      <c r="Q173" s="21"/>
    </row>
    <row r="174" spans="1:17" hidden="1">
      <c r="A174" s="4">
        <v>64</v>
      </c>
      <c r="B174" s="108" t="s">
        <v>837</v>
      </c>
      <c r="C174" s="256">
        <f t="shared" si="15"/>
        <v>929987</v>
      </c>
      <c r="D174" s="21"/>
      <c r="E174" s="21"/>
      <c r="F174" s="21"/>
      <c r="G174" s="21">
        <v>257</v>
      </c>
      <c r="H174" s="21">
        <v>929987</v>
      </c>
      <c r="I174" s="21"/>
      <c r="J174" s="21"/>
      <c r="K174" s="21"/>
      <c r="L174" s="21"/>
      <c r="M174" s="21"/>
      <c r="N174" s="21"/>
      <c r="O174" s="21"/>
      <c r="P174" s="21"/>
      <c r="Q174" s="21"/>
    </row>
    <row r="175" spans="1:17" hidden="1">
      <c r="A175" s="4">
        <v>65</v>
      </c>
      <c r="B175" s="108" t="s">
        <v>882</v>
      </c>
      <c r="C175" s="256">
        <f t="shared" si="15"/>
        <v>2573699</v>
      </c>
      <c r="D175" s="21"/>
      <c r="E175" s="21"/>
      <c r="F175" s="21"/>
      <c r="G175" s="21">
        <v>730.6</v>
      </c>
      <c r="H175" s="21">
        <v>2573699</v>
      </c>
      <c r="I175" s="21"/>
      <c r="J175" s="21"/>
      <c r="K175" s="21"/>
      <c r="L175" s="21"/>
      <c r="M175" s="21"/>
      <c r="N175" s="21"/>
      <c r="O175" s="21"/>
      <c r="P175" s="21"/>
      <c r="Q175" s="21"/>
    </row>
    <row r="176" spans="1:17" hidden="1">
      <c r="A176" s="4">
        <v>66</v>
      </c>
      <c r="B176" s="108" t="s">
        <v>925</v>
      </c>
      <c r="C176" s="256">
        <f t="shared" si="15"/>
        <v>789089</v>
      </c>
      <c r="D176" s="21"/>
      <c r="E176" s="21"/>
      <c r="F176" s="21"/>
      <c r="G176" s="21">
        <v>224</v>
      </c>
      <c r="H176" s="21">
        <v>789089</v>
      </c>
      <c r="I176" s="21"/>
      <c r="J176" s="21"/>
      <c r="K176" s="21"/>
      <c r="L176" s="21"/>
      <c r="M176" s="21"/>
      <c r="N176" s="21"/>
      <c r="O176" s="21"/>
      <c r="P176" s="21"/>
      <c r="Q176" s="21"/>
    </row>
    <row r="177" spans="1:17" hidden="1">
      <c r="A177" s="4">
        <v>67</v>
      </c>
      <c r="B177" s="108" t="s">
        <v>450</v>
      </c>
      <c r="C177" s="256">
        <f t="shared" si="15"/>
        <v>718634</v>
      </c>
      <c r="D177" s="21"/>
      <c r="E177" s="21"/>
      <c r="F177" s="21"/>
      <c r="G177" s="21">
        <v>204</v>
      </c>
      <c r="H177" s="21">
        <v>718634</v>
      </c>
      <c r="I177" s="21"/>
      <c r="J177" s="21"/>
      <c r="K177" s="21"/>
      <c r="L177" s="21"/>
      <c r="M177" s="21"/>
      <c r="N177" s="21"/>
      <c r="O177" s="21"/>
      <c r="P177" s="21"/>
      <c r="Q177" s="21"/>
    </row>
    <row r="178" spans="1:17" hidden="1">
      <c r="A178" s="4">
        <v>68</v>
      </c>
      <c r="B178" s="108" t="s">
        <v>451</v>
      </c>
      <c r="C178" s="256">
        <f t="shared" si="15"/>
        <v>757384</v>
      </c>
      <c r="D178" s="21"/>
      <c r="E178" s="21"/>
      <c r="F178" s="21"/>
      <c r="G178" s="21">
        <v>215</v>
      </c>
      <c r="H178" s="21">
        <v>757384</v>
      </c>
      <c r="I178" s="21"/>
      <c r="J178" s="21"/>
      <c r="K178" s="21"/>
      <c r="L178" s="21"/>
      <c r="M178" s="21"/>
      <c r="N178" s="21"/>
      <c r="O178" s="21"/>
      <c r="P178" s="21"/>
      <c r="Q178" s="21"/>
    </row>
    <row r="179" spans="1:17" hidden="1">
      <c r="A179" s="4">
        <v>69</v>
      </c>
      <c r="B179" s="108" t="s">
        <v>647</v>
      </c>
      <c r="C179" s="256">
        <f t="shared" si="15"/>
        <v>757384</v>
      </c>
      <c r="D179" s="21"/>
      <c r="E179" s="21"/>
      <c r="F179" s="21"/>
      <c r="G179" s="21">
        <v>215</v>
      </c>
      <c r="H179" s="21">
        <v>757384</v>
      </c>
      <c r="I179" s="21"/>
      <c r="J179" s="21"/>
      <c r="K179" s="21"/>
      <c r="L179" s="21"/>
      <c r="M179" s="21"/>
      <c r="N179" s="21"/>
      <c r="O179" s="21"/>
      <c r="P179" s="21"/>
      <c r="Q179" s="21"/>
    </row>
    <row r="180" spans="1:17" hidden="1">
      <c r="A180" s="4">
        <v>70</v>
      </c>
      <c r="B180" s="108" t="s">
        <v>883</v>
      </c>
      <c r="C180" s="256">
        <f t="shared" si="15"/>
        <v>2109848</v>
      </c>
      <c r="D180" s="21"/>
      <c r="E180" s="21"/>
      <c r="F180" s="21"/>
      <c r="G180" s="21"/>
      <c r="H180" s="21"/>
      <c r="I180" s="21"/>
      <c r="J180" s="21"/>
      <c r="K180" s="21">
        <v>3280</v>
      </c>
      <c r="L180" s="21">
        <v>2109848</v>
      </c>
      <c r="M180" s="21"/>
      <c r="N180" s="21"/>
      <c r="O180" s="21"/>
      <c r="P180" s="21"/>
      <c r="Q180" s="21"/>
    </row>
    <row r="181" spans="1:17" hidden="1">
      <c r="A181" s="4">
        <v>71</v>
      </c>
      <c r="B181" s="125" t="s">
        <v>768</v>
      </c>
      <c r="C181" s="256">
        <f t="shared" si="15"/>
        <v>1053293</v>
      </c>
      <c r="D181" s="21"/>
      <c r="E181" s="21"/>
      <c r="F181" s="21"/>
      <c r="G181" s="21">
        <v>299</v>
      </c>
      <c r="H181" s="21">
        <v>1053293</v>
      </c>
      <c r="I181" s="21"/>
      <c r="J181" s="21"/>
      <c r="K181" s="21"/>
      <c r="L181" s="21"/>
      <c r="M181" s="21"/>
      <c r="N181" s="21"/>
      <c r="O181" s="21"/>
      <c r="P181" s="21"/>
      <c r="Q181" s="21"/>
    </row>
    <row r="182" spans="1:17" hidden="1">
      <c r="A182" s="4">
        <v>72</v>
      </c>
      <c r="B182" s="125" t="s">
        <v>963</v>
      </c>
      <c r="C182" s="256">
        <f t="shared" si="15"/>
        <v>1046247</v>
      </c>
      <c r="D182" s="21"/>
      <c r="E182" s="21"/>
      <c r="F182" s="21"/>
      <c r="G182" s="21">
        <v>297</v>
      </c>
      <c r="H182" s="21">
        <v>1046247</v>
      </c>
      <c r="I182" s="21"/>
      <c r="J182" s="21"/>
      <c r="K182" s="21"/>
      <c r="L182" s="21"/>
      <c r="M182" s="21"/>
      <c r="N182" s="21"/>
      <c r="O182" s="21"/>
      <c r="P182" s="21"/>
      <c r="Q182" s="21"/>
    </row>
    <row r="183" spans="1:17" hidden="1">
      <c r="A183" s="4">
        <v>73</v>
      </c>
      <c r="B183" s="125" t="s">
        <v>964</v>
      </c>
      <c r="C183" s="256">
        <f t="shared" si="15"/>
        <v>1331588</v>
      </c>
      <c r="D183" s="21"/>
      <c r="E183" s="21"/>
      <c r="F183" s="21"/>
      <c r="G183" s="21">
        <v>378</v>
      </c>
      <c r="H183" s="21">
        <v>1331588</v>
      </c>
      <c r="I183" s="21"/>
      <c r="J183" s="21"/>
      <c r="K183" s="21"/>
      <c r="L183" s="21"/>
      <c r="M183" s="21"/>
      <c r="N183" s="21"/>
      <c r="O183" s="21"/>
      <c r="P183" s="21"/>
      <c r="Q183" s="21"/>
    </row>
    <row r="184" spans="1:17" hidden="1">
      <c r="A184" s="4">
        <v>74</v>
      </c>
      <c r="B184" s="125" t="s">
        <v>884</v>
      </c>
      <c r="C184" s="256">
        <f t="shared" si="15"/>
        <v>532982</v>
      </c>
      <c r="D184" s="21">
        <v>532982</v>
      </c>
      <c r="E184" s="21"/>
      <c r="F184" s="21"/>
      <c r="G184" s="21"/>
      <c r="H184" s="21"/>
      <c r="I184" s="21"/>
      <c r="J184" s="21"/>
      <c r="K184" s="21"/>
      <c r="L184" s="21"/>
      <c r="M184" s="21"/>
      <c r="N184" s="21"/>
      <c r="O184" s="21"/>
      <c r="P184" s="21"/>
      <c r="Q184" s="21"/>
    </row>
    <row r="185" spans="1:17" hidden="1">
      <c r="A185" s="4">
        <v>75</v>
      </c>
      <c r="B185" s="125" t="s">
        <v>885</v>
      </c>
      <c r="C185" s="256">
        <f t="shared" si="15"/>
        <v>535394</v>
      </c>
      <c r="D185" s="21">
        <v>535394</v>
      </c>
      <c r="E185" s="21"/>
      <c r="F185" s="21"/>
      <c r="G185" s="21"/>
      <c r="H185" s="21"/>
      <c r="I185" s="21"/>
      <c r="J185" s="21"/>
      <c r="K185" s="21"/>
      <c r="L185" s="21"/>
      <c r="M185" s="21"/>
      <c r="N185" s="21"/>
      <c r="O185" s="21"/>
      <c r="P185" s="21"/>
      <c r="Q185" s="21"/>
    </row>
    <row r="186" spans="1:17" hidden="1">
      <c r="A186" s="4">
        <v>76</v>
      </c>
      <c r="B186" s="125" t="s">
        <v>926</v>
      </c>
      <c r="C186" s="256">
        <f t="shared" si="15"/>
        <v>5675683</v>
      </c>
      <c r="D186" s="21"/>
      <c r="E186" s="21"/>
      <c r="F186" s="21"/>
      <c r="G186" s="21">
        <v>877.22</v>
      </c>
      <c r="H186" s="21">
        <v>5675683</v>
      </c>
      <c r="I186" s="21"/>
      <c r="J186" s="21"/>
      <c r="K186" s="21"/>
      <c r="L186" s="21"/>
      <c r="M186" s="21"/>
      <c r="N186" s="21"/>
      <c r="O186" s="21"/>
      <c r="P186" s="21"/>
      <c r="Q186" s="21"/>
    </row>
    <row r="187" spans="1:17" hidden="1">
      <c r="A187" s="4">
        <v>77</v>
      </c>
      <c r="B187" s="125" t="s">
        <v>452</v>
      </c>
      <c r="C187" s="256">
        <f t="shared" si="15"/>
        <v>5576238</v>
      </c>
      <c r="D187" s="21"/>
      <c r="E187" s="21"/>
      <c r="F187" s="21"/>
      <c r="G187" s="21">
        <v>861.85</v>
      </c>
      <c r="H187" s="21">
        <v>5576238</v>
      </c>
      <c r="I187" s="21"/>
      <c r="J187" s="21"/>
      <c r="K187" s="21"/>
      <c r="L187" s="21"/>
      <c r="M187" s="21"/>
      <c r="N187" s="21"/>
      <c r="O187" s="21"/>
      <c r="P187" s="21"/>
      <c r="Q187" s="21"/>
    </row>
    <row r="188" spans="1:17" hidden="1">
      <c r="A188" s="4">
        <v>78</v>
      </c>
      <c r="B188" s="125" t="s">
        <v>993</v>
      </c>
      <c r="C188" s="256">
        <f t="shared" si="15"/>
        <v>5699493</v>
      </c>
      <c r="D188" s="21"/>
      <c r="E188" s="21"/>
      <c r="F188" s="21"/>
      <c r="G188" s="21">
        <v>880.9</v>
      </c>
      <c r="H188" s="21">
        <v>5699493</v>
      </c>
      <c r="I188" s="21"/>
      <c r="J188" s="21"/>
      <c r="K188" s="21"/>
      <c r="L188" s="21"/>
      <c r="M188" s="21"/>
      <c r="N188" s="21"/>
      <c r="O188" s="21"/>
      <c r="P188" s="21"/>
      <c r="Q188" s="21"/>
    </row>
    <row r="189" spans="1:17" hidden="1">
      <c r="A189" s="4">
        <v>79</v>
      </c>
      <c r="B189" s="125" t="s">
        <v>1029</v>
      </c>
      <c r="C189" s="256">
        <f t="shared" si="15"/>
        <v>21885324</v>
      </c>
      <c r="D189" s="21"/>
      <c r="E189" s="21">
        <v>9</v>
      </c>
      <c r="F189" s="21">
        <v>21885324</v>
      </c>
      <c r="G189" s="21"/>
      <c r="H189" s="21"/>
      <c r="I189" s="21"/>
      <c r="J189" s="21"/>
      <c r="K189" s="21"/>
      <c r="L189" s="21"/>
      <c r="M189" s="21"/>
      <c r="N189" s="21"/>
      <c r="O189" s="21"/>
      <c r="P189" s="21"/>
      <c r="Q189" s="21"/>
    </row>
    <row r="190" spans="1:17" hidden="1">
      <c r="A190" s="4">
        <v>80</v>
      </c>
      <c r="B190" s="125" t="s">
        <v>1030</v>
      </c>
      <c r="C190" s="256">
        <f t="shared" si="15"/>
        <v>6719009</v>
      </c>
      <c r="D190" s="21">
        <v>6719009</v>
      </c>
      <c r="E190" s="21"/>
      <c r="F190" s="21"/>
      <c r="G190" s="21"/>
      <c r="H190" s="21"/>
      <c r="I190" s="21"/>
      <c r="J190" s="21"/>
      <c r="K190" s="21"/>
      <c r="L190" s="21"/>
      <c r="M190" s="21"/>
      <c r="N190" s="21"/>
      <c r="O190" s="21"/>
      <c r="P190" s="21"/>
      <c r="Q190" s="21"/>
    </row>
    <row r="191" spans="1:17" hidden="1">
      <c r="A191" s="4">
        <v>81</v>
      </c>
      <c r="B191" s="125" t="s">
        <v>886</v>
      </c>
      <c r="C191" s="256">
        <f t="shared" si="15"/>
        <v>11162699</v>
      </c>
      <c r="D191" s="21"/>
      <c r="E191" s="21"/>
      <c r="F191" s="21"/>
      <c r="G191" s="21">
        <v>1725.28</v>
      </c>
      <c r="H191" s="21">
        <v>11162699</v>
      </c>
      <c r="I191" s="21"/>
      <c r="J191" s="21"/>
      <c r="K191" s="21"/>
      <c r="L191" s="21"/>
      <c r="M191" s="21"/>
      <c r="N191" s="21"/>
      <c r="O191" s="21"/>
      <c r="P191" s="21"/>
      <c r="Q191" s="21"/>
    </row>
    <row r="192" spans="1:17" hidden="1">
      <c r="A192" s="4">
        <v>82</v>
      </c>
      <c r="B192" s="125" t="s">
        <v>453</v>
      </c>
      <c r="C192" s="256">
        <f t="shared" si="15"/>
        <v>2431702</v>
      </c>
      <c r="D192" s="21"/>
      <c r="E192" s="21">
        <v>1</v>
      </c>
      <c r="F192" s="21">
        <v>2431702</v>
      </c>
      <c r="G192" s="21"/>
      <c r="H192" s="21"/>
      <c r="I192" s="21"/>
      <c r="J192" s="21"/>
      <c r="K192" s="21"/>
      <c r="L192" s="21"/>
      <c r="M192" s="21"/>
      <c r="N192" s="21"/>
      <c r="O192" s="21"/>
      <c r="P192" s="21"/>
      <c r="Q192" s="21"/>
    </row>
    <row r="193" spans="1:17" hidden="1">
      <c r="A193" s="4">
        <v>83</v>
      </c>
      <c r="B193" s="125" t="s">
        <v>454</v>
      </c>
      <c r="C193" s="256">
        <f t="shared" si="15"/>
        <v>2431702</v>
      </c>
      <c r="D193" s="21"/>
      <c r="E193" s="21">
        <v>1</v>
      </c>
      <c r="F193" s="21">
        <v>2431702</v>
      </c>
      <c r="G193" s="21"/>
      <c r="H193" s="21"/>
      <c r="I193" s="21"/>
      <c r="J193" s="21"/>
      <c r="K193" s="21"/>
      <c r="L193" s="21"/>
      <c r="M193" s="21"/>
      <c r="N193" s="21"/>
      <c r="O193" s="21"/>
      <c r="P193" s="21"/>
      <c r="Q193" s="21"/>
    </row>
    <row r="194" spans="1:17" ht="28.5" customHeight="1">
      <c r="A194" s="397" t="s">
        <v>363</v>
      </c>
      <c r="B194" s="398"/>
      <c r="C194" s="258">
        <f>SUM(C195:C266)</f>
        <v>348982640</v>
      </c>
      <c r="D194" s="126">
        <f t="shared" ref="D194:Q194" si="16">SUM(D195:D266)</f>
        <v>35905058</v>
      </c>
      <c r="E194" s="126">
        <f t="shared" si="16"/>
        <v>35</v>
      </c>
      <c r="F194" s="126">
        <f t="shared" si="16"/>
        <v>86393530</v>
      </c>
      <c r="G194" s="126">
        <f t="shared" si="16"/>
        <v>40298.460000000006</v>
      </c>
      <c r="H194" s="126">
        <f t="shared" si="16"/>
        <v>191518486</v>
      </c>
      <c r="I194" s="126">
        <f t="shared" si="16"/>
        <v>968.7</v>
      </c>
      <c r="J194" s="126">
        <f t="shared" si="16"/>
        <v>1475598</v>
      </c>
      <c r="K194" s="126">
        <f t="shared" si="16"/>
        <v>19053.900000000001</v>
      </c>
      <c r="L194" s="126">
        <f t="shared" si="16"/>
        <v>25236445</v>
      </c>
      <c r="M194" s="126">
        <f t="shared" si="16"/>
        <v>0</v>
      </c>
      <c r="N194" s="126">
        <f t="shared" si="16"/>
        <v>0</v>
      </c>
      <c r="O194" s="126">
        <f t="shared" si="16"/>
        <v>0</v>
      </c>
      <c r="P194" s="126">
        <f t="shared" si="16"/>
        <v>0</v>
      </c>
      <c r="Q194" s="126">
        <f t="shared" si="16"/>
        <v>8453523</v>
      </c>
    </row>
    <row r="195" spans="1:17" hidden="1">
      <c r="A195" s="127">
        <v>1</v>
      </c>
      <c r="B195" s="125" t="s">
        <v>1628</v>
      </c>
      <c r="C195" s="256">
        <f t="shared" ref="C195:C266" si="17">D195+F195+H195+J195+L195+N195+P195+Q195</f>
        <v>6551855</v>
      </c>
      <c r="D195" s="21">
        <v>6551855</v>
      </c>
      <c r="E195" s="21"/>
      <c r="F195" s="21"/>
      <c r="G195" s="21"/>
      <c r="H195" s="21"/>
      <c r="I195" s="21"/>
      <c r="J195" s="21"/>
      <c r="K195" s="21"/>
      <c r="L195" s="21"/>
      <c r="M195" s="21"/>
      <c r="N195" s="21"/>
      <c r="O195" s="21"/>
      <c r="P195" s="21"/>
      <c r="Q195" s="128"/>
    </row>
    <row r="196" spans="1:17" hidden="1">
      <c r="A196" s="127">
        <f>A195+1</f>
        <v>2</v>
      </c>
      <c r="B196" s="125" t="s">
        <v>1629</v>
      </c>
      <c r="C196" s="256">
        <f t="shared" si="17"/>
        <v>4128487</v>
      </c>
      <c r="D196" s="21"/>
      <c r="E196" s="21"/>
      <c r="F196" s="21"/>
      <c r="G196" s="21"/>
      <c r="H196" s="21"/>
      <c r="I196" s="21"/>
      <c r="J196" s="21"/>
      <c r="K196" s="21">
        <v>3180</v>
      </c>
      <c r="L196" s="21">
        <v>4128487</v>
      </c>
      <c r="M196" s="21"/>
      <c r="N196" s="21"/>
      <c r="O196" s="21"/>
      <c r="P196" s="21"/>
      <c r="Q196" s="128"/>
    </row>
    <row r="197" spans="1:17" hidden="1">
      <c r="A197" s="127">
        <f t="shared" ref="A197:A260" si="18">A196+1</f>
        <v>3</v>
      </c>
      <c r="B197" s="125" t="s">
        <v>1630</v>
      </c>
      <c r="C197" s="256">
        <f t="shared" si="17"/>
        <v>1631019</v>
      </c>
      <c r="D197" s="21"/>
      <c r="E197" s="21"/>
      <c r="F197" s="21"/>
      <c r="G197" s="21">
        <v>463</v>
      </c>
      <c r="H197" s="21">
        <v>1631019</v>
      </c>
      <c r="I197" s="21"/>
      <c r="J197" s="21"/>
      <c r="K197" s="21"/>
      <c r="L197" s="21"/>
      <c r="M197" s="21"/>
      <c r="N197" s="21"/>
      <c r="O197" s="21"/>
      <c r="P197" s="21"/>
      <c r="Q197" s="128"/>
    </row>
    <row r="198" spans="1:17" hidden="1">
      <c r="A198" s="127">
        <f t="shared" si="18"/>
        <v>4</v>
      </c>
      <c r="B198" s="125" t="s">
        <v>1631</v>
      </c>
      <c r="C198" s="256">
        <f t="shared" si="17"/>
        <v>2747721</v>
      </c>
      <c r="D198" s="21"/>
      <c r="E198" s="21"/>
      <c r="F198" s="21"/>
      <c r="G198" s="21">
        <v>780</v>
      </c>
      <c r="H198" s="21">
        <v>2747721</v>
      </c>
      <c r="I198" s="21"/>
      <c r="J198" s="21"/>
      <c r="K198" s="21"/>
      <c r="L198" s="21"/>
      <c r="M198" s="21"/>
      <c r="N198" s="21"/>
      <c r="O198" s="21"/>
      <c r="P198" s="21"/>
      <c r="Q198" s="128"/>
    </row>
    <row r="199" spans="1:17" hidden="1">
      <c r="A199" s="127">
        <f t="shared" si="18"/>
        <v>5</v>
      </c>
      <c r="B199" s="125" t="s">
        <v>1632</v>
      </c>
      <c r="C199" s="256">
        <f t="shared" si="17"/>
        <v>3980493</v>
      </c>
      <c r="D199" s="21"/>
      <c r="E199" s="21"/>
      <c r="F199" s="21"/>
      <c r="G199" s="21">
        <v>1100</v>
      </c>
      <c r="H199" s="21">
        <v>3980493</v>
      </c>
      <c r="I199" s="21"/>
      <c r="J199" s="21"/>
      <c r="K199" s="21"/>
      <c r="L199" s="21"/>
      <c r="M199" s="21"/>
      <c r="N199" s="21"/>
      <c r="O199" s="21"/>
      <c r="P199" s="21"/>
      <c r="Q199" s="128"/>
    </row>
    <row r="200" spans="1:17" hidden="1">
      <c r="A200" s="127">
        <f t="shared" si="18"/>
        <v>6</v>
      </c>
      <c r="B200" s="125" t="s">
        <v>1633</v>
      </c>
      <c r="C200" s="256">
        <f t="shared" si="17"/>
        <v>2446282</v>
      </c>
      <c r="D200" s="21">
        <v>2446282</v>
      </c>
      <c r="E200" s="21"/>
      <c r="F200" s="21"/>
      <c r="G200" s="21"/>
      <c r="H200" s="21"/>
      <c r="I200" s="21"/>
      <c r="J200" s="21"/>
      <c r="K200" s="21"/>
      <c r="L200" s="21"/>
      <c r="M200" s="21"/>
      <c r="N200" s="21"/>
      <c r="O200" s="21"/>
      <c r="P200" s="21"/>
      <c r="Q200" s="128"/>
    </row>
    <row r="201" spans="1:17" hidden="1">
      <c r="A201" s="127">
        <f t="shared" si="18"/>
        <v>7</v>
      </c>
      <c r="B201" s="125" t="s">
        <v>1634</v>
      </c>
      <c r="C201" s="256">
        <f t="shared" si="17"/>
        <v>2098028</v>
      </c>
      <c r="D201" s="21"/>
      <c r="E201" s="21"/>
      <c r="F201" s="21"/>
      <c r="G201" s="21"/>
      <c r="H201" s="21"/>
      <c r="I201" s="21"/>
      <c r="J201" s="21"/>
      <c r="K201" s="21">
        <v>920</v>
      </c>
      <c r="L201" s="21">
        <v>2098028</v>
      </c>
      <c r="M201" s="21"/>
      <c r="N201" s="21"/>
      <c r="O201" s="21"/>
      <c r="P201" s="21"/>
      <c r="Q201" s="128"/>
    </row>
    <row r="202" spans="1:17" hidden="1">
      <c r="A202" s="127">
        <f t="shared" si="18"/>
        <v>8</v>
      </c>
      <c r="B202" s="125" t="s">
        <v>1635</v>
      </c>
      <c r="C202" s="256">
        <f t="shared" si="17"/>
        <v>2956487</v>
      </c>
      <c r="D202" s="21">
        <v>2956487</v>
      </c>
      <c r="E202" s="21"/>
      <c r="F202" s="21"/>
      <c r="G202" s="21"/>
      <c r="H202" s="21"/>
      <c r="I202" s="21"/>
      <c r="J202" s="21"/>
      <c r="K202" s="21"/>
      <c r="L202" s="21"/>
      <c r="M202" s="21"/>
      <c r="N202" s="21"/>
      <c r="O202" s="21"/>
      <c r="P202" s="21"/>
      <c r="Q202" s="128"/>
    </row>
    <row r="203" spans="1:17" hidden="1">
      <c r="A203" s="127">
        <f t="shared" si="18"/>
        <v>9</v>
      </c>
      <c r="B203" s="125" t="s">
        <v>1636</v>
      </c>
      <c r="C203" s="256">
        <f t="shared" si="17"/>
        <v>6982423</v>
      </c>
      <c r="D203" s="21">
        <v>6982423</v>
      </c>
      <c r="E203" s="21"/>
      <c r="F203" s="21"/>
      <c r="G203" s="21"/>
      <c r="H203" s="21"/>
      <c r="I203" s="21"/>
      <c r="J203" s="21"/>
      <c r="K203" s="21"/>
      <c r="L203" s="21"/>
      <c r="M203" s="21"/>
      <c r="N203" s="21"/>
      <c r="O203" s="21"/>
      <c r="P203" s="21"/>
      <c r="Q203" s="128"/>
    </row>
    <row r="204" spans="1:17" hidden="1">
      <c r="A204" s="127">
        <f t="shared" si="18"/>
        <v>10</v>
      </c>
      <c r="B204" s="125" t="s">
        <v>887</v>
      </c>
      <c r="C204" s="256">
        <f t="shared" si="17"/>
        <v>3799561</v>
      </c>
      <c r="D204" s="21"/>
      <c r="E204" s="21"/>
      <c r="F204" s="21"/>
      <c r="G204" s="21">
        <v>1050</v>
      </c>
      <c r="H204" s="21">
        <v>3799561</v>
      </c>
      <c r="I204" s="21"/>
      <c r="J204" s="21"/>
      <c r="K204" s="21"/>
      <c r="L204" s="21"/>
      <c r="M204" s="21"/>
      <c r="N204" s="21"/>
      <c r="O204" s="21"/>
      <c r="P204" s="21"/>
      <c r="Q204" s="128"/>
    </row>
    <row r="205" spans="1:17" hidden="1">
      <c r="A205" s="127">
        <f t="shared" si="18"/>
        <v>11</v>
      </c>
      <c r="B205" s="125" t="s">
        <v>455</v>
      </c>
      <c r="C205" s="256">
        <f t="shared" si="17"/>
        <v>1192823</v>
      </c>
      <c r="D205" s="21">
        <v>1192823</v>
      </c>
      <c r="E205" s="21"/>
      <c r="F205" s="21"/>
      <c r="G205" s="21"/>
      <c r="H205" s="21"/>
      <c r="I205" s="21"/>
      <c r="J205" s="21"/>
      <c r="K205" s="21"/>
      <c r="L205" s="21"/>
      <c r="M205" s="21"/>
      <c r="N205" s="21"/>
      <c r="O205" s="21"/>
      <c r="P205" s="21"/>
      <c r="Q205" s="128"/>
    </row>
    <row r="206" spans="1:17" hidden="1">
      <c r="A206" s="127">
        <f t="shared" si="18"/>
        <v>12</v>
      </c>
      <c r="B206" s="125" t="s">
        <v>456</v>
      </c>
      <c r="C206" s="256">
        <f t="shared" si="17"/>
        <v>9726810</v>
      </c>
      <c r="D206" s="21"/>
      <c r="E206" s="21">
        <v>4</v>
      </c>
      <c r="F206" s="21">
        <v>9726810</v>
      </c>
      <c r="G206" s="21"/>
      <c r="H206" s="21"/>
      <c r="I206" s="21"/>
      <c r="J206" s="21"/>
      <c r="K206" s="21"/>
      <c r="L206" s="21"/>
      <c r="M206" s="21"/>
      <c r="N206" s="21"/>
      <c r="O206" s="21"/>
      <c r="P206" s="21"/>
      <c r="Q206" s="128"/>
    </row>
    <row r="207" spans="1:17" hidden="1">
      <c r="A207" s="127">
        <f t="shared" si="18"/>
        <v>13</v>
      </c>
      <c r="B207" s="125" t="s">
        <v>457</v>
      </c>
      <c r="C207" s="256">
        <f t="shared" si="17"/>
        <v>8470887</v>
      </c>
      <c r="D207" s="21"/>
      <c r="E207" s="21"/>
      <c r="F207" s="21"/>
      <c r="G207" s="21">
        <v>1309.24</v>
      </c>
      <c r="H207" s="21">
        <v>8470887</v>
      </c>
      <c r="I207" s="21"/>
      <c r="J207" s="21"/>
      <c r="K207" s="21"/>
      <c r="L207" s="21"/>
      <c r="M207" s="21"/>
      <c r="N207" s="21"/>
      <c r="O207" s="21"/>
      <c r="P207" s="21"/>
      <c r="Q207" s="128"/>
    </row>
    <row r="208" spans="1:17" hidden="1">
      <c r="A208" s="127">
        <f t="shared" si="18"/>
        <v>14</v>
      </c>
      <c r="B208" s="125" t="s">
        <v>927</v>
      </c>
      <c r="C208" s="256">
        <f t="shared" si="17"/>
        <v>4582757</v>
      </c>
      <c r="D208" s="21"/>
      <c r="E208" s="21"/>
      <c r="F208" s="21"/>
      <c r="G208" s="21">
        <v>708.3</v>
      </c>
      <c r="H208" s="21">
        <v>4582757</v>
      </c>
      <c r="I208" s="21"/>
      <c r="J208" s="21"/>
      <c r="K208" s="21"/>
      <c r="L208" s="21"/>
      <c r="M208" s="21"/>
      <c r="N208" s="21"/>
      <c r="O208" s="21"/>
      <c r="P208" s="21"/>
      <c r="Q208" s="128"/>
    </row>
    <row r="209" spans="1:17" hidden="1">
      <c r="A209" s="127">
        <f t="shared" si="18"/>
        <v>15</v>
      </c>
      <c r="B209" s="125" t="s">
        <v>928</v>
      </c>
      <c r="C209" s="256">
        <f t="shared" si="17"/>
        <v>10652986</v>
      </c>
      <c r="D209" s="21"/>
      <c r="E209" s="21"/>
      <c r="F209" s="21"/>
      <c r="G209" s="21">
        <v>1646.5</v>
      </c>
      <c r="H209" s="21">
        <v>10652986</v>
      </c>
      <c r="I209" s="21"/>
      <c r="J209" s="21"/>
      <c r="K209" s="21"/>
      <c r="L209" s="21"/>
      <c r="M209" s="21"/>
      <c r="N209" s="21"/>
      <c r="O209" s="21"/>
      <c r="P209" s="21"/>
      <c r="Q209" s="128"/>
    </row>
    <row r="210" spans="1:17" hidden="1">
      <c r="A210" s="127">
        <f t="shared" si="18"/>
        <v>16</v>
      </c>
      <c r="B210" s="125" t="s">
        <v>994</v>
      </c>
      <c r="C210" s="256">
        <f t="shared" si="17"/>
        <v>4947023</v>
      </c>
      <c r="D210" s="21"/>
      <c r="E210" s="21"/>
      <c r="F210" s="21"/>
      <c r="G210" s="21">
        <v>764.6</v>
      </c>
      <c r="H210" s="21">
        <v>4947023</v>
      </c>
      <c r="I210" s="21"/>
      <c r="J210" s="21"/>
      <c r="K210" s="21"/>
      <c r="L210" s="21"/>
      <c r="M210" s="21"/>
      <c r="N210" s="21"/>
      <c r="O210" s="21"/>
      <c r="P210" s="21"/>
      <c r="Q210" s="128"/>
    </row>
    <row r="211" spans="1:17" hidden="1">
      <c r="A211" s="127">
        <f t="shared" si="18"/>
        <v>17</v>
      </c>
      <c r="B211" s="125" t="s">
        <v>648</v>
      </c>
      <c r="C211" s="256">
        <f t="shared" si="17"/>
        <v>6140091</v>
      </c>
      <c r="D211" s="21"/>
      <c r="E211" s="21"/>
      <c r="F211" s="21"/>
      <c r="G211" s="21">
        <v>1696.8</v>
      </c>
      <c r="H211" s="21">
        <v>6140091</v>
      </c>
      <c r="I211" s="21"/>
      <c r="J211" s="21"/>
      <c r="K211" s="21"/>
      <c r="L211" s="21"/>
      <c r="M211" s="21"/>
      <c r="N211" s="21"/>
      <c r="O211" s="21"/>
      <c r="P211" s="21"/>
      <c r="Q211" s="128"/>
    </row>
    <row r="212" spans="1:17" hidden="1">
      <c r="A212" s="127">
        <f t="shared" si="18"/>
        <v>18</v>
      </c>
      <c r="B212" s="125" t="s">
        <v>995</v>
      </c>
      <c r="C212" s="256">
        <f t="shared" si="17"/>
        <v>404475</v>
      </c>
      <c r="D212" s="21">
        <v>404475</v>
      </c>
      <c r="E212" s="21"/>
      <c r="F212" s="21"/>
      <c r="G212" s="21"/>
      <c r="H212" s="21"/>
      <c r="I212" s="21"/>
      <c r="J212" s="21"/>
      <c r="K212" s="21"/>
      <c r="L212" s="21"/>
      <c r="M212" s="21"/>
      <c r="N212" s="21"/>
      <c r="O212" s="21"/>
      <c r="P212" s="21"/>
      <c r="Q212" s="128"/>
    </row>
    <row r="213" spans="1:17" hidden="1">
      <c r="A213" s="127">
        <f t="shared" si="18"/>
        <v>19</v>
      </c>
      <c r="B213" s="125" t="s">
        <v>458</v>
      </c>
      <c r="C213" s="256">
        <f t="shared" si="17"/>
        <v>3540103</v>
      </c>
      <c r="D213" s="21">
        <v>3540103</v>
      </c>
      <c r="E213" s="21"/>
      <c r="F213" s="21"/>
      <c r="G213" s="21"/>
      <c r="H213" s="21"/>
      <c r="I213" s="21"/>
      <c r="J213" s="21"/>
      <c r="K213" s="21"/>
      <c r="L213" s="21"/>
      <c r="M213" s="21"/>
      <c r="N213" s="21"/>
      <c r="O213" s="21"/>
      <c r="P213" s="21"/>
      <c r="Q213" s="128"/>
    </row>
    <row r="214" spans="1:17" hidden="1">
      <c r="A214" s="127">
        <f t="shared" si="18"/>
        <v>20</v>
      </c>
      <c r="B214" s="125" t="s">
        <v>459</v>
      </c>
      <c r="C214" s="256">
        <f t="shared" si="17"/>
        <v>5125281</v>
      </c>
      <c r="D214" s="21"/>
      <c r="E214" s="21"/>
      <c r="F214" s="21"/>
      <c r="G214" s="21"/>
      <c r="H214" s="21"/>
      <c r="I214" s="21">
        <v>968.7</v>
      </c>
      <c r="J214" s="21">
        <v>1475598</v>
      </c>
      <c r="K214" s="21">
        <v>2457</v>
      </c>
      <c r="L214" s="21">
        <v>3649683</v>
      </c>
      <c r="M214" s="21"/>
      <c r="N214" s="21"/>
      <c r="O214" s="21"/>
      <c r="P214" s="21"/>
      <c r="Q214" s="128"/>
    </row>
    <row r="215" spans="1:17" hidden="1">
      <c r="A215" s="127">
        <f t="shared" si="18"/>
        <v>21</v>
      </c>
      <c r="B215" s="125" t="s">
        <v>460</v>
      </c>
      <c r="C215" s="256">
        <f t="shared" si="17"/>
        <v>7014896</v>
      </c>
      <c r="D215" s="21"/>
      <c r="E215" s="21"/>
      <c r="F215" s="21"/>
      <c r="G215" s="21">
        <v>1414</v>
      </c>
      <c r="H215" s="21">
        <v>7014896</v>
      </c>
      <c r="I215" s="21"/>
      <c r="J215" s="21"/>
      <c r="K215" s="21"/>
      <c r="L215" s="21"/>
      <c r="M215" s="21"/>
      <c r="N215" s="21"/>
      <c r="O215" s="21"/>
      <c r="P215" s="21"/>
      <c r="Q215" s="128"/>
    </row>
    <row r="216" spans="1:17" hidden="1">
      <c r="A216" s="127">
        <f t="shared" si="18"/>
        <v>22</v>
      </c>
      <c r="B216" s="125" t="s">
        <v>461</v>
      </c>
      <c r="C216" s="256">
        <f t="shared" si="17"/>
        <v>5556353</v>
      </c>
      <c r="D216" s="21"/>
      <c r="E216" s="21"/>
      <c r="F216" s="21"/>
      <c r="G216" s="21">
        <v>1120</v>
      </c>
      <c r="H216" s="21">
        <v>5556353</v>
      </c>
      <c r="I216" s="21"/>
      <c r="J216" s="21"/>
      <c r="K216" s="21"/>
      <c r="L216" s="21"/>
      <c r="M216" s="21"/>
      <c r="N216" s="21"/>
      <c r="O216" s="21"/>
      <c r="P216" s="21"/>
      <c r="Q216" s="128"/>
    </row>
    <row r="217" spans="1:17" hidden="1">
      <c r="A217" s="127">
        <f t="shared" si="18"/>
        <v>23</v>
      </c>
      <c r="B217" s="125" t="s">
        <v>649</v>
      </c>
      <c r="C217" s="256">
        <f t="shared" si="17"/>
        <v>7049623</v>
      </c>
      <c r="D217" s="21"/>
      <c r="E217" s="21"/>
      <c r="F217" s="21"/>
      <c r="G217" s="21">
        <v>1421</v>
      </c>
      <c r="H217" s="21">
        <v>7049623</v>
      </c>
      <c r="I217" s="21"/>
      <c r="J217" s="21"/>
      <c r="K217" s="21"/>
      <c r="L217" s="21"/>
      <c r="M217" s="21"/>
      <c r="N217" s="21"/>
      <c r="O217" s="21"/>
      <c r="P217" s="21"/>
      <c r="Q217" s="128"/>
    </row>
    <row r="218" spans="1:17" hidden="1">
      <c r="A218" s="127">
        <f t="shared" si="18"/>
        <v>24</v>
      </c>
      <c r="B218" s="125" t="s">
        <v>929</v>
      </c>
      <c r="C218" s="256">
        <f t="shared" si="17"/>
        <v>10236313</v>
      </c>
      <c r="D218" s="21"/>
      <c r="E218" s="21"/>
      <c r="F218" s="21"/>
      <c r="G218" s="21">
        <v>1582.1</v>
      </c>
      <c r="H218" s="21">
        <v>10236313</v>
      </c>
      <c r="I218" s="21"/>
      <c r="J218" s="21"/>
      <c r="K218" s="21"/>
      <c r="L218" s="21"/>
      <c r="M218" s="21"/>
      <c r="N218" s="21"/>
      <c r="O218" s="21"/>
      <c r="P218" s="21"/>
      <c r="Q218" s="128"/>
    </row>
    <row r="219" spans="1:17" hidden="1">
      <c r="A219" s="127">
        <f t="shared" si="18"/>
        <v>25</v>
      </c>
      <c r="B219" s="125" t="s">
        <v>769</v>
      </c>
      <c r="C219" s="256">
        <f t="shared" si="17"/>
        <v>817271</v>
      </c>
      <c r="D219" s="21"/>
      <c r="E219" s="21"/>
      <c r="F219" s="21"/>
      <c r="G219" s="21">
        <v>232</v>
      </c>
      <c r="H219" s="21">
        <v>817271</v>
      </c>
      <c r="I219" s="21"/>
      <c r="J219" s="21"/>
      <c r="K219" s="21"/>
      <c r="L219" s="21"/>
      <c r="M219" s="21"/>
      <c r="N219" s="21"/>
      <c r="O219" s="21"/>
      <c r="P219" s="21"/>
      <c r="Q219" s="128"/>
    </row>
    <row r="220" spans="1:17" hidden="1">
      <c r="A220" s="127">
        <f t="shared" si="18"/>
        <v>26</v>
      </c>
      <c r="B220" s="125" t="s">
        <v>462</v>
      </c>
      <c r="C220" s="256">
        <f t="shared" si="17"/>
        <v>4033447</v>
      </c>
      <c r="D220" s="21"/>
      <c r="E220" s="21"/>
      <c r="F220" s="21"/>
      <c r="G220" s="21">
        <v>623.4</v>
      </c>
      <c r="H220" s="21">
        <v>4033447</v>
      </c>
      <c r="I220" s="21"/>
      <c r="J220" s="21"/>
      <c r="K220" s="21"/>
      <c r="L220" s="21"/>
      <c r="M220" s="21"/>
      <c r="N220" s="21"/>
      <c r="O220" s="21"/>
      <c r="P220" s="21"/>
      <c r="Q220" s="128"/>
    </row>
    <row r="221" spans="1:17" hidden="1">
      <c r="A221" s="127">
        <f t="shared" si="18"/>
        <v>27</v>
      </c>
      <c r="B221" s="125" t="s">
        <v>463</v>
      </c>
      <c r="C221" s="256">
        <f t="shared" si="17"/>
        <v>8106323</v>
      </c>
      <c r="D221" s="21"/>
      <c r="E221" s="21"/>
      <c r="F221" s="21"/>
      <c r="G221" s="21">
        <v>1634</v>
      </c>
      <c r="H221" s="21">
        <v>8106323</v>
      </c>
      <c r="I221" s="21"/>
      <c r="J221" s="21"/>
      <c r="K221" s="21"/>
      <c r="L221" s="21"/>
      <c r="M221" s="21"/>
      <c r="N221" s="21"/>
      <c r="O221" s="21"/>
      <c r="P221" s="21"/>
      <c r="Q221" s="128"/>
    </row>
    <row r="222" spans="1:17" hidden="1">
      <c r="A222" s="127">
        <f t="shared" si="18"/>
        <v>28</v>
      </c>
      <c r="B222" s="125" t="s">
        <v>650</v>
      </c>
      <c r="C222" s="256">
        <f t="shared" si="17"/>
        <v>4396635</v>
      </c>
      <c r="D222" s="21"/>
      <c r="E222" s="21"/>
      <c r="F222" s="21"/>
      <c r="G222" s="21">
        <v>1215</v>
      </c>
      <c r="H222" s="21">
        <v>4396635</v>
      </c>
      <c r="I222" s="21"/>
      <c r="J222" s="21"/>
      <c r="K222" s="21"/>
      <c r="L222" s="21"/>
      <c r="M222" s="21"/>
      <c r="N222" s="21"/>
      <c r="O222" s="21"/>
      <c r="P222" s="21"/>
      <c r="Q222" s="128"/>
    </row>
    <row r="223" spans="1:17" hidden="1">
      <c r="A223" s="127">
        <f t="shared" si="18"/>
        <v>29</v>
      </c>
      <c r="B223" s="125" t="s">
        <v>651</v>
      </c>
      <c r="C223" s="256">
        <f t="shared" si="17"/>
        <v>465703</v>
      </c>
      <c r="D223" s="21"/>
      <c r="E223" s="21"/>
      <c r="F223" s="21"/>
      <c r="G223" s="21"/>
      <c r="H223" s="21"/>
      <c r="I223" s="21"/>
      <c r="J223" s="21"/>
      <c r="K223" s="21">
        <v>476.3</v>
      </c>
      <c r="L223" s="21">
        <v>465703</v>
      </c>
      <c r="M223" s="21"/>
      <c r="N223" s="21"/>
      <c r="O223" s="21"/>
      <c r="P223" s="21"/>
      <c r="Q223" s="128"/>
    </row>
    <row r="224" spans="1:17" hidden="1">
      <c r="A224" s="127">
        <f t="shared" si="18"/>
        <v>30</v>
      </c>
      <c r="B224" s="125" t="s">
        <v>464</v>
      </c>
      <c r="C224" s="256">
        <f t="shared" si="17"/>
        <v>3908120</v>
      </c>
      <c r="D224" s="21"/>
      <c r="E224" s="21"/>
      <c r="F224" s="21"/>
      <c r="G224" s="21">
        <v>1080</v>
      </c>
      <c r="H224" s="21">
        <v>3908120</v>
      </c>
      <c r="I224" s="21"/>
      <c r="J224" s="21"/>
      <c r="K224" s="21"/>
      <c r="L224" s="21"/>
      <c r="M224" s="21"/>
      <c r="N224" s="21"/>
      <c r="O224" s="21"/>
      <c r="P224" s="21"/>
      <c r="Q224" s="128"/>
    </row>
    <row r="225" spans="1:17" hidden="1">
      <c r="A225" s="127">
        <f t="shared" si="18"/>
        <v>31</v>
      </c>
      <c r="B225" s="125" t="s">
        <v>465</v>
      </c>
      <c r="C225" s="256">
        <f t="shared" si="17"/>
        <v>3908120</v>
      </c>
      <c r="D225" s="21"/>
      <c r="E225" s="21"/>
      <c r="F225" s="21"/>
      <c r="G225" s="21">
        <v>1080</v>
      </c>
      <c r="H225" s="21">
        <v>3908120</v>
      </c>
      <c r="I225" s="21"/>
      <c r="J225" s="21"/>
      <c r="K225" s="21"/>
      <c r="L225" s="21"/>
      <c r="M225" s="21"/>
      <c r="N225" s="21"/>
      <c r="O225" s="21"/>
      <c r="P225" s="21"/>
      <c r="Q225" s="128"/>
    </row>
    <row r="226" spans="1:17" hidden="1">
      <c r="A226" s="127">
        <f t="shared" si="18"/>
        <v>32</v>
      </c>
      <c r="B226" s="125" t="s">
        <v>652</v>
      </c>
      <c r="C226" s="256">
        <f t="shared" si="17"/>
        <v>2317245</v>
      </c>
      <c r="D226" s="21"/>
      <c r="E226" s="21"/>
      <c r="F226" s="21"/>
      <c r="G226" s="21">
        <v>657.8</v>
      </c>
      <c r="H226" s="21">
        <v>2317245</v>
      </c>
      <c r="I226" s="21"/>
      <c r="J226" s="21"/>
      <c r="K226" s="21"/>
      <c r="L226" s="21"/>
      <c r="M226" s="21"/>
      <c r="N226" s="21"/>
      <c r="O226" s="21"/>
      <c r="P226" s="21"/>
      <c r="Q226" s="128"/>
    </row>
    <row r="227" spans="1:17" hidden="1">
      <c r="A227" s="127">
        <f t="shared" si="18"/>
        <v>33</v>
      </c>
      <c r="B227" s="125" t="s">
        <v>770</v>
      </c>
      <c r="C227" s="256">
        <f t="shared" si="17"/>
        <v>3622248</v>
      </c>
      <c r="D227" s="21"/>
      <c r="E227" s="21"/>
      <c r="F227" s="21"/>
      <c r="G227" s="21">
        <v>1001</v>
      </c>
      <c r="H227" s="21">
        <v>3622248</v>
      </c>
      <c r="I227" s="21"/>
      <c r="J227" s="21"/>
      <c r="K227" s="21"/>
      <c r="L227" s="21"/>
      <c r="M227" s="21"/>
      <c r="N227" s="21"/>
      <c r="O227" s="21"/>
      <c r="P227" s="21"/>
      <c r="Q227" s="128"/>
    </row>
    <row r="228" spans="1:17" hidden="1">
      <c r="A228" s="127">
        <f t="shared" si="18"/>
        <v>34</v>
      </c>
      <c r="B228" s="125" t="s">
        <v>930</v>
      </c>
      <c r="C228" s="256">
        <f t="shared" si="17"/>
        <v>5355572</v>
      </c>
      <c r="D228" s="21"/>
      <c r="E228" s="21"/>
      <c r="F228" s="21"/>
      <c r="G228" s="21">
        <v>1480</v>
      </c>
      <c r="H228" s="21">
        <v>5355572</v>
      </c>
      <c r="I228" s="21"/>
      <c r="J228" s="21"/>
      <c r="K228" s="21"/>
      <c r="L228" s="21"/>
      <c r="M228" s="21"/>
      <c r="N228" s="21"/>
      <c r="O228" s="21"/>
      <c r="P228" s="21"/>
      <c r="Q228" s="128"/>
    </row>
    <row r="229" spans="1:17" hidden="1">
      <c r="A229" s="127">
        <f t="shared" si="18"/>
        <v>35</v>
      </c>
      <c r="B229" s="125" t="s">
        <v>838</v>
      </c>
      <c r="C229" s="256">
        <f t="shared" si="17"/>
        <v>498897</v>
      </c>
      <c r="D229" s="21"/>
      <c r="E229" s="21"/>
      <c r="F229" s="21"/>
      <c r="G229" s="21"/>
      <c r="H229" s="21"/>
      <c r="I229" s="21"/>
      <c r="J229" s="21"/>
      <c r="K229" s="21">
        <v>445.3</v>
      </c>
      <c r="L229" s="21">
        <v>498897</v>
      </c>
      <c r="M229" s="21"/>
      <c r="N229" s="21"/>
      <c r="O229" s="21"/>
      <c r="P229" s="21"/>
      <c r="Q229" s="128"/>
    </row>
    <row r="230" spans="1:17" hidden="1">
      <c r="A230" s="127">
        <f t="shared" si="18"/>
        <v>36</v>
      </c>
      <c r="B230" s="125" t="s">
        <v>466</v>
      </c>
      <c r="C230" s="256">
        <f t="shared" si="17"/>
        <v>2362965</v>
      </c>
      <c r="D230" s="21"/>
      <c r="E230" s="21"/>
      <c r="F230" s="21"/>
      <c r="G230" s="21">
        <v>653</v>
      </c>
      <c r="H230" s="21">
        <v>2362965</v>
      </c>
      <c r="I230" s="21"/>
      <c r="J230" s="21"/>
      <c r="K230" s="21"/>
      <c r="L230" s="21"/>
      <c r="M230" s="21"/>
      <c r="N230" s="21"/>
      <c r="O230" s="21"/>
      <c r="P230" s="21"/>
      <c r="Q230" s="128"/>
    </row>
    <row r="231" spans="1:17" hidden="1">
      <c r="A231" s="127">
        <f t="shared" si="18"/>
        <v>37</v>
      </c>
      <c r="B231" s="125" t="s">
        <v>467</v>
      </c>
      <c r="C231" s="256">
        <f t="shared" si="17"/>
        <v>2362965</v>
      </c>
      <c r="D231" s="21"/>
      <c r="E231" s="21"/>
      <c r="F231" s="21"/>
      <c r="G231" s="21">
        <v>653</v>
      </c>
      <c r="H231" s="21">
        <v>2362965</v>
      </c>
      <c r="I231" s="21"/>
      <c r="J231" s="21"/>
      <c r="K231" s="21"/>
      <c r="L231" s="21"/>
      <c r="M231" s="21"/>
      <c r="N231" s="21"/>
      <c r="O231" s="21"/>
      <c r="P231" s="21"/>
      <c r="Q231" s="128"/>
    </row>
    <row r="232" spans="1:17" hidden="1">
      <c r="A232" s="127">
        <f t="shared" si="18"/>
        <v>38</v>
      </c>
      <c r="B232" s="125" t="s">
        <v>839</v>
      </c>
      <c r="C232" s="256">
        <f t="shared" si="17"/>
        <v>1175692</v>
      </c>
      <c r="D232" s="21"/>
      <c r="E232" s="21"/>
      <c r="F232" s="21"/>
      <c r="G232" s="21">
        <v>324.89999999999998</v>
      </c>
      <c r="H232" s="21">
        <v>1175692</v>
      </c>
      <c r="I232" s="21"/>
      <c r="J232" s="21"/>
      <c r="K232" s="21"/>
      <c r="L232" s="21"/>
      <c r="M232" s="21"/>
      <c r="N232" s="21"/>
      <c r="O232" s="21"/>
      <c r="P232" s="21"/>
      <c r="Q232" s="128"/>
    </row>
    <row r="233" spans="1:17" hidden="1">
      <c r="A233" s="127">
        <f t="shared" si="18"/>
        <v>39</v>
      </c>
      <c r="B233" s="125" t="s">
        <v>931</v>
      </c>
      <c r="C233" s="256">
        <f t="shared" si="17"/>
        <v>3952991</v>
      </c>
      <c r="D233" s="21"/>
      <c r="E233" s="21"/>
      <c r="F233" s="21"/>
      <c r="G233" s="21">
        <v>1092.4000000000001</v>
      </c>
      <c r="H233" s="21">
        <v>3952991</v>
      </c>
      <c r="I233" s="21"/>
      <c r="J233" s="21"/>
      <c r="K233" s="21"/>
      <c r="L233" s="21"/>
      <c r="M233" s="21"/>
      <c r="N233" s="21"/>
      <c r="O233" s="21"/>
      <c r="P233" s="21"/>
      <c r="Q233" s="128"/>
    </row>
    <row r="234" spans="1:17" hidden="1">
      <c r="A234" s="127">
        <f t="shared" si="18"/>
        <v>40</v>
      </c>
      <c r="B234" s="125" t="s">
        <v>888</v>
      </c>
      <c r="C234" s="256">
        <f t="shared" si="17"/>
        <v>2348576</v>
      </c>
      <c r="D234" s="21">
        <v>2348576</v>
      </c>
      <c r="E234" s="21"/>
      <c r="F234" s="21"/>
      <c r="G234" s="21"/>
      <c r="H234" s="21"/>
      <c r="I234" s="21"/>
      <c r="J234" s="21"/>
      <c r="K234" s="21"/>
      <c r="L234" s="21"/>
      <c r="M234" s="21"/>
      <c r="N234" s="21"/>
      <c r="O234" s="21"/>
      <c r="P234" s="21"/>
      <c r="Q234" s="128"/>
    </row>
    <row r="235" spans="1:17" hidden="1">
      <c r="A235" s="127">
        <f t="shared" si="18"/>
        <v>41</v>
      </c>
      <c r="B235" s="125" t="s">
        <v>653</v>
      </c>
      <c r="C235" s="256">
        <f t="shared" si="17"/>
        <v>4863405</v>
      </c>
      <c r="D235" s="21"/>
      <c r="E235" s="21">
        <v>2</v>
      </c>
      <c r="F235" s="21">
        <v>4863405</v>
      </c>
      <c r="G235" s="21"/>
      <c r="H235" s="21"/>
      <c r="I235" s="21"/>
      <c r="J235" s="21"/>
      <c r="K235" s="21"/>
      <c r="L235" s="21"/>
      <c r="M235" s="21"/>
      <c r="N235" s="21"/>
      <c r="O235" s="21"/>
      <c r="P235" s="21"/>
      <c r="Q235" s="128"/>
    </row>
    <row r="236" spans="1:17" hidden="1">
      <c r="A236" s="127">
        <f t="shared" si="18"/>
        <v>42</v>
      </c>
      <c r="B236" s="125" t="s">
        <v>654</v>
      </c>
      <c r="C236" s="256">
        <f t="shared" si="17"/>
        <v>12158513</v>
      </c>
      <c r="D236" s="21"/>
      <c r="E236" s="21">
        <v>5</v>
      </c>
      <c r="F236" s="21">
        <v>12158513</v>
      </c>
      <c r="G236" s="21"/>
      <c r="H236" s="21"/>
      <c r="I236" s="21"/>
      <c r="J236" s="21"/>
      <c r="K236" s="21"/>
      <c r="L236" s="21"/>
      <c r="M236" s="21"/>
      <c r="N236" s="21"/>
      <c r="O236" s="21"/>
      <c r="P236" s="21"/>
      <c r="Q236" s="128"/>
    </row>
    <row r="237" spans="1:17" hidden="1">
      <c r="A237" s="127">
        <f t="shared" si="18"/>
        <v>43</v>
      </c>
      <c r="B237" s="125" t="s">
        <v>771</v>
      </c>
      <c r="C237" s="256">
        <f t="shared" si="17"/>
        <v>7416005</v>
      </c>
      <c r="D237" s="21"/>
      <c r="E237" s="21"/>
      <c r="F237" s="21"/>
      <c r="G237" s="21">
        <v>1146.2</v>
      </c>
      <c r="H237" s="21">
        <v>7416005</v>
      </c>
      <c r="I237" s="21"/>
      <c r="J237" s="21"/>
      <c r="K237" s="21"/>
      <c r="L237" s="21"/>
      <c r="M237" s="21"/>
      <c r="N237" s="21"/>
      <c r="O237" s="21"/>
      <c r="P237" s="21"/>
      <c r="Q237" s="128"/>
    </row>
    <row r="238" spans="1:17" hidden="1">
      <c r="A238" s="127">
        <f t="shared" si="18"/>
        <v>44</v>
      </c>
      <c r="B238" s="125" t="s">
        <v>655</v>
      </c>
      <c r="C238" s="256">
        <f t="shared" si="17"/>
        <v>4995757</v>
      </c>
      <c r="D238" s="21"/>
      <c r="E238" s="21"/>
      <c r="F238" s="21"/>
      <c r="G238" s="21">
        <v>1007</v>
      </c>
      <c r="H238" s="21">
        <v>4995757</v>
      </c>
      <c r="I238" s="21"/>
      <c r="J238" s="21"/>
      <c r="K238" s="21"/>
      <c r="L238" s="21"/>
      <c r="M238" s="21"/>
      <c r="N238" s="21"/>
      <c r="O238" s="21"/>
      <c r="P238" s="21"/>
      <c r="Q238" s="128"/>
    </row>
    <row r="239" spans="1:17" hidden="1">
      <c r="A239" s="127">
        <f t="shared" si="18"/>
        <v>45</v>
      </c>
      <c r="B239" s="125" t="s">
        <v>656</v>
      </c>
      <c r="C239" s="256">
        <f t="shared" si="17"/>
        <v>5010640</v>
      </c>
      <c r="D239" s="21"/>
      <c r="E239" s="21"/>
      <c r="F239" s="21"/>
      <c r="G239" s="21">
        <v>1010</v>
      </c>
      <c r="H239" s="21">
        <v>5010640</v>
      </c>
      <c r="I239" s="21"/>
      <c r="J239" s="21"/>
      <c r="K239" s="21"/>
      <c r="L239" s="21"/>
      <c r="M239" s="21"/>
      <c r="N239" s="21"/>
      <c r="O239" s="21"/>
      <c r="P239" s="21"/>
      <c r="Q239" s="128"/>
    </row>
    <row r="240" spans="1:17" hidden="1">
      <c r="A240" s="127">
        <f t="shared" si="18"/>
        <v>46</v>
      </c>
      <c r="B240" s="125" t="s">
        <v>468</v>
      </c>
      <c r="C240" s="256">
        <f t="shared" si="17"/>
        <v>837402</v>
      </c>
      <c r="D240" s="21">
        <v>837402</v>
      </c>
      <c r="E240" s="21"/>
      <c r="F240" s="21"/>
      <c r="G240" s="21"/>
      <c r="H240" s="21"/>
      <c r="I240" s="21"/>
      <c r="J240" s="21"/>
      <c r="K240" s="21"/>
      <c r="L240" s="21"/>
      <c r="M240" s="21"/>
      <c r="N240" s="21"/>
      <c r="O240" s="21"/>
      <c r="P240" s="21"/>
      <c r="Q240" s="128"/>
    </row>
    <row r="241" spans="1:17" hidden="1">
      <c r="A241" s="127">
        <f t="shared" si="18"/>
        <v>47</v>
      </c>
      <c r="B241" s="125" t="s">
        <v>469</v>
      </c>
      <c r="C241" s="256">
        <f t="shared" si="17"/>
        <v>1722610</v>
      </c>
      <c r="D241" s="21"/>
      <c r="E241" s="21"/>
      <c r="F241" s="21"/>
      <c r="G241" s="21">
        <v>489</v>
      </c>
      <c r="H241" s="21">
        <v>1722610</v>
      </c>
      <c r="I241" s="21"/>
      <c r="J241" s="21"/>
      <c r="K241" s="21"/>
      <c r="L241" s="21"/>
      <c r="M241" s="21"/>
      <c r="N241" s="21"/>
      <c r="O241" s="21"/>
      <c r="P241" s="21"/>
      <c r="Q241" s="128"/>
    </row>
    <row r="242" spans="1:17" hidden="1">
      <c r="A242" s="127">
        <f t="shared" si="18"/>
        <v>48</v>
      </c>
      <c r="B242" s="125" t="s">
        <v>772</v>
      </c>
      <c r="C242" s="256">
        <f t="shared" si="17"/>
        <v>6476550</v>
      </c>
      <c r="D242" s="21"/>
      <c r="E242" s="21"/>
      <c r="F242" s="21"/>
      <c r="G242" s="21">
        <v>1001</v>
      </c>
      <c r="H242" s="21">
        <v>6476550</v>
      </c>
      <c r="I242" s="21"/>
      <c r="J242" s="21"/>
      <c r="K242" s="21"/>
      <c r="L242" s="21"/>
      <c r="M242" s="21"/>
      <c r="N242" s="21"/>
      <c r="O242" s="21"/>
      <c r="P242" s="21"/>
      <c r="Q242" s="128"/>
    </row>
    <row r="243" spans="1:17" hidden="1">
      <c r="A243" s="127">
        <f t="shared" si="18"/>
        <v>49</v>
      </c>
      <c r="B243" s="125" t="s">
        <v>470</v>
      </c>
      <c r="C243" s="256">
        <f t="shared" si="17"/>
        <v>5375342</v>
      </c>
      <c r="D243" s="21"/>
      <c r="E243" s="21"/>
      <c r="F243" s="21"/>
      <c r="G243" s="21">
        <v>830.8</v>
      </c>
      <c r="H243" s="21">
        <v>5375342</v>
      </c>
      <c r="I243" s="21"/>
      <c r="J243" s="21"/>
      <c r="K243" s="21"/>
      <c r="L243" s="21"/>
      <c r="M243" s="21"/>
      <c r="N243" s="21"/>
      <c r="O243" s="21"/>
      <c r="P243" s="21"/>
      <c r="Q243" s="128"/>
    </row>
    <row r="244" spans="1:17" hidden="1">
      <c r="A244" s="127">
        <f t="shared" si="18"/>
        <v>50</v>
      </c>
      <c r="B244" s="125" t="s">
        <v>471</v>
      </c>
      <c r="C244" s="256">
        <f t="shared" si="17"/>
        <v>6352324</v>
      </c>
      <c r="D244" s="21"/>
      <c r="E244" s="21"/>
      <c r="F244" s="21"/>
      <c r="G244" s="21">
        <v>981.8</v>
      </c>
      <c r="H244" s="21">
        <v>6352324</v>
      </c>
      <c r="I244" s="21"/>
      <c r="J244" s="21"/>
      <c r="K244" s="21"/>
      <c r="L244" s="21"/>
      <c r="M244" s="21"/>
      <c r="N244" s="21"/>
      <c r="O244" s="21"/>
      <c r="P244" s="21"/>
      <c r="Q244" s="128"/>
    </row>
    <row r="245" spans="1:17" hidden="1">
      <c r="A245" s="127">
        <f t="shared" si="18"/>
        <v>51</v>
      </c>
      <c r="B245" s="125" t="s">
        <v>472</v>
      </c>
      <c r="C245" s="256">
        <f t="shared" si="17"/>
        <v>4044576</v>
      </c>
      <c r="D245" s="21"/>
      <c r="E245" s="21"/>
      <c r="F245" s="21"/>
      <c r="G245" s="21">
        <v>625.12</v>
      </c>
      <c r="H245" s="21">
        <v>4044576</v>
      </c>
      <c r="I245" s="21"/>
      <c r="J245" s="21"/>
      <c r="K245" s="21"/>
      <c r="L245" s="21"/>
      <c r="M245" s="21"/>
      <c r="N245" s="21"/>
      <c r="O245" s="21"/>
      <c r="P245" s="21"/>
      <c r="Q245" s="128"/>
    </row>
    <row r="246" spans="1:17" hidden="1">
      <c r="A246" s="127">
        <f t="shared" si="18"/>
        <v>52</v>
      </c>
      <c r="B246" s="125" t="s">
        <v>473</v>
      </c>
      <c r="C246" s="256">
        <f t="shared" si="17"/>
        <v>5778607</v>
      </c>
      <c r="D246" s="21"/>
      <c r="E246" s="21"/>
      <c r="F246" s="21"/>
      <c r="G246" s="21">
        <v>1164.8</v>
      </c>
      <c r="H246" s="21">
        <v>5778607</v>
      </c>
      <c r="I246" s="21"/>
      <c r="J246" s="21"/>
      <c r="K246" s="21"/>
      <c r="L246" s="21"/>
      <c r="M246" s="21"/>
      <c r="N246" s="21"/>
      <c r="O246" s="21"/>
      <c r="P246" s="21"/>
      <c r="Q246" s="128"/>
    </row>
    <row r="247" spans="1:17" hidden="1">
      <c r="A247" s="127">
        <f t="shared" si="18"/>
        <v>53</v>
      </c>
      <c r="B247" s="125" t="s">
        <v>773</v>
      </c>
      <c r="C247" s="256">
        <f t="shared" si="17"/>
        <v>4313599</v>
      </c>
      <c r="D247" s="21">
        <v>4313599</v>
      </c>
      <c r="E247" s="21"/>
      <c r="F247" s="21"/>
      <c r="G247" s="21"/>
      <c r="H247" s="21"/>
      <c r="I247" s="21"/>
      <c r="J247" s="21"/>
      <c r="K247" s="21"/>
      <c r="L247" s="21"/>
      <c r="M247" s="21"/>
      <c r="N247" s="21"/>
      <c r="O247" s="21"/>
      <c r="P247" s="21"/>
      <c r="Q247" s="128"/>
    </row>
    <row r="248" spans="1:17" hidden="1">
      <c r="A248" s="127">
        <f t="shared" si="18"/>
        <v>54</v>
      </c>
      <c r="B248" s="125" t="s">
        <v>889</v>
      </c>
      <c r="C248" s="256">
        <f t="shared" si="17"/>
        <v>1693464</v>
      </c>
      <c r="D248" s="21">
        <v>1693464</v>
      </c>
      <c r="E248" s="21"/>
      <c r="F248" s="21"/>
      <c r="G248" s="21"/>
      <c r="H248" s="21"/>
      <c r="I248" s="21"/>
      <c r="J248" s="21"/>
      <c r="K248" s="21"/>
      <c r="L248" s="21"/>
      <c r="M248" s="21"/>
      <c r="N248" s="21"/>
      <c r="O248" s="21"/>
      <c r="P248" s="21"/>
      <c r="Q248" s="128"/>
    </row>
    <row r="249" spans="1:17" hidden="1">
      <c r="A249" s="127">
        <f t="shared" si="18"/>
        <v>55</v>
      </c>
      <c r="B249" s="125" t="s">
        <v>474</v>
      </c>
      <c r="C249" s="256">
        <f t="shared" si="17"/>
        <v>4100446</v>
      </c>
      <c r="D249" s="21"/>
      <c r="E249" s="21"/>
      <c r="F249" s="21"/>
      <c r="G249" s="21">
        <v>1164</v>
      </c>
      <c r="H249" s="21">
        <v>4100446</v>
      </c>
      <c r="I249" s="21"/>
      <c r="J249" s="21"/>
      <c r="K249" s="21"/>
      <c r="L249" s="21"/>
      <c r="M249" s="21"/>
      <c r="N249" s="21"/>
      <c r="O249" s="21"/>
      <c r="P249" s="21"/>
      <c r="Q249" s="128"/>
    </row>
    <row r="250" spans="1:17" hidden="1">
      <c r="A250" s="127">
        <f t="shared" si="18"/>
        <v>56</v>
      </c>
      <c r="B250" s="125" t="s">
        <v>996</v>
      </c>
      <c r="C250" s="256">
        <f t="shared" si="17"/>
        <v>995872</v>
      </c>
      <c r="D250" s="21"/>
      <c r="E250" s="21"/>
      <c r="F250" s="21"/>
      <c r="G250" s="21">
        <v>282.7</v>
      </c>
      <c r="H250" s="21">
        <v>995872</v>
      </c>
      <c r="I250" s="21"/>
      <c r="J250" s="21"/>
      <c r="K250" s="21"/>
      <c r="L250" s="21"/>
      <c r="M250" s="21"/>
      <c r="N250" s="21"/>
      <c r="O250" s="21"/>
      <c r="P250" s="21"/>
      <c r="Q250" s="128"/>
    </row>
    <row r="251" spans="1:17" hidden="1">
      <c r="A251" s="127">
        <f t="shared" si="18"/>
        <v>57</v>
      </c>
      <c r="B251" s="125" t="s">
        <v>475</v>
      </c>
      <c r="C251" s="256">
        <f t="shared" si="17"/>
        <v>2637569</v>
      </c>
      <c r="D251" s="21">
        <v>2637569</v>
      </c>
      <c r="E251" s="21"/>
      <c r="F251" s="21"/>
      <c r="G251" s="21"/>
      <c r="H251" s="21"/>
      <c r="I251" s="21"/>
      <c r="J251" s="21"/>
      <c r="K251" s="21"/>
      <c r="L251" s="21"/>
      <c r="M251" s="21"/>
      <c r="N251" s="21"/>
      <c r="O251" s="21"/>
      <c r="P251" s="21"/>
      <c r="Q251" s="128"/>
    </row>
    <row r="252" spans="1:17" hidden="1">
      <c r="A252" s="127">
        <f t="shared" si="18"/>
        <v>58</v>
      </c>
      <c r="B252" s="125" t="s">
        <v>774</v>
      </c>
      <c r="C252" s="256">
        <f t="shared" si="17"/>
        <v>4086355</v>
      </c>
      <c r="D252" s="21"/>
      <c r="E252" s="21"/>
      <c r="F252" s="21"/>
      <c r="G252" s="21">
        <v>1160</v>
      </c>
      <c r="H252" s="21">
        <v>4086355</v>
      </c>
      <c r="I252" s="21"/>
      <c r="J252" s="21"/>
      <c r="K252" s="21"/>
      <c r="L252" s="21"/>
      <c r="M252" s="21"/>
      <c r="N252" s="21"/>
      <c r="O252" s="21"/>
      <c r="P252" s="21"/>
      <c r="Q252" s="128"/>
    </row>
    <row r="253" spans="1:17" hidden="1">
      <c r="A253" s="127">
        <f t="shared" si="18"/>
        <v>59</v>
      </c>
      <c r="B253" s="125" t="s">
        <v>476</v>
      </c>
      <c r="C253" s="256">
        <f t="shared" si="17"/>
        <v>2431702</v>
      </c>
      <c r="D253" s="21"/>
      <c r="E253" s="21">
        <v>1</v>
      </c>
      <c r="F253" s="21">
        <v>2431702</v>
      </c>
      <c r="G253" s="21"/>
      <c r="H253" s="21"/>
      <c r="I253" s="21"/>
      <c r="J253" s="21"/>
      <c r="K253" s="21"/>
      <c r="L253" s="21"/>
      <c r="M253" s="21"/>
      <c r="N253" s="21"/>
      <c r="O253" s="21"/>
      <c r="P253" s="21"/>
      <c r="Q253" s="128"/>
    </row>
    <row r="254" spans="1:17" hidden="1">
      <c r="A254" s="127">
        <f t="shared" si="18"/>
        <v>60</v>
      </c>
      <c r="B254" s="125" t="s">
        <v>775</v>
      </c>
      <c r="C254" s="256">
        <f t="shared" si="17"/>
        <v>2431702</v>
      </c>
      <c r="D254" s="21"/>
      <c r="E254" s="21">
        <v>1</v>
      </c>
      <c r="F254" s="21">
        <v>2431702</v>
      </c>
      <c r="G254" s="21"/>
      <c r="H254" s="21"/>
      <c r="I254" s="21"/>
      <c r="J254" s="21"/>
      <c r="K254" s="21"/>
      <c r="L254" s="21"/>
      <c r="M254" s="21"/>
      <c r="N254" s="21"/>
      <c r="O254" s="21"/>
      <c r="P254" s="21"/>
      <c r="Q254" s="128"/>
    </row>
    <row r="255" spans="1:17" hidden="1">
      <c r="A255" s="127">
        <f t="shared" si="18"/>
        <v>61</v>
      </c>
      <c r="B255" s="125" t="s">
        <v>657</v>
      </c>
      <c r="C255" s="256">
        <f t="shared" si="17"/>
        <v>431918</v>
      </c>
      <c r="D255" s="21"/>
      <c r="E255" s="21"/>
      <c r="F255" s="21"/>
      <c r="G255" s="21"/>
      <c r="H255" s="21"/>
      <c r="I255" s="21"/>
      <c r="J255" s="21"/>
      <c r="K255" s="21">
        <v>438.1</v>
      </c>
      <c r="L255" s="21">
        <v>431918</v>
      </c>
      <c r="M255" s="21"/>
      <c r="N255" s="21"/>
      <c r="O255" s="21"/>
      <c r="P255" s="21"/>
      <c r="Q255" s="128"/>
    </row>
    <row r="256" spans="1:17" hidden="1">
      <c r="A256" s="127">
        <f t="shared" si="18"/>
        <v>62</v>
      </c>
      <c r="B256" s="125" t="s">
        <v>965</v>
      </c>
      <c r="C256" s="256">
        <f t="shared" si="17"/>
        <v>834884</v>
      </c>
      <c r="D256" s="21"/>
      <c r="E256" s="21"/>
      <c r="F256" s="21"/>
      <c r="G256" s="21">
        <v>237</v>
      </c>
      <c r="H256" s="21">
        <v>834884</v>
      </c>
      <c r="I256" s="21"/>
      <c r="J256" s="21"/>
      <c r="K256" s="21"/>
      <c r="L256" s="21"/>
      <c r="M256" s="21"/>
      <c r="N256" s="21"/>
      <c r="O256" s="21"/>
      <c r="P256" s="21"/>
      <c r="Q256" s="128"/>
    </row>
    <row r="257" spans="1:17" hidden="1">
      <c r="A257" s="127">
        <f t="shared" si="18"/>
        <v>63</v>
      </c>
      <c r="B257" s="125" t="s">
        <v>658</v>
      </c>
      <c r="C257" s="256">
        <f t="shared" si="17"/>
        <v>915907</v>
      </c>
      <c r="D257" s="21"/>
      <c r="E257" s="21"/>
      <c r="F257" s="21"/>
      <c r="G257" s="21">
        <v>260</v>
      </c>
      <c r="H257" s="21">
        <v>915907</v>
      </c>
      <c r="I257" s="21"/>
      <c r="J257" s="21"/>
      <c r="K257" s="21"/>
      <c r="L257" s="21"/>
      <c r="M257" s="21"/>
      <c r="N257" s="21"/>
      <c r="O257" s="21"/>
      <c r="P257" s="21"/>
      <c r="Q257" s="128"/>
    </row>
    <row r="258" spans="1:17" hidden="1">
      <c r="A258" s="127">
        <f t="shared" si="18"/>
        <v>64</v>
      </c>
      <c r="B258" s="125" t="s">
        <v>890</v>
      </c>
      <c r="C258" s="256">
        <f t="shared" si="17"/>
        <v>17021919</v>
      </c>
      <c r="D258" s="21"/>
      <c r="E258" s="21">
        <v>7</v>
      </c>
      <c r="F258" s="21">
        <v>17021919</v>
      </c>
      <c r="G258" s="21"/>
      <c r="H258" s="21"/>
      <c r="I258" s="21"/>
      <c r="J258" s="21"/>
      <c r="K258" s="21"/>
      <c r="L258" s="21"/>
      <c r="M258" s="21"/>
      <c r="N258" s="21"/>
      <c r="O258" s="21"/>
      <c r="P258" s="21"/>
      <c r="Q258" s="128"/>
    </row>
    <row r="259" spans="1:17" hidden="1">
      <c r="A259" s="127">
        <f t="shared" si="18"/>
        <v>65</v>
      </c>
      <c r="B259" s="125" t="s">
        <v>932</v>
      </c>
      <c r="C259" s="256">
        <f t="shared" si="17"/>
        <v>4215875</v>
      </c>
      <c r="D259" s="21"/>
      <c r="E259" s="21"/>
      <c r="F259" s="21"/>
      <c r="G259" s="21"/>
      <c r="H259" s="21"/>
      <c r="I259" s="21"/>
      <c r="J259" s="21"/>
      <c r="K259" s="21">
        <v>2562.1</v>
      </c>
      <c r="L259" s="21">
        <v>4215875</v>
      </c>
      <c r="M259" s="21"/>
      <c r="N259" s="21"/>
      <c r="O259" s="21"/>
      <c r="P259" s="21"/>
      <c r="Q259" s="128"/>
    </row>
    <row r="260" spans="1:17" hidden="1">
      <c r="A260" s="127">
        <f t="shared" si="18"/>
        <v>66</v>
      </c>
      <c r="B260" s="125" t="s">
        <v>933</v>
      </c>
      <c r="C260" s="256">
        <f t="shared" si="17"/>
        <v>3285138</v>
      </c>
      <c r="D260" s="21"/>
      <c r="E260" s="21"/>
      <c r="F260" s="21"/>
      <c r="G260" s="21"/>
      <c r="H260" s="21"/>
      <c r="I260" s="21"/>
      <c r="J260" s="21"/>
      <c r="K260" s="21">
        <v>2731.4</v>
      </c>
      <c r="L260" s="21">
        <v>3285138</v>
      </c>
      <c r="M260" s="21"/>
      <c r="N260" s="21"/>
      <c r="O260" s="21"/>
      <c r="P260" s="21"/>
      <c r="Q260" s="128"/>
    </row>
    <row r="261" spans="1:17" hidden="1">
      <c r="A261" s="127">
        <f t="shared" ref="A261:A266" si="19">A260+1</f>
        <v>67</v>
      </c>
      <c r="B261" s="125" t="s">
        <v>776</v>
      </c>
      <c r="C261" s="256">
        <f t="shared" si="17"/>
        <v>3715641</v>
      </c>
      <c r="D261" s="21"/>
      <c r="E261" s="21">
        <v>1</v>
      </c>
      <c r="F261" s="21">
        <v>3715641</v>
      </c>
      <c r="G261" s="21"/>
      <c r="H261" s="21"/>
      <c r="I261" s="21"/>
      <c r="J261" s="21"/>
      <c r="K261" s="21"/>
      <c r="L261" s="21"/>
      <c r="M261" s="21"/>
      <c r="N261" s="21"/>
      <c r="O261" s="21"/>
      <c r="P261" s="21"/>
      <c r="Q261" s="128"/>
    </row>
    <row r="262" spans="1:17" hidden="1">
      <c r="A262" s="127">
        <f t="shared" si="19"/>
        <v>68</v>
      </c>
      <c r="B262" s="125" t="s">
        <v>891</v>
      </c>
      <c r="C262" s="256">
        <f t="shared" si="17"/>
        <v>6462716</v>
      </c>
      <c r="D262" s="21"/>
      <c r="E262" s="21"/>
      <c r="F262" s="21"/>
      <c r="G262" s="21"/>
      <c r="H262" s="21"/>
      <c r="I262" s="21"/>
      <c r="J262" s="21"/>
      <c r="K262" s="21">
        <v>5843.7</v>
      </c>
      <c r="L262" s="21">
        <v>6462716</v>
      </c>
      <c r="M262" s="21"/>
      <c r="N262" s="21"/>
      <c r="O262" s="21"/>
      <c r="P262" s="21"/>
      <c r="Q262" s="128"/>
    </row>
    <row r="263" spans="1:17" hidden="1">
      <c r="A263" s="127">
        <f t="shared" si="19"/>
        <v>69</v>
      </c>
      <c r="B263" s="125" t="s">
        <v>659</v>
      </c>
      <c r="C263" s="256">
        <f t="shared" si="17"/>
        <v>34043838</v>
      </c>
      <c r="D263" s="21"/>
      <c r="E263" s="21">
        <v>14</v>
      </c>
      <c r="F263" s="21">
        <v>34043838</v>
      </c>
      <c r="G263" s="21"/>
      <c r="H263" s="21"/>
      <c r="I263" s="21"/>
      <c r="J263" s="21"/>
      <c r="K263" s="21"/>
      <c r="L263" s="21"/>
      <c r="M263" s="21"/>
      <c r="N263" s="21"/>
      <c r="O263" s="21"/>
      <c r="P263" s="21"/>
      <c r="Q263" s="128"/>
    </row>
    <row r="264" spans="1:17" hidden="1">
      <c r="A264" s="127">
        <f t="shared" si="19"/>
        <v>70</v>
      </c>
      <c r="B264" s="125" t="s">
        <v>660</v>
      </c>
      <c r="C264" s="256">
        <f t="shared" si="17"/>
        <v>4660795</v>
      </c>
      <c r="D264" s="21"/>
      <c r="E264" s="21"/>
      <c r="F264" s="21"/>
      <c r="G264" s="21">
        <v>1288</v>
      </c>
      <c r="H264" s="21">
        <v>4660795</v>
      </c>
      <c r="I264" s="21"/>
      <c r="J264" s="21"/>
      <c r="K264" s="21"/>
      <c r="L264" s="21"/>
      <c r="M264" s="21"/>
      <c r="N264" s="21"/>
      <c r="O264" s="21"/>
      <c r="P264" s="21"/>
      <c r="Q264" s="128"/>
    </row>
    <row r="265" spans="1:17">
      <c r="A265" s="127">
        <f t="shared" si="19"/>
        <v>71</v>
      </c>
      <c r="B265" s="125" t="s">
        <v>661</v>
      </c>
      <c r="C265" s="256">
        <f t="shared" si="17"/>
        <v>8453523</v>
      </c>
      <c r="D265" s="21"/>
      <c r="E265" s="21"/>
      <c r="F265" s="21"/>
      <c r="G265" s="21"/>
      <c r="H265" s="21"/>
      <c r="I265" s="21"/>
      <c r="J265" s="21"/>
      <c r="K265" s="21"/>
      <c r="L265" s="21"/>
      <c r="M265" s="21"/>
      <c r="N265" s="21"/>
      <c r="O265" s="21"/>
      <c r="P265" s="21"/>
      <c r="Q265" s="128">
        <v>8453523</v>
      </c>
    </row>
    <row r="266" spans="1:17" hidden="1">
      <c r="A266" s="127">
        <f t="shared" si="19"/>
        <v>72</v>
      </c>
      <c r="B266" s="125" t="s">
        <v>662</v>
      </c>
      <c r="C266" s="256">
        <f t="shared" si="17"/>
        <v>5622499</v>
      </c>
      <c r="D266" s="21"/>
      <c r="E266" s="21"/>
      <c r="F266" s="21"/>
      <c r="G266" s="21">
        <v>869</v>
      </c>
      <c r="H266" s="21">
        <v>5622499</v>
      </c>
      <c r="I266" s="21"/>
      <c r="J266" s="21"/>
      <c r="K266" s="21"/>
      <c r="L266" s="21"/>
      <c r="M266" s="21"/>
      <c r="N266" s="21"/>
      <c r="O266" s="21"/>
      <c r="P266" s="21"/>
      <c r="Q266" s="128"/>
    </row>
    <row r="267" spans="1:17" ht="24" hidden="1" customHeight="1">
      <c r="A267" s="6">
        <v>3</v>
      </c>
      <c r="B267" s="13" t="s">
        <v>32</v>
      </c>
      <c r="C267" s="133">
        <f>C268+C274+C278</f>
        <v>33079086</v>
      </c>
      <c r="D267" s="61">
        <f t="shared" ref="D267:Q267" si="20">D268+D274+D278</f>
        <v>4986028</v>
      </c>
      <c r="E267" s="61">
        <f t="shared" si="20"/>
        <v>4</v>
      </c>
      <c r="F267" s="61">
        <f t="shared" si="20"/>
        <v>8000000</v>
      </c>
      <c r="G267" s="61">
        <f t="shared" si="20"/>
        <v>8663.2000000000007</v>
      </c>
      <c r="H267" s="61">
        <f t="shared" si="20"/>
        <v>12166350</v>
      </c>
      <c r="I267" s="61">
        <f t="shared" si="20"/>
        <v>0</v>
      </c>
      <c r="J267" s="61">
        <f t="shared" si="20"/>
        <v>0</v>
      </c>
      <c r="K267" s="61">
        <f t="shared" si="20"/>
        <v>0</v>
      </c>
      <c r="L267" s="61">
        <f t="shared" si="20"/>
        <v>0</v>
      </c>
      <c r="M267" s="61">
        <f t="shared" si="20"/>
        <v>0</v>
      </c>
      <c r="N267" s="61">
        <f t="shared" si="20"/>
        <v>0</v>
      </c>
      <c r="O267" s="61">
        <f t="shared" si="20"/>
        <v>0</v>
      </c>
      <c r="P267" s="61">
        <f t="shared" si="20"/>
        <v>0</v>
      </c>
      <c r="Q267" s="61">
        <f t="shared" si="20"/>
        <v>7926708</v>
      </c>
    </row>
    <row r="268" spans="1:17" ht="22.5" hidden="1" customHeight="1">
      <c r="A268" s="365" t="s">
        <v>33</v>
      </c>
      <c r="B268" s="365"/>
      <c r="C268" s="133">
        <f>SUM(C269:C273)</f>
        <v>9629014</v>
      </c>
      <c r="D268" s="61">
        <f t="shared" ref="D268:Q268" si="21">SUM(D269:D273)</f>
        <v>0</v>
      </c>
      <c r="E268" s="61">
        <f t="shared" si="21"/>
        <v>2</v>
      </c>
      <c r="F268" s="61">
        <f t="shared" si="21"/>
        <v>4000000</v>
      </c>
      <c r="G268" s="61">
        <f t="shared" si="21"/>
        <v>4102.7</v>
      </c>
      <c r="H268" s="61">
        <f t="shared" si="21"/>
        <v>5629014</v>
      </c>
      <c r="I268" s="61">
        <f t="shared" si="21"/>
        <v>0</v>
      </c>
      <c r="J268" s="61">
        <f t="shared" si="21"/>
        <v>0</v>
      </c>
      <c r="K268" s="61">
        <f t="shared" si="21"/>
        <v>0</v>
      </c>
      <c r="L268" s="61">
        <f t="shared" si="21"/>
        <v>0</v>
      </c>
      <c r="M268" s="61">
        <f t="shared" si="21"/>
        <v>0</v>
      </c>
      <c r="N268" s="61">
        <f t="shared" si="21"/>
        <v>0</v>
      </c>
      <c r="O268" s="61">
        <f t="shared" si="21"/>
        <v>0</v>
      </c>
      <c r="P268" s="61">
        <f t="shared" si="21"/>
        <v>0</v>
      </c>
      <c r="Q268" s="61">
        <f t="shared" si="21"/>
        <v>0</v>
      </c>
    </row>
    <row r="269" spans="1:17" hidden="1">
      <c r="A269" s="4">
        <v>1</v>
      </c>
      <c r="B269" s="129" t="s">
        <v>997</v>
      </c>
      <c r="C269" s="124">
        <f t="shared" ref="C269:C273" si="22">D269+F269+H269+J269+L269+N269+P269+Q269</f>
        <v>1268286</v>
      </c>
      <c r="D269" s="7"/>
      <c r="E269" s="7"/>
      <c r="F269" s="7"/>
      <c r="G269" s="7">
        <v>1332</v>
      </c>
      <c r="H269" s="7">
        <v>1268286</v>
      </c>
      <c r="I269" s="7"/>
      <c r="J269" s="7"/>
      <c r="K269" s="7"/>
      <c r="L269" s="7"/>
      <c r="M269" s="7"/>
      <c r="N269" s="7"/>
      <c r="O269" s="7"/>
      <c r="P269" s="7"/>
      <c r="Q269" s="7"/>
    </row>
    <row r="270" spans="1:17" hidden="1">
      <c r="A270" s="4">
        <v>2</v>
      </c>
      <c r="B270" s="5" t="s">
        <v>477</v>
      </c>
      <c r="C270" s="124">
        <f t="shared" si="22"/>
        <v>1600000</v>
      </c>
      <c r="D270" s="130"/>
      <c r="E270" s="130"/>
      <c r="F270" s="130"/>
      <c r="G270" s="7">
        <v>540</v>
      </c>
      <c r="H270" s="7">
        <v>1600000</v>
      </c>
      <c r="I270" s="130"/>
      <c r="J270" s="130"/>
      <c r="K270" s="130"/>
      <c r="L270" s="130"/>
      <c r="M270" s="130"/>
      <c r="N270" s="130"/>
      <c r="O270" s="130"/>
      <c r="P270" s="130"/>
      <c r="Q270" s="130"/>
    </row>
    <row r="271" spans="1:17" hidden="1">
      <c r="A271" s="4">
        <v>3</v>
      </c>
      <c r="B271" s="5" t="s">
        <v>998</v>
      </c>
      <c r="C271" s="124">
        <f t="shared" si="22"/>
        <v>4000000</v>
      </c>
      <c r="D271" s="7"/>
      <c r="E271" s="7">
        <v>2</v>
      </c>
      <c r="F271" s="7">
        <v>4000000</v>
      </c>
      <c r="G271" s="7"/>
      <c r="H271" s="7"/>
      <c r="I271" s="7"/>
      <c r="J271" s="7"/>
      <c r="K271" s="7"/>
      <c r="L271" s="7"/>
      <c r="M271" s="7"/>
      <c r="N271" s="7"/>
      <c r="O271" s="7"/>
      <c r="P271" s="7"/>
      <c r="Q271" s="7"/>
    </row>
    <row r="272" spans="1:17" hidden="1">
      <c r="A272" s="4">
        <v>4</v>
      </c>
      <c r="B272" s="5" t="s">
        <v>478</v>
      </c>
      <c r="C272" s="124">
        <f t="shared" si="22"/>
        <v>2000000</v>
      </c>
      <c r="D272" s="7"/>
      <c r="E272" s="7"/>
      <c r="F272" s="7"/>
      <c r="G272" s="7">
        <v>1414.7</v>
      </c>
      <c r="H272" s="7">
        <v>2000000</v>
      </c>
      <c r="I272" s="7"/>
      <c r="J272" s="7"/>
      <c r="K272" s="7"/>
      <c r="L272" s="7"/>
      <c r="M272" s="7"/>
      <c r="N272" s="7"/>
      <c r="O272" s="7"/>
      <c r="P272" s="7"/>
      <c r="Q272" s="7"/>
    </row>
    <row r="273" spans="1:21" hidden="1">
      <c r="A273" s="4">
        <v>5</v>
      </c>
      <c r="B273" s="5" t="s">
        <v>1386</v>
      </c>
      <c r="C273" s="124">
        <f t="shared" si="22"/>
        <v>760728</v>
      </c>
      <c r="D273" s="7"/>
      <c r="E273" s="7"/>
      <c r="F273" s="7"/>
      <c r="G273" s="7">
        <v>816</v>
      </c>
      <c r="H273" s="7">
        <v>760728</v>
      </c>
      <c r="I273" s="7"/>
      <c r="J273" s="7"/>
      <c r="K273" s="7"/>
      <c r="L273" s="7"/>
      <c r="M273" s="7"/>
      <c r="N273" s="7"/>
      <c r="O273" s="7"/>
      <c r="P273" s="7"/>
      <c r="Q273" s="7"/>
    </row>
    <row r="274" spans="1:21" hidden="1">
      <c r="A274" s="365" t="s">
        <v>34</v>
      </c>
      <c r="B274" s="365"/>
      <c r="C274" s="133">
        <f t="shared" ref="C274:Q274" si="23">SUM(C275:C277)</f>
        <v>9084280</v>
      </c>
      <c r="D274" s="61">
        <f t="shared" si="23"/>
        <v>900000</v>
      </c>
      <c r="E274" s="61">
        <f t="shared" si="23"/>
        <v>2</v>
      </c>
      <c r="F274" s="61">
        <f t="shared" si="23"/>
        <v>4000000</v>
      </c>
      <c r="G274" s="61">
        <f t="shared" si="23"/>
        <v>1213</v>
      </c>
      <c r="H274" s="61">
        <f t="shared" si="23"/>
        <v>1057572</v>
      </c>
      <c r="I274" s="61">
        <f t="shared" si="23"/>
        <v>0</v>
      </c>
      <c r="J274" s="61">
        <f t="shared" si="23"/>
        <v>0</v>
      </c>
      <c r="K274" s="61">
        <f t="shared" si="23"/>
        <v>0</v>
      </c>
      <c r="L274" s="61">
        <f t="shared" si="23"/>
        <v>0</v>
      </c>
      <c r="M274" s="61">
        <f t="shared" si="23"/>
        <v>0</v>
      </c>
      <c r="N274" s="61">
        <f t="shared" si="23"/>
        <v>0</v>
      </c>
      <c r="O274" s="61">
        <f t="shared" si="23"/>
        <v>0</v>
      </c>
      <c r="P274" s="61">
        <f t="shared" si="23"/>
        <v>0</v>
      </c>
      <c r="Q274" s="61">
        <f t="shared" si="23"/>
        <v>3126708</v>
      </c>
    </row>
    <row r="275" spans="1:21" hidden="1">
      <c r="A275" s="4">
        <v>1</v>
      </c>
      <c r="B275" s="5" t="s">
        <v>840</v>
      </c>
      <c r="C275" s="124">
        <f>D275+F275+H275+J275+L275+N275+P275+Q275</f>
        <v>1057572</v>
      </c>
      <c r="D275" s="7"/>
      <c r="E275" s="7"/>
      <c r="F275" s="7"/>
      <c r="G275" s="7">
        <v>1213</v>
      </c>
      <c r="H275" s="7">
        <v>1057572</v>
      </c>
      <c r="I275" s="7"/>
      <c r="J275" s="7"/>
      <c r="K275" s="7"/>
      <c r="L275" s="7"/>
      <c r="M275" s="7"/>
      <c r="N275" s="7"/>
      <c r="O275" s="7"/>
      <c r="P275" s="7"/>
      <c r="Q275" s="7"/>
    </row>
    <row r="276" spans="1:21" hidden="1">
      <c r="A276" s="4">
        <v>2</v>
      </c>
      <c r="B276" s="131" t="s">
        <v>934</v>
      </c>
      <c r="C276" s="124">
        <f>D276+F276+H276+J276+L276+N276+P276+Q276</f>
        <v>4000000</v>
      </c>
      <c r="D276" s="7"/>
      <c r="E276" s="7">
        <v>2</v>
      </c>
      <c r="F276" s="7">
        <v>4000000</v>
      </c>
      <c r="G276" s="7"/>
      <c r="H276" s="7"/>
      <c r="I276" s="7"/>
      <c r="J276" s="7"/>
      <c r="K276" s="7"/>
      <c r="L276" s="7"/>
      <c r="M276" s="7"/>
      <c r="N276" s="7"/>
      <c r="O276" s="7"/>
      <c r="P276" s="7"/>
      <c r="Q276" s="7"/>
    </row>
    <row r="277" spans="1:21" hidden="1">
      <c r="A277" s="4">
        <v>3</v>
      </c>
      <c r="B277" s="5" t="s">
        <v>1385</v>
      </c>
      <c r="C277" s="124">
        <f>D277+F277+H277+J277+L277+N277+P277+Q277</f>
        <v>4026708</v>
      </c>
      <c r="D277" s="7">
        <v>900000</v>
      </c>
      <c r="E277" s="7"/>
      <c r="F277" s="7"/>
      <c r="G277" s="7"/>
      <c r="H277" s="7"/>
      <c r="I277" s="7"/>
      <c r="J277" s="7"/>
      <c r="K277" s="7"/>
      <c r="L277" s="7"/>
      <c r="M277" s="7"/>
      <c r="N277" s="7"/>
      <c r="O277" s="7"/>
      <c r="P277" s="7"/>
      <c r="Q277" s="7">
        <v>3126708</v>
      </c>
    </row>
    <row r="278" spans="1:21" hidden="1">
      <c r="A278" s="365" t="s">
        <v>1700</v>
      </c>
      <c r="B278" s="365"/>
      <c r="C278" s="133">
        <f>SUM(C279:C283)</f>
        <v>14365792</v>
      </c>
      <c r="D278" s="61">
        <f t="shared" ref="D278:Q278" si="24">SUM(D279:D283)</f>
        <v>4086028</v>
      </c>
      <c r="E278" s="61">
        <f t="shared" si="24"/>
        <v>0</v>
      </c>
      <c r="F278" s="61">
        <f t="shared" si="24"/>
        <v>0</v>
      </c>
      <c r="G278" s="61">
        <f t="shared" si="24"/>
        <v>3347.5</v>
      </c>
      <c r="H278" s="61">
        <f t="shared" si="24"/>
        <v>5479764</v>
      </c>
      <c r="I278" s="61">
        <f t="shared" si="24"/>
        <v>0</v>
      </c>
      <c r="J278" s="61">
        <f t="shared" si="24"/>
        <v>0</v>
      </c>
      <c r="K278" s="61">
        <f t="shared" si="24"/>
        <v>0</v>
      </c>
      <c r="L278" s="61">
        <f t="shared" si="24"/>
        <v>0</v>
      </c>
      <c r="M278" s="61">
        <f t="shared" si="24"/>
        <v>0</v>
      </c>
      <c r="N278" s="61">
        <f t="shared" si="24"/>
        <v>0</v>
      </c>
      <c r="O278" s="61">
        <f t="shared" si="24"/>
        <v>0</v>
      </c>
      <c r="P278" s="61">
        <f t="shared" si="24"/>
        <v>0</v>
      </c>
      <c r="Q278" s="61">
        <f t="shared" si="24"/>
        <v>4800000</v>
      </c>
    </row>
    <row r="279" spans="1:21" hidden="1">
      <c r="A279" s="4">
        <v>1</v>
      </c>
      <c r="B279" s="5" t="s">
        <v>479</v>
      </c>
      <c r="C279" s="124">
        <f>D279+F279+H279+J279+L279+N279+P279+Q279</f>
        <v>4981620</v>
      </c>
      <c r="D279" s="7">
        <v>1881620</v>
      </c>
      <c r="E279" s="7"/>
      <c r="F279" s="7"/>
      <c r="G279" s="7">
        <v>1401.5</v>
      </c>
      <c r="H279" s="7">
        <v>3100000</v>
      </c>
      <c r="I279" s="7"/>
      <c r="J279" s="7"/>
      <c r="K279" s="7"/>
      <c r="L279" s="7"/>
      <c r="M279" s="7"/>
      <c r="N279" s="7"/>
      <c r="O279" s="7"/>
      <c r="P279" s="7"/>
      <c r="Q279" s="7"/>
    </row>
    <row r="280" spans="1:21" hidden="1">
      <c r="A280" s="4">
        <v>2</v>
      </c>
      <c r="B280" s="5" t="s">
        <v>1384</v>
      </c>
      <c r="C280" s="124">
        <f>D280+F280+H280+J280+L280+N280+P280+Q280</f>
        <v>409248</v>
      </c>
      <c r="D280" s="7">
        <v>409248</v>
      </c>
      <c r="E280" s="7"/>
      <c r="F280" s="7"/>
      <c r="G280" s="7"/>
      <c r="H280" s="7"/>
      <c r="I280" s="7"/>
      <c r="J280" s="7"/>
      <c r="K280" s="7"/>
      <c r="L280" s="7"/>
      <c r="M280" s="7"/>
      <c r="N280" s="7"/>
      <c r="O280" s="7"/>
      <c r="P280" s="7"/>
      <c r="Q280" s="7"/>
    </row>
    <row r="281" spans="1:21" hidden="1">
      <c r="A281" s="4">
        <v>3</v>
      </c>
      <c r="B281" s="5" t="s">
        <v>1383</v>
      </c>
      <c r="C281" s="124">
        <f>D281+F281+H281+J281+L281+N281+P281+Q281</f>
        <v>6595160</v>
      </c>
      <c r="D281" s="7">
        <v>1795160</v>
      </c>
      <c r="E281" s="7"/>
      <c r="F281" s="7"/>
      <c r="G281" s="7"/>
      <c r="H281" s="7"/>
      <c r="I281" s="7"/>
      <c r="J281" s="7"/>
      <c r="K281" s="7"/>
      <c r="L281" s="7"/>
      <c r="M281" s="7"/>
      <c r="N281" s="7"/>
      <c r="O281" s="7"/>
      <c r="P281" s="7"/>
      <c r="Q281" s="7">
        <v>4800000</v>
      </c>
    </row>
    <row r="282" spans="1:21" hidden="1">
      <c r="A282" s="4">
        <v>4</v>
      </c>
      <c r="B282" s="5" t="s">
        <v>1381</v>
      </c>
      <c r="C282" s="124">
        <f>D282+F282+H282+J282+L282+N282+P282+Q282</f>
        <v>1579764</v>
      </c>
      <c r="D282" s="7"/>
      <c r="E282" s="7"/>
      <c r="F282" s="7"/>
      <c r="G282" s="7">
        <v>552</v>
      </c>
      <c r="H282" s="7">
        <v>1579764</v>
      </c>
      <c r="I282" s="7"/>
      <c r="J282" s="7"/>
      <c r="K282" s="7"/>
      <c r="L282" s="7"/>
      <c r="M282" s="7"/>
      <c r="N282" s="7"/>
      <c r="O282" s="7"/>
      <c r="P282" s="7"/>
      <c r="Q282" s="7"/>
    </row>
    <row r="283" spans="1:21" hidden="1">
      <c r="A283" s="132">
        <v>5</v>
      </c>
      <c r="B283" s="5" t="s">
        <v>1382</v>
      </c>
      <c r="C283" s="124">
        <f>D283+F283+H283+J283+L283+N283+P283+Q283</f>
        <v>800000</v>
      </c>
      <c r="D283" s="68"/>
      <c r="E283" s="68"/>
      <c r="F283" s="68"/>
      <c r="G283" s="68">
        <v>1394</v>
      </c>
      <c r="H283" s="68">
        <v>800000</v>
      </c>
      <c r="I283" s="68"/>
      <c r="J283" s="68"/>
      <c r="K283" s="68"/>
      <c r="L283" s="68"/>
      <c r="M283" s="68"/>
      <c r="N283" s="68"/>
      <c r="O283" s="68"/>
      <c r="P283" s="68"/>
      <c r="Q283" s="68"/>
    </row>
    <row r="284" spans="1:21" ht="24.75" customHeight="1">
      <c r="A284" s="6">
        <v>4</v>
      </c>
      <c r="B284" s="13" t="s">
        <v>35</v>
      </c>
      <c r="C284" s="133">
        <f t="shared" ref="C284:Q284" si="25">C285+C328+C380</f>
        <v>672249214</v>
      </c>
      <c r="D284" s="61">
        <f t="shared" si="25"/>
        <v>17099039</v>
      </c>
      <c r="E284" s="61">
        <f t="shared" si="25"/>
        <v>189</v>
      </c>
      <c r="F284" s="61">
        <f t="shared" si="25"/>
        <v>369979407</v>
      </c>
      <c r="G284" s="61">
        <f t="shared" si="25"/>
        <v>55666</v>
      </c>
      <c r="H284" s="61">
        <f t="shared" si="25"/>
        <v>140461109</v>
      </c>
      <c r="I284" s="61">
        <f t="shared" si="25"/>
        <v>1078</v>
      </c>
      <c r="J284" s="61">
        <f t="shared" si="25"/>
        <v>2963466</v>
      </c>
      <c r="K284" s="61">
        <f t="shared" si="25"/>
        <v>8760</v>
      </c>
      <c r="L284" s="61">
        <f t="shared" si="25"/>
        <v>19757992</v>
      </c>
      <c r="M284" s="61">
        <f t="shared" si="25"/>
        <v>120</v>
      </c>
      <c r="N284" s="61">
        <f t="shared" si="25"/>
        <v>6158601</v>
      </c>
      <c r="O284" s="61">
        <f t="shared" si="25"/>
        <v>0</v>
      </c>
      <c r="P284" s="61">
        <f t="shared" si="25"/>
        <v>0</v>
      </c>
      <c r="Q284" s="61">
        <f t="shared" si="25"/>
        <v>115829600</v>
      </c>
    </row>
    <row r="285" spans="1:21" s="23" customFormat="1" ht="18.75" customHeight="1">
      <c r="A285" s="55" t="s">
        <v>1288</v>
      </c>
      <c r="B285" s="32"/>
      <c r="C285" s="329">
        <f>SUM(C286:C327)</f>
        <v>200011792</v>
      </c>
      <c r="D285" s="329">
        <f t="shared" ref="D285:Q285" si="26">SUM(D286:D327)</f>
        <v>0</v>
      </c>
      <c r="E285" s="329">
        <f t="shared" si="26"/>
        <v>57</v>
      </c>
      <c r="F285" s="329">
        <f t="shared" si="26"/>
        <v>111581091</v>
      </c>
      <c r="G285" s="329">
        <f t="shared" si="26"/>
        <v>13050</v>
      </c>
      <c r="H285" s="329">
        <f t="shared" si="26"/>
        <v>32902231</v>
      </c>
      <c r="I285" s="329">
        <f t="shared" si="26"/>
        <v>0</v>
      </c>
      <c r="J285" s="329">
        <f t="shared" si="26"/>
        <v>0</v>
      </c>
      <c r="K285" s="329">
        <f t="shared" si="26"/>
        <v>2600</v>
      </c>
      <c r="L285" s="329">
        <f t="shared" si="26"/>
        <v>9673017</v>
      </c>
      <c r="M285" s="329">
        <f t="shared" si="26"/>
        <v>0</v>
      </c>
      <c r="N285" s="329">
        <f t="shared" si="26"/>
        <v>0</v>
      </c>
      <c r="O285" s="329">
        <f t="shared" si="26"/>
        <v>0</v>
      </c>
      <c r="P285" s="329">
        <f t="shared" si="26"/>
        <v>0</v>
      </c>
      <c r="Q285" s="329">
        <f t="shared" si="26"/>
        <v>45855453</v>
      </c>
      <c r="R285" s="135"/>
      <c r="S285" s="135"/>
    </row>
    <row r="286" spans="1:21" s="24" customFormat="1" ht="18.75" customHeight="1">
      <c r="A286" s="4">
        <v>1</v>
      </c>
      <c r="B286" s="103" t="s">
        <v>1289</v>
      </c>
      <c r="C286" s="259">
        <f>D286+F286+H286+J286+L286+N286+P286+Q286</f>
        <v>3026079</v>
      </c>
      <c r="D286" s="104"/>
      <c r="E286" s="21"/>
      <c r="F286" s="65"/>
      <c r="G286" s="65">
        <v>1288</v>
      </c>
      <c r="H286" s="65">
        <v>3026079</v>
      </c>
      <c r="I286" s="104"/>
      <c r="J286" s="104"/>
      <c r="K286" s="104"/>
      <c r="L286" s="104"/>
      <c r="M286" s="104"/>
      <c r="N286" s="104"/>
      <c r="O286" s="104"/>
      <c r="P286" s="104"/>
      <c r="Q286" s="65"/>
      <c r="R286" s="136"/>
      <c r="S286" s="136"/>
      <c r="U286" s="25"/>
    </row>
    <row r="287" spans="1:21" s="24" customFormat="1" ht="18.75" customHeight="1">
      <c r="A287" s="4">
        <v>2</v>
      </c>
      <c r="B287" s="103" t="s">
        <v>482</v>
      </c>
      <c r="C287" s="259">
        <f t="shared" ref="C287:C350" si="27">D287+F287+H287+J287+L287+N287+P287+Q287</f>
        <v>3162346</v>
      </c>
      <c r="D287" s="104"/>
      <c r="E287" s="21"/>
      <c r="F287" s="65"/>
      <c r="G287" s="65">
        <v>1346</v>
      </c>
      <c r="H287" s="65">
        <v>3162346</v>
      </c>
      <c r="I287" s="104"/>
      <c r="J287" s="104"/>
      <c r="K287" s="104"/>
      <c r="L287" s="104"/>
      <c r="M287" s="104"/>
      <c r="N287" s="104"/>
      <c r="O287" s="104"/>
      <c r="P287" s="104"/>
      <c r="Q287" s="65"/>
      <c r="R287" s="136"/>
      <c r="S287" s="136"/>
      <c r="U287" s="25"/>
    </row>
    <row r="288" spans="1:21" s="24" customFormat="1" ht="18.75" customHeight="1">
      <c r="A288" s="4">
        <v>3</v>
      </c>
      <c r="B288" s="137" t="s">
        <v>966</v>
      </c>
      <c r="C288" s="259">
        <f t="shared" si="27"/>
        <v>4763868</v>
      </c>
      <c r="D288" s="104"/>
      <c r="E288" s="21"/>
      <c r="F288" s="65"/>
      <c r="G288" s="65"/>
      <c r="H288" s="65"/>
      <c r="I288" s="104"/>
      <c r="J288" s="104"/>
      <c r="K288" s="104"/>
      <c r="L288" s="104"/>
      <c r="M288" s="104"/>
      <c r="N288" s="104"/>
      <c r="O288" s="104"/>
      <c r="P288" s="104"/>
      <c r="Q288" s="65">
        <v>4763868</v>
      </c>
      <c r="R288" s="136"/>
      <c r="S288" s="136"/>
      <c r="U288" s="25"/>
    </row>
    <row r="289" spans="1:21" s="24" customFormat="1" ht="18.75" customHeight="1">
      <c r="A289" s="4">
        <v>4</v>
      </c>
      <c r="B289" s="103" t="s">
        <v>483</v>
      </c>
      <c r="C289" s="259">
        <f t="shared" si="27"/>
        <v>1182995</v>
      </c>
      <c r="D289" s="104"/>
      <c r="E289" s="21"/>
      <c r="F289" s="65"/>
      <c r="G289" s="65">
        <v>427</v>
      </c>
      <c r="H289" s="65">
        <v>1182995</v>
      </c>
      <c r="I289" s="104"/>
      <c r="J289" s="104"/>
      <c r="K289" s="104"/>
      <c r="L289" s="104"/>
      <c r="M289" s="104"/>
      <c r="N289" s="104"/>
      <c r="O289" s="104"/>
      <c r="P289" s="104"/>
      <c r="Q289" s="65"/>
      <c r="R289" s="136"/>
      <c r="S289" s="136"/>
      <c r="U289" s="25"/>
    </row>
    <row r="290" spans="1:21" s="24" customFormat="1" ht="18.75" customHeight="1">
      <c r="A290" s="4">
        <v>5</v>
      </c>
      <c r="B290" s="103" t="s">
        <v>485</v>
      </c>
      <c r="C290" s="259">
        <f t="shared" si="27"/>
        <v>1216241</v>
      </c>
      <c r="D290" s="104"/>
      <c r="E290" s="21"/>
      <c r="F290" s="65"/>
      <c r="G290" s="65">
        <v>439</v>
      </c>
      <c r="H290" s="65">
        <v>1216241</v>
      </c>
      <c r="I290" s="104"/>
      <c r="J290" s="104"/>
      <c r="K290" s="104"/>
      <c r="L290" s="104"/>
      <c r="M290" s="104"/>
      <c r="N290" s="104"/>
      <c r="O290" s="104"/>
      <c r="P290" s="104"/>
      <c r="Q290" s="65"/>
      <c r="R290" s="136"/>
      <c r="S290" s="136"/>
      <c r="U290" s="25"/>
    </row>
    <row r="291" spans="1:21" s="24" customFormat="1" ht="18.75" customHeight="1">
      <c r="A291" s="4">
        <v>6</v>
      </c>
      <c r="B291" s="103" t="s">
        <v>489</v>
      </c>
      <c r="C291" s="259">
        <f t="shared" si="27"/>
        <v>2703817</v>
      </c>
      <c r="D291" s="104"/>
      <c r="E291" s="21"/>
      <c r="F291" s="65"/>
      <c r="G291" s="65"/>
      <c r="H291" s="65"/>
      <c r="I291" s="104"/>
      <c r="J291" s="104"/>
      <c r="K291" s="104"/>
      <c r="L291" s="104"/>
      <c r="M291" s="104"/>
      <c r="N291" s="104"/>
      <c r="O291" s="104"/>
      <c r="P291" s="104"/>
      <c r="Q291" s="65">
        <v>2703817</v>
      </c>
      <c r="R291" s="136"/>
      <c r="S291" s="136"/>
      <c r="U291" s="25"/>
    </row>
    <row r="292" spans="1:21" s="24" customFormat="1" ht="18.75" customHeight="1">
      <c r="A292" s="4">
        <v>7</v>
      </c>
      <c r="B292" s="103" t="s">
        <v>968</v>
      </c>
      <c r="C292" s="259">
        <f t="shared" si="27"/>
        <v>1695534</v>
      </c>
      <c r="D292" s="104"/>
      <c r="E292" s="21"/>
      <c r="F292" s="65"/>
      <c r="G292" s="65">
        <v>612</v>
      </c>
      <c r="H292" s="65">
        <v>1695534</v>
      </c>
      <c r="I292" s="104"/>
      <c r="J292" s="104"/>
      <c r="K292" s="104"/>
      <c r="L292" s="104"/>
      <c r="M292" s="104"/>
      <c r="N292" s="104"/>
      <c r="O292" s="104"/>
      <c r="P292" s="104"/>
      <c r="Q292" s="65"/>
      <c r="R292" s="136"/>
      <c r="S292" s="136"/>
      <c r="U292" s="25"/>
    </row>
    <row r="293" spans="1:21" s="24" customFormat="1" ht="18.75" customHeight="1">
      <c r="A293" s="4">
        <v>8</v>
      </c>
      <c r="B293" s="330" t="s">
        <v>493</v>
      </c>
      <c r="C293" s="259">
        <f t="shared" si="27"/>
        <v>991464</v>
      </c>
      <c r="D293" s="104"/>
      <c r="E293" s="21"/>
      <c r="F293" s="65"/>
      <c r="G293" s="65">
        <v>422</v>
      </c>
      <c r="H293" s="65">
        <v>991464</v>
      </c>
      <c r="I293" s="104"/>
      <c r="J293" s="104"/>
      <c r="K293" s="104"/>
      <c r="L293" s="104"/>
      <c r="M293" s="104"/>
      <c r="N293" s="104"/>
      <c r="O293" s="104"/>
      <c r="P293" s="104"/>
      <c r="Q293" s="65"/>
      <c r="R293" s="136"/>
      <c r="S293" s="136"/>
      <c r="U293" s="25"/>
    </row>
    <row r="294" spans="1:21" s="24" customFormat="1" ht="18.75" customHeight="1">
      <c r="A294" s="4">
        <v>9</v>
      </c>
      <c r="B294" s="137" t="s">
        <v>894</v>
      </c>
      <c r="C294" s="259">
        <f t="shared" si="27"/>
        <v>5024594</v>
      </c>
      <c r="D294" s="104"/>
      <c r="E294" s="21"/>
      <c r="F294" s="65"/>
      <c r="G294" s="65"/>
      <c r="H294" s="65"/>
      <c r="I294" s="104"/>
      <c r="J294" s="104"/>
      <c r="K294" s="104"/>
      <c r="L294" s="104"/>
      <c r="M294" s="104"/>
      <c r="N294" s="104"/>
      <c r="O294" s="104"/>
      <c r="P294" s="104"/>
      <c r="Q294" s="65">
        <v>5024594</v>
      </c>
      <c r="R294" s="136"/>
      <c r="S294" s="136"/>
      <c r="U294" s="25"/>
    </row>
    <row r="295" spans="1:21" s="24" customFormat="1" ht="18.75" customHeight="1">
      <c r="A295" s="4">
        <v>10</v>
      </c>
      <c r="B295" s="5" t="s">
        <v>1032</v>
      </c>
      <c r="C295" s="259">
        <f t="shared" si="27"/>
        <v>5024594</v>
      </c>
      <c r="D295" s="104"/>
      <c r="E295" s="21"/>
      <c r="F295" s="65"/>
      <c r="G295" s="65"/>
      <c r="H295" s="65"/>
      <c r="I295" s="104"/>
      <c r="J295" s="104"/>
      <c r="K295" s="104"/>
      <c r="L295" s="104"/>
      <c r="M295" s="104"/>
      <c r="N295" s="104"/>
      <c r="O295" s="104"/>
      <c r="P295" s="104"/>
      <c r="Q295" s="65">
        <v>5024594</v>
      </c>
      <c r="R295" s="136"/>
      <c r="S295" s="136"/>
      <c r="U295" s="25"/>
    </row>
    <row r="296" spans="1:21" s="24" customFormat="1" ht="18.75" customHeight="1">
      <c r="A296" s="4">
        <v>11</v>
      </c>
      <c r="B296" s="330" t="s">
        <v>779</v>
      </c>
      <c r="C296" s="259">
        <f t="shared" si="27"/>
        <v>6988226</v>
      </c>
      <c r="D296" s="104"/>
      <c r="E296" s="21"/>
      <c r="F296" s="65"/>
      <c r="G296" s="65">
        <v>1150</v>
      </c>
      <c r="H296" s="65">
        <v>3186052</v>
      </c>
      <c r="I296" s="104"/>
      <c r="J296" s="104"/>
      <c r="K296" s="104">
        <v>1700</v>
      </c>
      <c r="L296" s="104">
        <v>3802174</v>
      </c>
      <c r="M296" s="104"/>
      <c r="N296" s="104"/>
      <c r="O296" s="104"/>
      <c r="P296" s="104"/>
      <c r="Q296" s="65"/>
      <c r="R296" s="136"/>
      <c r="S296" s="136"/>
      <c r="U296" s="25"/>
    </row>
    <row r="297" spans="1:21" s="24" customFormat="1" ht="18.75" customHeight="1">
      <c r="A297" s="4">
        <v>12</v>
      </c>
      <c r="B297" s="103" t="s">
        <v>896</v>
      </c>
      <c r="C297" s="259">
        <f t="shared" si="27"/>
        <v>2481009</v>
      </c>
      <c r="D297" s="104"/>
      <c r="E297" s="21"/>
      <c r="F297" s="65"/>
      <c r="G297" s="65">
        <v>1056</v>
      </c>
      <c r="H297" s="65">
        <v>2481009</v>
      </c>
      <c r="I297" s="104"/>
      <c r="J297" s="104"/>
      <c r="K297" s="104"/>
      <c r="L297" s="104"/>
      <c r="M297" s="104"/>
      <c r="N297" s="104"/>
      <c r="O297" s="104"/>
      <c r="P297" s="104"/>
      <c r="Q297" s="65"/>
      <c r="R297" s="136"/>
      <c r="S297" s="136"/>
      <c r="U297" s="25"/>
    </row>
    <row r="298" spans="1:21" s="24" customFormat="1" ht="18.75" customHeight="1">
      <c r="A298" s="4">
        <v>13</v>
      </c>
      <c r="B298" s="5" t="s">
        <v>780</v>
      </c>
      <c r="C298" s="259">
        <f t="shared" si="27"/>
        <v>7403309</v>
      </c>
      <c r="D298" s="104"/>
      <c r="E298" s="21"/>
      <c r="F298" s="65"/>
      <c r="G298" s="65"/>
      <c r="H298" s="65"/>
      <c r="I298" s="104"/>
      <c r="J298" s="104"/>
      <c r="K298" s="104"/>
      <c r="L298" s="104"/>
      <c r="M298" s="104"/>
      <c r="N298" s="104"/>
      <c r="O298" s="104"/>
      <c r="P298" s="104"/>
      <c r="Q298" s="65">
        <v>7403309</v>
      </c>
      <c r="R298" s="136"/>
      <c r="S298" s="136"/>
      <c r="U298" s="25"/>
    </row>
    <row r="299" spans="1:21" s="24" customFormat="1" ht="18.75" customHeight="1">
      <c r="A299" s="4">
        <v>14</v>
      </c>
      <c r="B299" s="103" t="s">
        <v>850</v>
      </c>
      <c r="C299" s="259">
        <f t="shared" si="27"/>
        <v>5024594</v>
      </c>
      <c r="D299" s="104"/>
      <c r="E299" s="21"/>
      <c r="F299" s="65"/>
      <c r="G299" s="65"/>
      <c r="H299" s="65"/>
      <c r="I299" s="104"/>
      <c r="J299" s="104"/>
      <c r="K299" s="104"/>
      <c r="L299" s="104"/>
      <c r="M299" s="104"/>
      <c r="N299" s="104"/>
      <c r="O299" s="104"/>
      <c r="P299" s="104"/>
      <c r="Q299" s="65">
        <v>5024594</v>
      </c>
      <c r="R299" s="136"/>
      <c r="S299" s="136"/>
      <c r="U299" s="25"/>
    </row>
    <row r="300" spans="1:21" s="24" customFormat="1" ht="18.75" customHeight="1">
      <c r="A300" s="4">
        <v>15</v>
      </c>
      <c r="B300" s="103" t="s">
        <v>671</v>
      </c>
      <c r="C300" s="259">
        <f t="shared" si="27"/>
        <v>9787815</v>
      </c>
      <c r="D300" s="104"/>
      <c r="E300" s="21">
        <v>5</v>
      </c>
      <c r="F300" s="65">
        <v>9787815</v>
      </c>
      <c r="G300" s="65"/>
      <c r="H300" s="65"/>
      <c r="I300" s="104"/>
      <c r="J300" s="104"/>
      <c r="K300" s="104"/>
      <c r="L300" s="104"/>
      <c r="M300" s="104"/>
      <c r="N300" s="104"/>
      <c r="O300" s="104"/>
      <c r="P300" s="104"/>
      <c r="Q300" s="65"/>
      <c r="R300" s="136"/>
      <c r="S300" s="136"/>
      <c r="U300" s="25"/>
    </row>
    <row r="301" spans="1:21" s="24" customFormat="1" ht="21.75" customHeight="1">
      <c r="A301" s="4">
        <v>16</v>
      </c>
      <c r="B301" s="5" t="s">
        <v>897</v>
      </c>
      <c r="C301" s="259">
        <f t="shared" si="27"/>
        <v>2361187</v>
      </c>
      <c r="D301" s="104"/>
      <c r="E301" s="21"/>
      <c r="F301" s="65"/>
      <c r="G301" s="65">
        <v>1005</v>
      </c>
      <c r="H301" s="65">
        <v>2361187</v>
      </c>
      <c r="I301" s="104"/>
      <c r="J301" s="104"/>
      <c r="K301" s="104"/>
      <c r="L301" s="104"/>
      <c r="M301" s="104"/>
      <c r="N301" s="104"/>
      <c r="O301" s="104"/>
      <c r="P301" s="104"/>
      <c r="Q301" s="65"/>
      <c r="R301" s="136"/>
      <c r="S301" s="136"/>
      <c r="U301" s="25"/>
    </row>
    <row r="302" spans="1:21" s="24" customFormat="1" ht="18.75" customHeight="1">
      <c r="A302" s="4">
        <v>17</v>
      </c>
      <c r="B302" s="137" t="s">
        <v>1002</v>
      </c>
      <c r="C302" s="259">
        <f t="shared" si="27"/>
        <v>5127596</v>
      </c>
      <c r="D302" s="104"/>
      <c r="E302" s="21"/>
      <c r="F302" s="65"/>
      <c r="G302" s="65"/>
      <c r="H302" s="65"/>
      <c r="I302" s="104"/>
      <c r="J302" s="104"/>
      <c r="K302" s="104"/>
      <c r="L302" s="104"/>
      <c r="M302" s="104"/>
      <c r="N302" s="104"/>
      <c r="O302" s="104"/>
      <c r="P302" s="104"/>
      <c r="Q302" s="65">
        <v>5127596</v>
      </c>
      <c r="R302" s="136"/>
      <c r="S302" s="136"/>
      <c r="U302" s="25"/>
    </row>
    <row r="303" spans="1:21" s="24" customFormat="1" ht="18.75" customHeight="1">
      <c r="A303" s="4">
        <v>18</v>
      </c>
      <c r="B303" s="103" t="s">
        <v>971</v>
      </c>
      <c r="C303" s="259">
        <f t="shared" si="27"/>
        <v>1631813</v>
      </c>
      <c r="D303" s="104"/>
      <c r="E303" s="21"/>
      <c r="F303" s="65"/>
      <c r="G303" s="65">
        <v>589</v>
      </c>
      <c r="H303" s="65">
        <v>1631813</v>
      </c>
      <c r="I303" s="104"/>
      <c r="J303" s="104"/>
      <c r="K303" s="104"/>
      <c r="L303" s="104"/>
      <c r="M303" s="104"/>
      <c r="N303" s="104"/>
      <c r="O303" s="104"/>
      <c r="P303" s="104"/>
      <c r="Q303" s="65"/>
      <c r="R303" s="136"/>
      <c r="S303" s="136"/>
      <c r="U303" s="25"/>
    </row>
    <row r="304" spans="1:21" s="24" customFormat="1" ht="18.75" customHeight="1">
      <c r="A304" s="4">
        <v>19</v>
      </c>
      <c r="B304" s="103" t="s">
        <v>786</v>
      </c>
      <c r="C304" s="259">
        <f t="shared" si="27"/>
        <v>2703817</v>
      </c>
      <c r="D304" s="104"/>
      <c r="E304" s="21"/>
      <c r="F304" s="65"/>
      <c r="G304" s="65"/>
      <c r="H304" s="65"/>
      <c r="I304" s="104"/>
      <c r="J304" s="104"/>
      <c r="K304" s="104"/>
      <c r="L304" s="104"/>
      <c r="M304" s="104"/>
      <c r="N304" s="104"/>
      <c r="O304" s="104"/>
      <c r="P304" s="104"/>
      <c r="Q304" s="65">
        <v>2703817</v>
      </c>
      <c r="R304" s="136"/>
      <c r="S304" s="136"/>
      <c r="U304" s="25"/>
    </row>
    <row r="305" spans="1:21" s="24" customFormat="1" ht="18.75" customHeight="1">
      <c r="A305" s="4">
        <v>20</v>
      </c>
      <c r="B305" s="103" t="s">
        <v>855</v>
      </c>
      <c r="C305" s="259">
        <f t="shared" si="27"/>
        <v>2029916</v>
      </c>
      <c r="D305" s="104"/>
      <c r="E305" s="21"/>
      <c r="F305" s="65"/>
      <c r="G305" s="65">
        <v>864</v>
      </c>
      <c r="H305" s="65">
        <v>2029916</v>
      </c>
      <c r="I305" s="104"/>
      <c r="J305" s="104"/>
      <c r="K305" s="104"/>
      <c r="L305" s="104"/>
      <c r="M305" s="104"/>
      <c r="N305" s="104"/>
      <c r="O305" s="104"/>
      <c r="P305" s="104"/>
      <c r="Q305" s="65"/>
      <c r="R305" s="136"/>
      <c r="S305" s="136"/>
      <c r="U305" s="25"/>
    </row>
    <row r="306" spans="1:21" s="24" customFormat="1" ht="18.75" customHeight="1">
      <c r="A306" s="4">
        <v>21</v>
      </c>
      <c r="B306" s="330" t="s">
        <v>898</v>
      </c>
      <c r="C306" s="259">
        <f t="shared" si="27"/>
        <v>9787815</v>
      </c>
      <c r="D306" s="104"/>
      <c r="E306" s="21">
        <v>5</v>
      </c>
      <c r="F306" s="65">
        <v>9787815</v>
      </c>
      <c r="G306" s="65"/>
      <c r="H306" s="65"/>
      <c r="I306" s="104"/>
      <c r="J306" s="104"/>
      <c r="K306" s="104"/>
      <c r="L306" s="104"/>
      <c r="M306" s="104"/>
      <c r="N306" s="104"/>
      <c r="O306" s="104"/>
      <c r="P306" s="104"/>
      <c r="Q306" s="65"/>
      <c r="R306" s="136"/>
      <c r="S306" s="136"/>
      <c r="U306" s="25"/>
    </row>
    <row r="307" spans="1:21" s="24" customFormat="1" ht="18.75" customHeight="1">
      <c r="A307" s="4">
        <v>22</v>
      </c>
      <c r="B307" s="330" t="s">
        <v>501</v>
      </c>
      <c r="C307" s="259">
        <f t="shared" si="27"/>
        <v>7618826</v>
      </c>
      <c r="D307" s="104"/>
      <c r="E307" s="21"/>
      <c r="F307" s="65"/>
      <c r="G307" s="65">
        <v>744</v>
      </c>
      <c r="H307" s="65">
        <v>1747983</v>
      </c>
      <c r="I307" s="104"/>
      <c r="J307" s="104"/>
      <c r="K307" s="104">
        <v>900</v>
      </c>
      <c r="L307" s="104">
        <v>5870843</v>
      </c>
      <c r="M307" s="104"/>
      <c r="N307" s="104"/>
      <c r="O307" s="104"/>
      <c r="P307" s="104"/>
      <c r="Q307" s="65"/>
      <c r="R307" s="136"/>
      <c r="S307" s="136"/>
      <c r="U307" s="25"/>
    </row>
    <row r="308" spans="1:21" s="24" customFormat="1" ht="18.75" customHeight="1">
      <c r="A308" s="4">
        <v>23</v>
      </c>
      <c r="B308" s="330" t="s">
        <v>502</v>
      </c>
      <c r="C308" s="259">
        <f t="shared" si="27"/>
        <v>4699492</v>
      </c>
      <c r="D308" s="104"/>
      <c r="E308" s="21"/>
      <c r="F308" s="65"/>
      <c r="G308" s="65"/>
      <c r="H308" s="65"/>
      <c r="I308" s="104"/>
      <c r="J308" s="104"/>
      <c r="K308" s="104"/>
      <c r="L308" s="104"/>
      <c r="M308" s="104"/>
      <c r="N308" s="104"/>
      <c r="O308" s="104"/>
      <c r="P308" s="104"/>
      <c r="Q308" s="65">
        <v>4699492</v>
      </c>
      <c r="R308" s="136"/>
      <c r="S308" s="136"/>
      <c r="U308" s="25"/>
    </row>
    <row r="309" spans="1:21" s="24" customFormat="1" ht="18.75" customHeight="1">
      <c r="A309" s="4">
        <v>24</v>
      </c>
      <c r="B309" s="330" t="s">
        <v>941</v>
      </c>
      <c r="C309" s="259">
        <f t="shared" si="27"/>
        <v>5872689</v>
      </c>
      <c r="D309" s="104"/>
      <c r="E309" s="21">
        <v>3</v>
      </c>
      <c r="F309" s="65">
        <v>5872689</v>
      </c>
      <c r="G309" s="65"/>
      <c r="H309" s="65"/>
      <c r="I309" s="104"/>
      <c r="J309" s="104"/>
      <c r="K309" s="104"/>
      <c r="L309" s="104"/>
      <c r="M309" s="104"/>
      <c r="N309" s="104"/>
      <c r="O309" s="104"/>
      <c r="P309" s="104"/>
      <c r="Q309" s="65"/>
      <c r="R309" s="136"/>
      <c r="S309" s="136"/>
      <c r="U309" s="25"/>
    </row>
    <row r="310" spans="1:21" s="24" customFormat="1" ht="18.75" customHeight="1">
      <c r="A310" s="4">
        <v>25</v>
      </c>
      <c r="B310" s="103" t="s">
        <v>942</v>
      </c>
      <c r="C310" s="259">
        <f t="shared" si="27"/>
        <v>7830252</v>
      </c>
      <c r="D310" s="104"/>
      <c r="E310" s="21">
        <v>4</v>
      </c>
      <c r="F310" s="65">
        <v>7830252</v>
      </c>
      <c r="G310" s="65"/>
      <c r="H310" s="65"/>
      <c r="I310" s="104"/>
      <c r="J310" s="104"/>
      <c r="K310" s="104"/>
      <c r="L310" s="104"/>
      <c r="M310" s="104"/>
      <c r="N310" s="104"/>
      <c r="O310" s="104"/>
      <c r="P310" s="104"/>
      <c r="Q310" s="65"/>
      <c r="R310" s="136"/>
      <c r="S310" s="136"/>
      <c r="U310" s="25"/>
    </row>
    <row r="311" spans="1:21" s="24" customFormat="1" ht="18.75" customHeight="1">
      <c r="A311" s="4">
        <v>26</v>
      </c>
      <c r="B311" s="103" t="s">
        <v>899</v>
      </c>
      <c r="C311" s="259">
        <f t="shared" si="27"/>
        <v>1044471</v>
      </c>
      <c r="D311" s="104"/>
      <c r="E311" s="21"/>
      <c r="F311" s="65"/>
      <c r="G311" s="65">
        <v>377</v>
      </c>
      <c r="H311" s="65">
        <v>1044471</v>
      </c>
      <c r="I311" s="104"/>
      <c r="J311" s="104"/>
      <c r="K311" s="104"/>
      <c r="L311" s="104"/>
      <c r="M311" s="104"/>
      <c r="N311" s="104"/>
      <c r="O311" s="104"/>
      <c r="P311" s="104"/>
      <c r="Q311" s="65"/>
      <c r="R311" s="136"/>
      <c r="S311" s="136"/>
      <c r="U311" s="25"/>
    </row>
    <row r="312" spans="1:21" s="24" customFormat="1" ht="18.75" customHeight="1">
      <c r="A312" s="4">
        <v>27</v>
      </c>
      <c r="B312" s="330" t="s">
        <v>505</v>
      </c>
      <c r="C312" s="259">
        <f t="shared" si="27"/>
        <v>5872689</v>
      </c>
      <c r="D312" s="104"/>
      <c r="E312" s="21">
        <v>3</v>
      </c>
      <c r="F312" s="65">
        <v>5872689</v>
      </c>
      <c r="G312" s="65"/>
      <c r="H312" s="65"/>
      <c r="I312" s="104"/>
      <c r="J312" s="104"/>
      <c r="K312" s="104"/>
      <c r="L312" s="104"/>
      <c r="M312" s="104"/>
      <c r="N312" s="104"/>
      <c r="O312" s="104"/>
      <c r="P312" s="104"/>
      <c r="Q312" s="65"/>
      <c r="R312" s="136"/>
      <c r="S312" s="136"/>
      <c r="U312" s="25"/>
    </row>
    <row r="313" spans="1:21" s="24" customFormat="1" ht="18.75" customHeight="1">
      <c r="A313" s="4">
        <v>28</v>
      </c>
      <c r="B313" s="5" t="s">
        <v>506</v>
      </c>
      <c r="C313" s="259">
        <f t="shared" si="27"/>
        <v>2349440</v>
      </c>
      <c r="D313" s="104"/>
      <c r="E313" s="21"/>
      <c r="F313" s="65"/>
      <c r="G313" s="65">
        <v>1000</v>
      </c>
      <c r="H313" s="65">
        <v>2349440</v>
      </c>
      <c r="I313" s="104"/>
      <c r="J313" s="104"/>
      <c r="K313" s="104"/>
      <c r="L313" s="104"/>
      <c r="M313" s="104"/>
      <c r="N313" s="104"/>
      <c r="O313" s="104"/>
      <c r="P313" s="104"/>
      <c r="Q313" s="65"/>
      <c r="R313" s="136"/>
      <c r="S313" s="136"/>
      <c r="U313" s="25"/>
    </row>
    <row r="314" spans="1:21" s="24" customFormat="1" ht="18.75" customHeight="1">
      <c r="A314" s="4">
        <v>29</v>
      </c>
      <c r="B314" s="103" t="s">
        <v>673</v>
      </c>
      <c r="C314" s="259">
        <f t="shared" si="27"/>
        <v>5872689</v>
      </c>
      <c r="D314" s="104"/>
      <c r="E314" s="21">
        <v>3</v>
      </c>
      <c r="F314" s="65">
        <v>5872689</v>
      </c>
      <c r="G314" s="65"/>
      <c r="H314" s="65"/>
      <c r="I314" s="104"/>
      <c r="J314" s="104"/>
      <c r="K314" s="104"/>
      <c r="L314" s="104"/>
      <c r="M314" s="104"/>
      <c r="N314" s="104"/>
      <c r="O314" s="104"/>
      <c r="P314" s="104"/>
      <c r="Q314" s="65"/>
      <c r="R314" s="136"/>
      <c r="S314" s="136"/>
      <c r="U314" s="25"/>
    </row>
    <row r="315" spans="1:21" s="24" customFormat="1" ht="18.75" customHeight="1">
      <c r="A315" s="4">
        <v>30</v>
      </c>
      <c r="B315" s="330" t="s">
        <v>674</v>
      </c>
      <c r="C315" s="259">
        <f t="shared" si="27"/>
        <v>5872689</v>
      </c>
      <c r="D315" s="104"/>
      <c r="E315" s="21">
        <v>3</v>
      </c>
      <c r="F315" s="65">
        <v>5872689</v>
      </c>
      <c r="G315" s="65"/>
      <c r="H315" s="65"/>
      <c r="I315" s="104"/>
      <c r="J315" s="104"/>
      <c r="K315" s="104"/>
      <c r="L315" s="104"/>
      <c r="M315" s="104"/>
      <c r="N315" s="104"/>
      <c r="O315" s="104"/>
      <c r="P315" s="104"/>
      <c r="Q315" s="65"/>
      <c r="R315" s="136"/>
      <c r="S315" s="136"/>
      <c r="U315" s="25"/>
    </row>
    <row r="316" spans="1:21" s="24" customFormat="1" ht="18.75" customHeight="1">
      <c r="A316" s="4">
        <v>31</v>
      </c>
      <c r="B316" s="330" t="s">
        <v>1034</v>
      </c>
      <c r="C316" s="259">
        <f t="shared" si="27"/>
        <v>3915126</v>
      </c>
      <c r="D316" s="104"/>
      <c r="E316" s="21">
        <v>2</v>
      </c>
      <c r="F316" s="65">
        <v>3915126</v>
      </c>
      <c r="G316" s="65"/>
      <c r="H316" s="65"/>
      <c r="I316" s="104"/>
      <c r="J316" s="104"/>
      <c r="K316" s="104"/>
      <c r="L316" s="104"/>
      <c r="M316" s="104"/>
      <c r="N316" s="104"/>
      <c r="O316" s="104"/>
      <c r="P316" s="104"/>
      <c r="Q316" s="65"/>
      <c r="R316" s="136"/>
      <c r="S316" s="136"/>
      <c r="U316" s="25"/>
    </row>
    <row r="317" spans="1:21" s="24" customFormat="1" ht="18.75" customHeight="1">
      <c r="A317" s="4">
        <v>32</v>
      </c>
      <c r="B317" s="330" t="s">
        <v>1035</v>
      </c>
      <c r="C317" s="259">
        <f t="shared" si="27"/>
        <v>3379772</v>
      </c>
      <c r="D317" s="104"/>
      <c r="E317" s="21"/>
      <c r="F317" s="65"/>
      <c r="G317" s="65"/>
      <c r="H317" s="65"/>
      <c r="I317" s="104"/>
      <c r="J317" s="104"/>
      <c r="K317" s="104"/>
      <c r="L317" s="104"/>
      <c r="M317" s="104"/>
      <c r="N317" s="104"/>
      <c r="O317" s="104"/>
      <c r="P317" s="104"/>
      <c r="Q317" s="65">
        <v>3379772</v>
      </c>
      <c r="R317" s="136"/>
      <c r="S317" s="136"/>
      <c r="U317" s="25"/>
    </row>
    <row r="318" spans="1:21" s="24" customFormat="1" ht="18.75" customHeight="1">
      <c r="A318" s="4">
        <v>33</v>
      </c>
      <c r="B318" s="330" t="s">
        <v>511</v>
      </c>
      <c r="C318" s="259">
        <f t="shared" si="27"/>
        <v>3915126</v>
      </c>
      <c r="D318" s="104"/>
      <c r="E318" s="21">
        <v>2</v>
      </c>
      <c r="F318" s="65">
        <v>3915126</v>
      </c>
      <c r="G318" s="65"/>
      <c r="H318" s="65"/>
      <c r="I318" s="104"/>
      <c r="J318" s="104"/>
      <c r="K318" s="104"/>
      <c r="L318" s="104"/>
      <c r="M318" s="104"/>
      <c r="N318" s="104"/>
      <c r="O318" s="104"/>
      <c r="P318" s="104"/>
      <c r="Q318" s="65"/>
      <c r="R318" s="136"/>
      <c r="S318" s="136"/>
      <c r="U318" s="25"/>
    </row>
    <row r="319" spans="1:21" s="24" customFormat="1" ht="18.75" customHeight="1">
      <c r="A319" s="4">
        <v>34</v>
      </c>
      <c r="B319" s="330" t="s">
        <v>679</v>
      </c>
      <c r="C319" s="259">
        <f t="shared" si="27"/>
        <v>11745378</v>
      </c>
      <c r="D319" s="104"/>
      <c r="E319" s="21">
        <v>6</v>
      </c>
      <c r="F319" s="65">
        <v>11745378</v>
      </c>
      <c r="G319" s="65"/>
      <c r="H319" s="65"/>
      <c r="I319" s="104"/>
      <c r="J319" s="104"/>
      <c r="K319" s="104"/>
      <c r="L319" s="104"/>
      <c r="M319" s="104"/>
      <c r="N319" s="104"/>
      <c r="O319" s="104"/>
      <c r="P319" s="104"/>
      <c r="Q319" s="65"/>
      <c r="R319" s="136"/>
      <c r="S319" s="136"/>
      <c r="U319" s="25"/>
    </row>
    <row r="320" spans="1:21" s="24" customFormat="1" ht="18.75" customHeight="1">
      <c r="A320" s="4">
        <v>35</v>
      </c>
      <c r="B320" s="330" t="s">
        <v>680</v>
      </c>
      <c r="C320" s="259">
        <f t="shared" si="27"/>
        <v>5872689</v>
      </c>
      <c r="D320" s="104"/>
      <c r="E320" s="21">
        <v>3</v>
      </c>
      <c r="F320" s="65">
        <v>5872689</v>
      </c>
      <c r="G320" s="65"/>
      <c r="H320" s="65"/>
      <c r="I320" s="104"/>
      <c r="J320" s="104"/>
      <c r="K320" s="104"/>
      <c r="L320" s="104"/>
      <c r="M320" s="104"/>
      <c r="N320" s="104"/>
      <c r="O320" s="104"/>
      <c r="P320" s="104"/>
      <c r="Q320" s="65"/>
      <c r="R320" s="136"/>
      <c r="S320" s="136"/>
      <c r="U320" s="25"/>
    </row>
    <row r="321" spans="1:21" s="24" customFormat="1" ht="18.75" customHeight="1">
      <c r="A321" s="4">
        <v>36</v>
      </c>
      <c r="B321" s="103" t="s">
        <v>684</v>
      </c>
      <c r="C321" s="259">
        <f t="shared" si="27"/>
        <v>3915126</v>
      </c>
      <c r="D321" s="104"/>
      <c r="E321" s="21">
        <v>2</v>
      </c>
      <c r="F321" s="65">
        <v>3915126</v>
      </c>
      <c r="G321" s="65"/>
      <c r="H321" s="65"/>
      <c r="I321" s="104"/>
      <c r="J321" s="104"/>
      <c r="K321" s="104"/>
      <c r="L321" s="104"/>
      <c r="M321" s="104"/>
      <c r="N321" s="104"/>
      <c r="O321" s="104"/>
      <c r="P321" s="104"/>
      <c r="Q321" s="65"/>
      <c r="R321" s="136"/>
      <c r="S321" s="136"/>
      <c r="U321" s="25"/>
    </row>
    <row r="322" spans="1:21" s="24" customFormat="1" ht="18.75" customHeight="1">
      <c r="A322" s="4">
        <v>37</v>
      </c>
      <c r="B322" s="103" t="s">
        <v>686</v>
      </c>
      <c r="C322" s="259">
        <f t="shared" si="27"/>
        <v>11745378</v>
      </c>
      <c r="D322" s="104"/>
      <c r="E322" s="21">
        <v>6</v>
      </c>
      <c r="F322" s="65">
        <v>11745378</v>
      </c>
      <c r="G322" s="65"/>
      <c r="H322" s="65"/>
      <c r="I322" s="104"/>
      <c r="J322" s="104"/>
      <c r="K322" s="104"/>
      <c r="L322" s="104"/>
      <c r="M322" s="104"/>
      <c r="N322" s="104"/>
      <c r="O322" s="104"/>
      <c r="P322" s="104"/>
      <c r="Q322" s="65"/>
      <c r="R322" s="136"/>
      <c r="S322" s="136"/>
      <c r="U322" s="25"/>
    </row>
    <row r="323" spans="1:21" s="24" customFormat="1" ht="18.75" customHeight="1">
      <c r="A323" s="4">
        <v>38</v>
      </c>
      <c r="B323" s="330" t="s">
        <v>688</v>
      </c>
      <c r="C323" s="259">
        <f t="shared" si="27"/>
        <v>3915126</v>
      </c>
      <c r="D323" s="104"/>
      <c r="E323" s="21">
        <v>2</v>
      </c>
      <c r="F323" s="65">
        <v>3915126</v>
      </c>
      <c r="G323" s="65"/>
      <c r="H323" s="65"/>
      <c r="I323" s="104"/>
      <c r="J323" s="104"/>
      <c r="K323" s="104"/>
      <c r="L323" s="104"/>
      <c r="M323" s="104"/>
      <c r="N323" s="104"/>
      <c r="O323" s="104"/>
      <c r="P323" s="104"/>
      <c r="Q323" s="65"/>
      <c r="R323" s="136"/>
      <c r="S323" s="136"/>
      <c r="U323" s="25"/>
    </row>
    <row r="324" spans="1:21" s="24" customFormat="1" ht="18.75" customHeight="1">
      <c r="A324" s="4">
        <v>39</v>
      </c>
      <c r="B324" s="103" t="s">
        <v>789</v>
      </c>
      <c r="C324" s="259">
        <f t="shared" si="27"/>
        <v>5872689</v>
      </c>
      <c r="D324" s="104"/>
      <c r="E324" s="21">
        <v>3</v>
      </c>
      <c r="F324" s="65">
        <v>5872689</v>
      </c>
      <c r="G324" s="65"/>
      <c r="H324" s="65"/>
      <c r="I324" s="104"/>
      <c r="J324" s="104"/>
      <c r="K324" s="104"/>
      <c r="L324" s="104"/>
      <c r="M324" s="104"/>
      <c r="N324" s="104"/>
      <c r="O324" s="104"/>
      <c r="P324" s="104"/>
      <c r="Q324" s="65"/>
      <c r="R324" s="136"/>
      <c r="S324" s="136"/>
      <c r="U324" s="25"/>
    </row>
    <row r="325" spans="1:21" s="24" customFormat="1" ht="18.75" customHeight="1">
      <c r="A325" s="4">
        <v>40</v>
      </c>
      <c r="B325" s="330" t="s">
        <v>901</v>
      </c>
      <c r="C325" s="259">
        <f t="shared" si="27"/>
        <v>9787815</v>
      </c>
      <c r="D325" s="104"/>
      <c r="E325" s="21">
        <v>5</v>
      </c>
      <c r="F325" s="65">
        <v>9787815</v>
      </c>
      <c r="G325" s="65"/>
      <c r="H325" s="65"/>
      <c r="I325" s="104"/>
      <c r="J325" s="104"/>
      <c r="K325" s="104"/>
      <c r="L325" s="104"/>
      <c r="M325" s="104"/>
      <c r="N325" s="104"/>
      <c r="O325" s="104"/>
      <c r="P325" s="104"/>
      <c r="Q325" s="65"/>
      <c r="R325" s="136"/>
      <c r="S325" s="136"/>
      <c r="U325" s="25"/>
    </row>
    <row r="326" spans="1:21" s="24" customFormat="1" ht="18.75" customHeight="1">
      <c r="A326" s="4">
        <v>41</v>
      </c>
      <c r="B326" s="330" t="s">
        <v>692</v>
      </c>
      <c r="C326" s="259">
        <f t="shared" si="27"/>
        <v>2399236</v>
      </c>
      <c r="D326" s="104"/>
      <c r="E326" s="21"/>
      <c r="F326" s="65"/>
      <c r="G326" s="65">
        <v>866</v>
      </c>
      <c r="H326" s="65">
        <v>2399236</v>
      </c>
      <c r="I326" s="104"/>
      <c r="J326" s="104"/>
      <c r="K326" s="104"/>
      <c r="L326" s="104"/>
      <c r="M326" s="104"/>
      <c r="N326" s="104"/>
      <c r="O326" s="104"/>
      <c r="P326" s="104"/>
      <c r="Q326" s="65"/>
      <c r="R326" s="136"/>
      <c r="S326" s="136"/>
      <c r="U326" s="25"/>
    </row>
    <row r="327" spans="1:21" s="24" customFormat="1" ht="18.75" customHeight="1">
      <c r="A327" s="4">
        <v>42</v>
      </c>
      <c r="B327" s="330" t="s">
        <v>856</v>
      </c>
      <c r="C327" s="259">
        <f t="shared" si="27"/>
        <v>2396465</v>
      </c>
      <c r="D327" s="104"/>
      <c r="E327" s="21"/>
      <c r="F327" s="65"/>
      <c r="G327" s="65">
        <v>865</v>
      </c>
      <c r="H327" s="65">
        <v>2396465</v>
      </c>
      <c r="I327" s="104"/>
      <c r="J327" s="104"/>
      <c r="K327" s="104"/>
      <c r="L327" s="104"/>
      <c r="M327" s="104"/>
      <c r="N327" s="104"/>
      <c r="O327" s="104"/>
      <c r="P327" s="104"/>
      <c r="Q327" s="65"/>
      <c r="R327" s="136"/>
      <c r="S327" s="136"/>
      <c r="U327" s="25"/>
    </row>
    <row r="328" spans="1:21" s="27" customFormat="1" ht="18.75" customHeight="1">
      <c r="A328" s="55" t="s">
        <v>361</v>
      </c>
      <c r="B328" s="32"/>
      <c r="C328" s="272">
        <f>SUM(C329:C379)</f>
        <v>269012287</v>
      </c>
      <c r="D328" s="272">
        <f t="shared" ref="D328:Q328" si="28">SUM(D329:D379)</f>
        <v>6407100</v>
      </c>
      <c r="E328" s="272">
        <f t="shared" si="28"/>
        <v>92</v>
      </c>
      <c r="F328" s="272">
        <f t="shared" si="28"/>
        <v>180095796</v>
      </c>
      <c r="G328" s="272">
        <f t="shared" si="28"/>
        <v>9392</v>
      </c>
      <c r="H328" s="272">
        <f t="shared" si="28"/>
        <v>23640209</v>
      </c>
      <c r="I328" s="272">
        <f t="shared" si="28"/>
        <v>0</v>
      </c>
      <c r="J328" s="272">
        <f t="shared" si="28"/>
        <v>0</v>
      </c>
      <c r="K328" s="272">
        <f t="shared" si="28"/>
        <v>0</v>
      </c>
      <c r="L328" s="272">
        <f t="shared" si="28"/>
        <v>0</v>
      </c>
      <c r="M328" s="272">
        <f t="shared" si="28"/>
        <v>0</v>
      </c>
      <c r="N328" s="272">
        <f t="shared" si="28"/>
        <v>0</v>
      </c>
      <c r="O328" s="272">
        <f t="shared" si="28"/>
        <v>0</v>
      </c>
      <c r="P328" s="272">
        <f t="shared" si="28"/>
        <v>0</v>
      </c>
      <c r="Q328" s="272">
        <f t="shared" si="28"/>
        <v>58869182</v>
      </c>
      <c r="R328" s="138"/>
      <c r="S328" s="138"/>
    </row>
    <row r="329" spans="1:21" s="24" customFormat="1" ht="18.75" customHeight="1">
      <c r="A329" s="4">
        <v>1</v>
      </c>
      <c r="B329" s="103" t="s">
        <v>480</v>
      </c>
      <c r="C329" s="259">
        <f t="shared" si="27"/>
        <v>5024594</v>
      </c>
      <c r="D329" s="104"/>
      <c r="E329" s="21"/>
      <c r="F329" s="65"/>
      <c r="G329" s="65"/>
      <c r="H329" s="65"/>
      <c r="I329" s="104"/>
      <c r="J329" s="104"/>
      <c r="K329" s="104"/>
      <c r="L329" s="104"/>
      <c r="M329" s="104"/>
      <c r="N329" s="104"/>
      <c r="O329" s="104"/>
      <c r="P329" s="104"/>
      <c r="Q329" s="65">
        <v>5024594</v>
      </c>
      <c r="R329" s="136"/>
      <c r="S329" s="136"/>
      <c r="U329" s="25"/>
    </row>
    <row r="330" spans="1:21" s="24" customFormat="1" ht="18.75" customHeight="1">
      <c r="A330" s="4">
        <v>2</v>
      </c>
      <c r="B330" s="330" t="s">
        <v>777</v>
      </c>
      <c r="C330" s="259">
        <f t="shared" si="27"/>
        <v>2800532</v>
      </c>
      <c r="D330" s="104"/>
      <c r="E330" s="21"/>
      <c r="F330" s="65"/>
      <c r="G330" s="65">
        <v>1192</v>
      </c>
      <c r="H330" s="65">
        <v>2800532</v>
      </c>
      <c r="I330" s="104"/>
      <c r="J330" s="104"/>
      <c r="K330" s="104"/>
      <c r="L330" s="104"/>
      <c r="M330" s="104"/>
      <c r="N330" s="104"/>
      <c r="O330" s="104"/>
      <c r="P330" s="104"/>
      <c r="Q330" s="65"/>
      <c r="R330" s="136"/>
      <c r="S330" s="136"/>
      <c r="U330" s="25"/>
    </row>
    <row r="331" spans="1:21" s="24" customFormat="1" ht="18.75" customHeight="1">
      <c r="A331" s="4">
        <v>3</v>
      </c>
      <c r="B331" s="103" t="s">
        <v>841</v>
      </c>
      <c r="C331" s="259">
        <f t="shared" si="27"/>
        <v>5872689</v>
      </c>
      <c r="D331" s="104"/>
      <c r="E331" s="21">
        <v>3</v>
      </c>
      <c r="F331" s="65">
        <v>5872689</v>
      </c>
      <c r="G331" s="65"/>
      <c r="H331" s="65"/>
      <c r="I331" s="104"/>
      <c r="J331" s="104"/>
      <c r="K331" s="104"/>
      <c r="L331" s="104"/>
      <c r="M331" s="104"/>
      <c r="N331" s="104"/>
      <c r="O331" s="104"/>
      <c r="P331" s="104"/>
      <c r="Q331" s="65"/>
      <c r="R331" s="136"/>
      <c r="S331" s="136"/>
      <c r="U331" s="25"/>
    </row>
    <row r="332" spans="1:21" s="24" customFormat="1" ht="18.75" customHeight="1">
      <c r="A332" s="4">
        <v>4</v>
      </c>
      <c r="B332" s="103" t="s">
        <v>935</v>
      </c>
      <c r="C332" s="259">
        <f t="shared" si="27"/>
        <v>13702941</v>
      </c>
      <c r="D332" s="104"/>
      <c r="E332" s="21">
        <v>7</v>
      </c>
      <c r="F332" s="65">
        <v>13702941</v>
      </c>
      <c r="G332" s="65"/>
      <c r="H332" s="65"/>
      <c r="I332" s="104"/>
      <c r="J332" s="104"/>
      <c r="K332" s="104"/>
      <c r="L332" s="104"/>
      <c r="M332" s="104"/>
      <c r="N332" s="104"/>
      <c r="O332" s="104"/>
      <c r="P332" s="104"/>
      <c r="Q332" s="65"/>
      <c r="R332" s="136"/>
      <c r="S332" s="136"/>
      <c r="U332" s="25"/>
    </row>
    <row r="333" spans="1:21" s="24" customFormat="1" ht="18.75" customHeight="1">
      <c r="A333" s="4">
        <v>5</v>
      </c>
      <c r="B333" s="137" t="s">
        <v>844</v>
      </c>
      <c r="C333" s="259">
        <f t="shared" si="27"/>
        <v>2736006</v>
      </c>
      <c r="D333" s="104"/>
      <c r="E333" s="21"/>
      <c r="F333" s="65"/>
      <c r="G333" s="65"/>
      <c r="H333" s="65"/>
      <c r="I333" s="104"/>
      <c r="J333" s="104"/>
      <c r="K333" s="104"/>
      <c r="L333" s="104"/>
      <c r="M333" s="104"/>
      <c r="N333" s="104"/>
      <c r="O333" s="104"/>
      <c r="P333" s="104"/>
      <c r="Q333" s="65">
        <v>2736006</v>
      </c>
      <c r="R333" s="136"/>
      <c r="S333" s="136"/>
      <c r="U333" s="25"/>
    </row>
    <row r="334" spans="1:21" s="24" customFormat="1" ht="18.75" customHeight="1">
      <c r="A334" s="4">
        <v>6</v>
      </c>
      <c r="B334" s="103" t="s">
        <v>486</v>
      </c>
      <c r="C334" s="259">
        <f t="shared" si="27"/>
        <v>1216241</v>
      </c>
      <c r="D334" s="104"/>
      <c r="E334" s="21"/>
      <c r="F334" s="65"/>
      <c r="G334" s="65">
        <v>439</v>
      </c>
      <c r="H334" s="65">
        <v>1216241</v>
      </c>
      <c r="I334" s="104"/>
      <c r="J334" s="104"/>
      <c r="K334" s="104"/>
      <c r="L334" s="104"/>
      <c r="M334" s="104"/>
      <c r="N334" s="104"/>
      <c r="O334" s="104"/>
      <c r="P334" s="104"/>
      <c r="Q334" s="65"/>
      <c r="R334" s="136"/>
      <c r="S334" s="136"/>
      <c r="U334" s="25"/>
    </row>
    <row r="335" spans="1:21" s="24" customFormat="1" ht="18.75" customHeight="1">
      <c r="A335" s="4">
        <v>7</v>
      </c>
      <c r="B335" s="103" t="s">
        <v>487</v>
      </c>
      <c r="C335" s="259">
        <f t="shared" si="27"/>
        <v>1321519</v>
      </c>
      <c r="D335" s="104"/>
      <c r="E335" s="21"/>
      <c r="F335" s="65"/>
      <c r="G335" s="65">
        <v>477</v>
      </c>
      <c r="H335" s="65">
        <v>1321519</v>
      </c>
      <c r="I335" s="104"/>
      <c r="J335" s="104"/>
      <c r="K335" s="104"/>
      <c r="L335" s="104"/>
      <c r="M335" s="104"/>
      <c r="N335" s="104"/>
      <c r="O335" s="104"/>
      <c r="P335" s="104"/>
      <c r="Q335" s="65"/>
      <c r="R335" s="136"/>
      <c r="S335" s="136"/>
      <c r="U335" s="25"/>
    </row>
    <row r="336" spans="1:21" s="24" customFormat="1" ht="18.75" customHeight="1">
      <c r="A336" s="4">
        <v>8</v>
      </c>
      <c r="B336" s="103" t="s">
        <v>1031</v>
      </c>
      <c r="C336" s="259">
        <f t="shared" si="27"/>
        <v>1110962</v>
      </c>
      <c r="D336" s="104"/>
      <c r="E336" s="21"/>
      <c r="F336" s="65"/>
      <c r="G336" s="65">
        <v>401</v>
      </c>
      <c r="H336" s="65">
        <v>1110962</v>
      </c>
      <c r="I336" s="104"/>
      <c r="J336" s="104"/>
      <c r="K336" s="104"/>
      <c r="L336" s="104"/>
      <c r="M336" s="104"/>
      <c r="N336" s="104"/>
      <c r="O336" s="104"/>
      <c r="P336" s="104"/>
      <c r="Q336" s="65"/>
      <c r="R336" s="136"/>
      <c r="S336" s="136"/>
      <c r="U336" s="25"/>
    </row>
    <row r="337" spans="1:21" s="24" customFormat="1" ht="18.75" customHeight="1">
      <c r="A337" s="4">
        <v>9</v>
      </c>
      <c r="B337" s="103" t="s">
        <v>491</v>
      </c>
      <c r="C337" s="259">
        <f t="shared" si="27"/>
        <v>1684452</v>
      </c>
      <c r="D337" s="104"/>
      <c r="E337" s="21"/>
      <c r="F337" s="65"/>
      <c r="G337" s="65">
        <v>608</v>
      </c>
      <c r="H337" s="65">
        <v>1684452</v>
      </c>
      <c r="I337" s="104"/>
      <c r="J337" s="104"/>
      <c r="K337" s="104"/>
      <c r="L337" s="104"/>
      <c r="M337" s="104"/>
      <c r="N337" s="104"/>
      <c r="O337" s="104"/>
      <c r="P337" s="104"/>
      <c r="Q337" s="65"/>
      <c r="R337" s="136"/>
      <c r="S337" s="136"/>
      <c r="U337" s="25"/>
    </row>
    <row r="338" spans="1:21" s="24" customFormat="1" ht="18.75" customHeight="1">
      <c r="A338" s="4">
        <v>10</v>
      </c>
      <c r="B338" s="5" t="s">
        <v>492</v>
      </c>
      <c r="C338" s="259">
        <f t="shared" si="27"/>
        <v>7403309</v>
      </c>
      <c r="D338" s="104"/>
      <c r="E338" s="21"/>
      <c r="F338" s="65"/>
      <c r="G338" s="65"/>
      <c r="H338" s="65"/>
      <c r="I338" s="104"/>
      <c r="J338" s="104"/>
      <c r="K338" s="104"/>
      <c r="L338" s="104"/>
      <c r="M338" s="104"/>
      <c r="N338" s="104"/>
      <c r="O338" s="104"/>
      <c r="P338" s="104"/>
      <c r="Q338" s="65">
        <v>7403309</v>
      </c>
      <c r="R338" s="136"/>
      <c r="S338" s="136"/>
      <c r="U338" s="25"/>
    </row>
    <row r="339" spans="1:21" s="24" customFormat="1" ht="18.75" customHeight="1">
      <c r="A339" s="4">
        <v>11</v>
      </c>
      <c r="B339" s="103" t="s">
        <v>895</v>
      </c>
      <c r="C339" s="259">
        <f t="shared" si="27"/>
        <v>2473960</v>
      </c>
      <c r="D339" s="104"/>
      <c r="E339" s="21"/>
      <c r="F339" s="65"/>
      <c r="G339" s="65">
        <v>1053</v>
      </c>
      <c r="H339" s="65">
        <v>2473960</v>
      </c>
      <c r="I339" s="104"/>
      <c r="J339" s="104"/>
      <c r="K339" s="104"/>
      <c r="L339" s="104"/>
      <c r="M339" s="104"/>
      <c r="N339" s="104"/>
      <c r="O339" s="104"/>
      <c r="P339" s="104"/>
      <c r="Q339" s="65"/>
      <c r="R339" s="136"/>
      <c r="S339" s="136"/>
      <c r="U339" s="25"/>
    </row>
    <row r="340" spans="1:21" s="24" customFormat="1" ht="18.75" customHeight="1">
      <c r="A340" s="4">
        <v>12</v>
      </c>
      <c r="B340" s="330" t="s">
        <v>666</v>
      </c>
      <c r="C340" s="259">
        <f t="shared" si="27"/>
        <v>11745378</v>
      </c>
      <c r="D340" s="104"/>
      <c r="E340" s="21">
        <v>6</v>
      </c>
      <c r="F340" s="65">
        <v>11745378</v>
      </c>
      <c r="G340" s="65"/>
      <c r="H340" s="65"/>
      <c r="I340" s="104"/>
      <c r="J340" s="104"/>
      <c r="K340" s="104"/>
      <c r="L340" s="104"/>
      <c r="M340" s="104"/>
      <c r="N340" s="104"/>
      <c r="O340" s="104"/>
      <c r="P340" s="104"/>
      <c r="Q340" s="65"/>
      <c r="R340" s="136"/>
      <c r="S340" s="136"/>
      <c r="U340" s="25"/>
    </row>
    <row r="341" spans="1:21" s="24" customFormat="1" ht="18.75" customHeight="1">
      <c r="A341" s="4">
        <v>13</v>
      </c>
      <c r="B341" s="103" t="s">
        <v>848</v>
      </c>
      <c r="C341" s="259">
        <f t="shared" si="27"/>
        <v>9787815</v>
      </c>
      <c r="D341" s="104"/>
      <c r="E341" s="21">
        <v>5</v>
      </c>
      <c r="F341" s="65">
        <v>9787815</v>
      </c>
      <c r="G341" s="65"/>
      <c r="H341" s="65"/>
      <c r="I341" s="104"/>
      <c r="J341" s="104"/>
      <c r="K341" s="104"/>
      <c r="L341" s="104"/>
      <c r="M341" s="104"/>
      <c r="N341" s="104"/>
      <c r="O341" s="104"/>
      <c r="P341" s="104"/>
      <c r="Q341" s="65"/>
      <c r="R341" s="136"/>
      <c r="S341" s="136"/>
      <c r="U341" s="25"/>
    </row>
    <row r="342" spans="1:21" s="24" customFormat="1" ht="18.75" customHeight="1">
      <c r="A342" s="4">
        <v>14</v>
      </c>
      <c r="B342" s="330" t="s">
        <v>667</v>
      </c>
      <c r="C342" s="259">
        <f t="shared" si="27"/>
        <v>4699492</v>
      </c>
      <c r="D342" s="104"/>
      <c r="E342" s="21"/>
      <c r="F342" s="65"/>
      <c r="G342" s="65"/>
      <c r="H342" s="65"/>
      <c r="I342" s="104"/>
      <c r="J342" s="104"/>
      <c r="K342" s="104"/>
      <c r="L342" s="104"/>
      <c r="M342" s="104"/>
      <c r="N342" s="104"/>
      <c r="O342" s="104"/>
      <c r="P342" s="104"/>
      <c r="Q342" s="65">
        <v>4699492</v>
      </c>
      <c r="R342" s="136"/>
      <c r="S342" s="136"/>
      <c r="U342" s="25"/>
    </row>
    <row r="343" spans="1:21" s="24" customFormat="1" ht="18.75" customHeight="1">
      <c r="A343" s="4">
        <v>15</v>
      </c>
      <c r="B343" s="103" t="s">
        <v>999</v>
      </c>
      <c r="C343" s="259">
        <f t="shared" si="27"/>
        <v>5085751</v>
      </c>
      <c r="D343" s="104"/>
      <c r="E343" s="21"/>
      <c r="F343" s="65"/>
      <c r="G343" s="65"/>
      <c r="H343" s="65"/>
      <c r="I343" s="104"/>
      <c r="J343" s="104"/>
      <c r="K343" s="104"/>
      <c r="L343" s="104"/>
      <c r="M343" s="104"/>
      <c r="N343" s="104"/>
      <c r="O343" s="104"/>
      <c r="P343" s="104"/>
      <c r="Q343" s="65">
        <v>5085751</v>
      </c>
      <c r="R343" s="136"/>
      <c r="S343" s="136"/>
      <c r="U343" s="25"/>
    </row>
    <row r="344" spans="1:21" s="24" customFormat="1" ht="18.75" customHeight="1">
      <c r="A344" s="4">
        <v>16</v>
      </c>
      <c r="B344" s="103" t="s">
        <v>851</v>
      </c>
      <c r="C344" s="259">
        <f t="shared" si="27"/>
        <v>3011982</v>
      </c>
      <c r="D344" s="104"/>
      <c r="E344" s="21"/>
      <c r="F344" s="65"/>
      <c r="G344" s="65">
        <v>1282</v>
      </c>
      <c r="H344" s="65">
        <v>3011982</v>
      </c>
      <c r="I344" s="104"/>
      <c r="J344" s="104"/>
      <c r="K344" s="104"/>
      <c r="L344" s="104"/>
      <c r="M344" s="104"/>
      <c r="N344" s="104"/>
      <c r="O344" s="104"/>
      <c r="P344" s="104"/>
      <c r="Q344" s="65"/>
      <c r="R344" s="136"/>
      <c r="S344" s="136"/>
      <c r="U344" s="25"/>
    </row>
    <row r="345" spans="1:21" s="24" customFormat="1" ht="18.75" customHeight="1">
      <c r="A345" s="4">
        <v>17</v>
      </c>
      <c r="B345" s="103" t="s">
        <v>668</v>
      </c>
      <c r="C345" s="259">
        <f t="shared" si="27"/>
        <v>7830252</v>
      </c>
      <c r="D345" s="104"/>
      <c r="E345" s="21">
        <v>4</v>
      </c>
      <c r="F345" s="65">
        <v>7830252</v>
      </c>
      <c r="G345" s="65"/>
      <c r="H345" s="65"/>
      <c r="I345" s="104"/>
      <c r="J345" s="104"/>
      <c r="K345" s="104"/>
      <c r="L345" s="104"/>
      <c r="M345" s="104"/>
      <c r="N345" s="104"/>
      <c r="O345" s="104"/>
      <c r="P345" s="104"/>
      <c r="Q345" s="65"/>
      <c r="R345" s="136"/>
      <c r="S345" s="136"/>
      <c r="U345" s="25"/>
    </row>
    <row r="346" spans="1:21" s="24" customFormat="1" ht="18.75" customHeight="1">
      <c r="A346" s="4">
        <v>18</v>
      </c>
      <c r="B346" s="103" t="s">
        <v>669</v>
      </c>
      <c r="C346" s="259">
        <f t="shared" si="27"/>
        <v>7830252</v>
      </c>
      <c r="D346" s="104"/>
      <c r="E346" s="21">
        <v>4</v>
      </c>
      <c r="F346" s="65">
        <v>7830252</v>
      </c>
      <c r="G346" s="65"/>
      <c r="H346" s="65"/>
      <c r="I346" s="104"/>
      <c r="J346" s="104"/>
      <c r="K346" s="104"/>
      <c r="L346" s="104"/>
      <c r="M346" s="104"/>
      <c r="N346" s="104"/>
      <c r="O346" s="104"/>
      <c r="P346" s="104"/>
      <c r="Q346" s="65"/>
      <c r="R346" s="136"/>
      <c r="S346" s="136"/>
      <c r="U346" s="25"/>
    </row>
    <row r="347" spans="1:21" s="24" customFormat="1" ht="18.75" customHeight="1">
      <c r="A347" s="4">
        <v>19</v>
      </c>
      <c r="B347" s="103" t="s">
        <v>670</v>
      </c>
      <c r="C347" s="259">
        <f t="shared" si="27"/>
        <v>11745378</v>
      </c>
      <c r="D347" s="104"/>
      <c r="E347" s="21">
        <v>6</v>
      </c>
      <c r="F347" s="65">
        <v>11745378</v>
      </c>
      <c r="G347" s="65"/>
      <c r="H347" s="65"/>
      <c r="I347" s="104"/>
      <c r="J347" s="104"/>
      <c r="K347" s="104"/>
      <c r="L347" s="104"/>
      <c r="M347" s="104"/>
      <c r="N347" s="104"/>
      <c r="O347" s="104"/>
      <c r="P347" s="104"/>
      <c r="Q347" s="65"/>
      <c r="R347" s="136"/>
      <c r="S347" s="136"/>
      <c r="U347" s="25"/>
    </row>
    <row r="348" spans="1:21" s="24" customFormat="1" ht="21" customHeight="1">
      <c r="A348" s="4">
        <v>20</v>
      </c>
      <c r="B348" s="5" t="s">
        <v>1586</v>
      </c>
      <c r="C348" s="259">
        <f t="shared" si="27"/>
        <v>4120102</v>
      </c>
      <c r="D348" s="104"/>
      <c r="E348" s="21"/>
      <c r="F348" s="65"/>
      <c r="G348" s="65"/>
      <c r="H348" s="65"/>
      <c r="I348" s="104"/>
      <c r="J348" s="104"/>
      <c r="K348" s="104"/>
      <c r="L348" s="104"/>
      <c r="M348" s="104"/>
      <c r="N348" s="104"/>
      <c r="O348" s="104"/>
      <c r="P348" s="104"/>
      <c r="Q348" s="65">
        <v>4120102</v>
      </c>
      <c r="R348" s="136"/>
      <c r="S348" s="136"/>
      <c r="U348" s="25"/>
    </row>
    <row r="349" spans="1:21" s="24" customFormat="1" ht="21" customHeight="1">
      <c r="A349" s="4">
        <v>21</v>
      </c>
      <c r="B349" s="137" t="s">
        <v>1585</v>
      </c>
      <c r="C349" s="259">
        <f t="shared" si="27"/>
        <v>2816476</v>
      </c>
      <c r="D349" s="104"/>
      <c r="E349" s="21"/>
      <c r="F349" s="65"/>
      <c r="G349" s="65"/>
      <c r="H349" s="65"/>
      <c r="I349" s="104"/>
      <c r="J349" s="104"/>
      <c r="K349" s="104"/>
      <c r="L349" s="104"/>
      <c r="M349" s="104"/>
      <c r="N349" s="104"/>
      <c r="O349" s="104"/>
      <c r="P349" s="104"/>
      <c r="Q349" s="65">
        <v>2816476</v>
      </c>
      <c r="R349" s="136"/>
      <c r="S349" s="136"/>
      <c r="U349" s="25"/>
    </row>
    <row r="350" spans="1:21" s="24" customFormat="1" ht="39.75" customHeight="1">
      <c r="A350" s="4">
        <v>22</v>
      </c>
      <c r="B350" s="331" t="s">
        <v>1453</v>
      </c>
      <c r="C350" s="259">
        <f t="shared" si="27"/>
        <v>5872689</v>
      </c>
      <c r="D350" s="104"/>
      <c r="E350" s="21">
        <v>3</v>
      </c>
      <c r="F350" s="65">
        <v>5872689</v>
      </c>
      <c r="G350" s="65"/>
      <c r="H350" s="65"/>
      <c r="I350" s="104"/>
      <c r="J350" s="104"/>
      <c r="K350" s="104"/>
      <c r="L350" s="104"/>
      <c r="M350" s="104"/>
      <c r="N350" s="104"/>
      <c r="O350" s="104"/>
      <c r="P350" s="104"/>
      <c r="Q350" s="65"/>
      <c r="R350" s="136"/>
      <c r="S350" s="136"/>
      <c r="U350" s="25"/>
    </row>
    <row r="351" spans="1:21" s="24" customFormat="1" ht="39.75" customHeight="1">
      <c r="A351" s="4">
        <v>23</v>
      </c>
      <c r="B351" s="331" t="s">
        <v>1454</v>
      </c>
      <c r="C351" s="259">
        <f t="shared" ref="C351:C414" si="29">D351+F351+H351+J351+L351+N351+P351+Q351</f>
        <v>5872689</v>
      </c>
      <c r="D351" s="104"/>
      <c r="E351" s="21">
        <v>3</v>
      </c>
      <c r="F351" s="65">
        <v>5872689</v>
      </c>
      <c r="G351" s="65"/>
      <c r="H351" s="65"/>
      <c r="I351" s="104"/>
      <c r="J351" s="104"/>
      <c r="K351" s="104"/>
      <c r="L351" s="104"/>
      <c r="M351" s="104"/>
      <c r="N351" s="104"/>
      <c r="O351" s="104"/>
      <c r="P351" s="104"/>
      <c r="Q351" s="65"/>
      <c r="R351" s="136"/>
      <c r="S351" s="136"/>
      <c r="U351" s="25"/>
    </row>
    <row r="352" spans="1:21" s="24" customFormat="1" ht="18.75" customHeight="1">
      <c r="A352" s="4">
        <v>24</v>
      </c>
      <c r="B352" s="103" t="s">
        <v>939</v>
      </c>
      <c r="C352" s="259">
        <f t="shared" si="29"/>
        <v>7830252</v>
      </c>
      <c r="D352" s="104"/>
      <c r="E352" s="21">
        <v>4</v>
      </c>
      <c r="F352" s="65">
        <v>7830252</v>
      </c>
      <c r="G352" s="65"/>
      <c r="H352" s="65"/>
      <c r="I352" s="104"/>
      <c r="J352" s="104"/>
      <c r="K352" s="104"/>
      <c r="L352" s="104"/>
      <c r="M352" s="104"/>
      <c r="N352" s="104"/>
      <c r="O352" s="104"/>
      <c r="P352" s="104"/>
      <c r="Q352" s="65"/>
      <c r="R352" s="136"/>
      <c r="S352" s="136"/>
      <c r="U352" s="25"/>
    </row>
    <row r="353" spans="1:21" s="24" customFormat="1" ht="18.75" customHeight="1">
      <c r="A353" s="4">
        <v>25</v>
      </c>
      <c r="B353" s="103" t="s">
        <v>497</v>
      </c>
      <c r="C353" s="259">
        <f t="shared" si="29"/>
        <v>7830252</v>
      </c>
      <c r="D353" s="104"/>
      <c r="E353" s="21">
        <v>4</v>
      </c>
      <c r="F353" s="65">
        <v>7830252</v>
      </c>
      <c r="G353" s="65"/>
      <c r="H353" s="65"/>
      <c r="I353" s="104"/>
      <c r="J353" s="104"/>
      <c r="K353" s="104"/>
      <c r="L353" s="104"/>
      <c r="M353" s="104"/>
      <c r="N353" s="104"/>
      <c r="O353" s="104"/>
      <c r="P353" s="104"/>
      <c r="Q353" s="65"/>
      <c r="R353" s="136"/>
      <c r="S353" s="136"/>
      <c r="U353" s="25"/>
    </row>
    <row r="354" spans="1:21" s="24" customFormat="1" ht="18.75" customHeight="1">
      <c r="A354" s="4">
        <v>26</v>
      </c>
      <c r="B354" s="330" t="s">
        <v>500</v>
      </c>
      <c r="C354" s="259">
        <f t="shared" si="29"/>
        <v>3446477</v>
      </c>
      <c r="D354" s="104"/>
      <c r="E354" s="21"/>
      <c r="F354" s="65"/>
      <c r="G354" s="65">
        <v>1244</v>
      </c>
      <c r="H354" s="65">
        <v>3446477</v>
      </c>
      <c r="I354" s="104"/>
      <c r="J354" s="104"/>
      <c r="K354" s="104"/>
      <c r="L354" s="104"/>
      <c r="M354" s="104"/>
      <c r="N354" s="104"/>
      <c r="O354" s="104"/>
      <c r="P354" s="104"/>
      <c r="Q354" s="65"/>
      <c r="R354" s="136"/>
      <c r="S354" s="136"/>
      <c r="U354" s="25"/>
    </row>
    <row r="355" spans="1:21" s="24" customFormat="1" ht="18.75" customHeight="1">
      <c r="A355" s="4">
        <v>27</v>
      </c>
      <c r="B355" s="137" t="s">
        <v>672</v>
      </c>
      <c r="C355" s="259">
        <f t="shared" si="29"/>
        <v>3437710</v>
      </c>
      <c r="D355" s="104"/>
      <c r="E355" s="21"/>
      <c r="F355" s="65"/>
      <c r="G355" s="65"/>
      <c r="H355" s="65"/>
      <c r="I355" s="104"/>
      <c r="J355" s="104"/>
      <c r="K355" s="104"/>
      <c r="L355" s="104"/>
      <c r="M355" s="104"/>
      <c r="N355" s="104"/>
      <c r="O355" s="104"/>
      <c r="P355" s="104"/>
      <c r="Q355" s="65">
        <v>3437710</v>
      </c>
      <c r="R355" s="136"/>
      <c r="S355" s="136"/>
      <c r="U355" s="25"/>
    </row>
    <row r="356" spans="1:21" s="24" customFormat="1" ht="18.75" customHeight="1">
      <c r="A356" s="4">
        <v>28</v>
      </c>
      <c r="B356" s="103" t="s">
        <v>503</v>
      </c>
      <c r="C356" s="259">
        <f t="shared" si="29"/>
        <v>3154453</v>
      </c>
      <c r="D356" s="104"/>
      <c r="E356" s="21"/>
      <c r="F356" s="65"/>
      <c r="G356" s="65"/>
      <c r="H356" s="65"/>
      <c r="I356" s="104"/>
      <c r="J356" s="104"/>
      <c r="K356" s="104"/>
      <c r="L356" s="104"/>
      <c r="M356" s="104"/>
      <c r="N356" s="104"/>
      <c r="O356" s="104"/>
      <c r="P356" s="104"/>
      <c r="Q356" s="65">
        <v>3154453</v>
      </c>
      <c r="R356" s="136"/>
      <c r="S356" s="136"/>
      <c r="U356" s="25"/>
    </row>
    <row r="357" spans="1:21" s="24" customFormat="1" ht="18.75" customHeight="1">
      <c r="A357" s="4">
        <v>29</v>
      </c>
      <c r="B357" s="137" t="s">
        <v>504</v>
      </c>
      <c r="C357" s="259">
        <f t="shared" si="29"/>
        <v>5021375</v>
      </c>
      <c r="D357" s="104"/>
      <c r="E357" s="21"/>
      <c r="F357" s="65"/>
      <c r="G357" s="65"/>
      <c r="H357" s="65"/>
      <c r="I357" s="104"/>
      <c r="J357" s="104"/>
      <c r="K357" s="104"/>
      <c r="L357" s="104"/>
      <c r="M357" s="104"/>
      <c r="N357" s="104"/>
      <c r="O357" s="104"/>
      <c r="P357" s="104"/>
      <c r="Q357" s="65">
        <v>5021375</v>
      </c>
      <c r="R357" s="136"/>
      <c r="S357" s="136"/>
      <c r="U357" s="25"/>
    </row>
    <row r="358" spans="1:21" s="24" customFormat="1" ht="18.75" customHeight="1">
      <c r="A358" s="4">
        <v>30</v>
      </c>
      <c r="B358" s="103" t="s">
        <v>943</v>
      </c>
      <c r="C358" s="259">
        <f t="shared" si="29"/>
        <v>7830252</v>
      </c>
      <c r="D358" s="104"/>
      <c r="E358" s="21">
        <v>4</v>
      </c>
      <c r="F358" s="65">
        <v>7830252</v>
      </c>
      <c r="G358" s="65"/>
      <c r="H358" s="65"/>
      <c r="I358" s="104"/>
      <c r="J358" s="104"/>
      <c r="K358" s="104"/>
      <c r="L358" s="104"/>
      <c r="M358" s="104"/>
      <c r="N358" s="104"/>
      <c r="O358" s="104"/>
      <c r="P358" s="104"/>
      <c r="Q358" s="65"/>
      <c r="R358" s="136"/>
      <c r="S358" s="136"/>
      <c r="U358" s="25"/>
    </row>
    <row r="359" spans="1:21" s="24" customFormat="1" ht="18.75" customHeight="1">
      <c r="A359" s="4">
        <v>31</v>
      </c>
      <c r="B359" s="103" t="s">
        <v>675</v>
      </c>
      <c r="C359" s="259">
        <f t="shared" si="29"/>
        <v>3926973</v>
      </c>
      <c r="D359" s="104"/>
      <c r="E359" s="21"/>
      <c r="F359" s="65"/>
      <c r="G359" s="65"/>
      <c r="H359" s="65"/>
      <c r="I359" s="104"/>
      <c r="J359" s="104"/>
      <c r="K359" s="104"/>
      <c r="L359" s="104"/>
      <c r="M359" s="104"/>
      <c r="N359" s="104"/>
      <c r="O359" s="104"/>
      <c r="P359" s="104"/>
      <c r="Q359" s="65">
        <v>3926973</v>
      </c>
      <c r="R359" s="136"/>
      <c r="S359" s="136"/>
      <c r="U359" s="25"/>
    </row>
    <row r="360" spans="1:21" s="24" customFormat="1" ht="18.75" customHeight="1">
      <c r="A360" s="4">
        <v>32</v>
      </c>
      <c r="B360" s="330" t="s">
        <v>676</v>
      </c>
      <c r="C360" s="259">
        <f t="shared" si="29"/>
        <v>3154453</v>
      </c>
      <c r="D360" s="104"/>
      <c r="E360" s="21"/>
      <c r="F360" s="65"/>
      <c r="G360" s="65"/>
      <c r="H360" s="65"/>
      <c r="I360" s="104"/>
      <c r="J360" s="104"/>
      <c r="K360" s="104"/>
      <c r="L360" s="104"/>
      <c r="M360" s="104"/>
      <c r="N360" s="104"/>
      <c r="O360" s="104"/>
      <c r="P360" s="104"/>
      <c r="Q360" s="65">
        <v>3154453</v>
      </c>
      <c r="R360" s="136"/>
      <c r="S360" s="136"/>
      <c r="U360" s="25"/>
    </row>
    <row r="361" spans="1:21" s="24" customFormat="1" ht="18.75" customHeight="1">
      <c r="A361" s="4">
        <v>33</v>
      </c>
      <c r="B361" s="103" t="s">
        <v>507</v>
      </c>
      <c r="C361" s="259">
        <f t="shared" si="29"/>
        <v>1579174</v>
      </c>
      <c r="D361" s="104"/>
      <c r="E361" s="21"/>
      <c r="F361" s="65"/>
      <c r="G361" s="65">
        <v>570</v>
      </c>
      <c r="H361" s="65">
        <v>1579174</v>
      </c>
      <c r="I361" s="104"/>
      <c r="J361" s="104"/>
      <c r="K361" s="104"/>
      <c r="L361" s="104"/>
      <c r="M361" s="104"/>
      <c r="N361" s="104"/>
      <c r="O361" s="104"/>
      <c r="P361" s="104"/>
      <c r="Q361" s="65"/>
      <c r="R361" s="136"/>
      <c r="S361" s="136"/>
      <c r="U361" s="25"/>
    </row>
    <row r="362" spans="1:21" s="24" customFormat="1" ht="18.75" customHeight="1">
      <c r="A362" s="4">
        <v>34</v>
      </c>
      <c r="B362" s="103" t="s">
        <v>508</v>
      </c>
      <c r="C362" s="259">
        <f t="shared" si="29"/>
        <v>1957563</v>
      </c>
      <c r="D362" s="104"/>
      <c r="E362" s="21">
        <v>1</v>
      </c>
      <c r="F362" s="65">
        <v>1957563</v>
      </c>
      <c r="G362" s="65"/>
      <c r="H362" s="65"/>
      <c r="I362" s="104"/>
      <c r="J362" s="104"/>
      <c r="K362" s="104"/>
      <c r="L362" s="104"/>
      <c r="M362" s="104"/>
      <c r="N362" s="104"/>
      <c r="O362" s="104"/>
      <c r="P362" s="104"/>
      <c r="Q362" s="65"/>
      <c r="R362" s="136"/>
      <c r="S362" s="136"/>
      <c r="U362" s="25"/>
    </row>
    <row r="363" spans="1:21" s="24" customFormat="1" ht="18.75" customHeight="1">
      <c r="A363" s="4">
        <v>35</v>
      </c>
      <c r="B363" s="103" t="s">
        <v>678</v>
      </c>
      <c r="C363" s="259">
        <f t="shared" si="29"/>
        <v>6407100</v>
      </c>
      <c r="D363" s="104">
        <v>6407100</v>
      </c>
      <c r="E363" s="21"/>
      <c r="F363" s="65"/>
      <c r="G363" s="65"/>
      <c r="H363" s="65"/>
      <c r="I363" s="104"/>
      <c r="J363" s="104"/>
      <c r="K363" s="104"/>
      <c r="L363" s="104"/>
      <c r="M363" s="104"/>
      <c r="N363" s="104"/>
      <c r="O363" s="104"/>
      <c r="P363" s="104"/>
      <c r="Q363" s="65"/>
      <c r="R363" s="136"/>
      <c r="S363" s="136"/>
      <c r="U363" s="25"/>
    </row>
    <row r="364" spans="1:21" s="24" customFormat="1" ht="18.75" customHeight="1">
      <c r="A364" s="4">
        <v>36</v>
      </c>
      <c r="B364" s="330" t="s">
        <v>509</v>
      </c>
      <c r="C364" s="259">
        <f t="shared" si="29"/>
        <v>13702941</v>
      </c>
      <c r="D364" s="104"/>
      <c r="E364" s="21">
        <v>7</v>
      </c>
      <c r="F364" s="65">
        <v>13702941</v>
      </c>
      <c r="G364" s="65"/>
      <c r="H364" s="65"/>
      <c r="I364" s="104"/>
      <c r="J364" s="104"/>
      <c r="K364" s="104"/>
      <c r="L364" s="104"/>
      <c r="M364" s="104"/>
      <c r="N364" s="104"/>
      <c r="O364" s="104"/>
      <c r="P364" s="104"/>
      <c r="Q364" s="65"/>
      <c r="R364" s="136"/>
      <c r="S364" s="136"/>
      <c r="U364" s="25"/>
    </row>
    <row r="365" spans="1:21" s="24" customFormat="1" ht="18.75" customHeight="1">
      <c r="A365" s="4">
        <v>37</v>
      </c>
      <c r="B365" s="330" t="s">
        <v>510</v>
      </c>
      <c r="C365" s="259">
        <f t="shared" si="29"/>
        <v>3915126</v>
      </c>
      <c r="D365" s="104"/>
      <c r="E365" s="21">
        <v>2</v>
      </c>
      <c r="F365" s="65">
        <v>3915126</v>
      </c>
      <c r="G365" s="65"/>
      <c r="H365" s="65"/>
      <c r="I365" s="104"/>
      <c r="J365" s="104"/>
      <c r="K365" s="104"/>
      <c r="L365" s="104"/>
      <c r="M365" s="104"/>
      <c r="N365" s="104"/>
      <c r="O365" s="104"/>
      <c r="P365" s="104"/>
      <c r="Q365" s="65"/>
      <c r="R365" s="136"/>
      <c r="S365" s="136"/>
      <c r="U365" s="25"/>
    </row>
    <row r="366" spans="1:21" s="24" customFormat="1" ht="18.75" customHeight="1">
      <c r="A366" s="4">
        <v>38</v>
      </c>
      <c r="B366" s="103" t="s">
        <v>682</v>
      </c>
      <c r="C366" s="259">
        <f t="shared" si="29"/>
        <v>7830252</v>
      </c>
      <c r="D366" s="104"/>
      <c r="E366" s="21">
        <v>4</v>
      </c>
      <c r="F366" s="65">
        <v>7830252</v>
      </c>
      <c r="G366" s="65"/>
      <c r="H366" s="65"/>
      <c r="I366" s="104"/>
      <c r="J366" s="104"/>
      <c r="K366" s="104"/>
      <c r="L366" s="104"/>
      <c r="M366" s="104"/>
      <c r="N366" s="104"/>
      <c r="O366" s="104"/>
      <c r="P366" s="104"/>
      <c r="Q366" s="65"/>
      <c r="R366" s="136"/>
      <c r="S366" s="136"/>
      <c r="U366" s="25"/>
    </row>
    <row r="367" spans="1:21" s="24" customFormat="1" ht="18.75" customHeight="1">
      <c r="A367" s="4">
        <v>39</v>
      </c>
      <c r="B367" s="330" t="s">
        <v>683</v>
      </c>
      <c r="C367" s="259">
        <f t="shared" si="29"/>
        <v>3915126</v>
      </c>
      <c r="D367" s="104"/>
      <c r="E367" s="21">
        <v>2</v>
      </c>
      <c r="F367" s="65">
        <v>3915126</v>
      </c>
      <c r="G367" s="65"/>
      <c r="H367" s="65"/>
      <c r="I367" s="104"/>
      <c r="J367" s="104"/>
      <c r="K367" s="104"/>
      <c r="L367" s="104"/>
      <c r="M367" s="104"/>
      <c r="N367" s="104"/>
      <c r="O367" s="104"/>
      <c r="P367" s="104"/>
      <c r="Q367" s="65"/>
      <c r="R367" s="136"/>
      <c r="S367" s="136"/>
      <c r="U367" s="25"/>
    </row>
    <row r="368" spans="1:21" s="24" customFormat="1" ht="18.75" customHeight="1">
      <c r="A368" s="4">
        <v>40</v>
      </c>
      <c r="B368" s="330" t="s">
        <v>685</v>
      </c>
      <c r="C368" s="259">
        <f t="shared" si="29"/>
        <v>3915126</v>
      </c>
      <c r="D368" s="104"/>
      <c r="E368" s="21">
        <v>2</v>
      </c>
      <c r="F368" s="65">
        <v>3915126</v>
      </c>
      <c r="G368" s="65"/>
      <c r="H368" s="65"/>
      <c r="I368" s="104"/>
      <c r="J368" s="104"/>
      <c r="K368" s="104"/>
      <c r="L368" s="104"/>
      <c r="M368" s="104"/>
      <c r="N368" s="104"/>
      <c r="O368" s="104"/>
      <c r="P368" s="104"/>
      <c r="Q368" s="65"/>
      <c r="R368" s="136"/>
      <c r="S368" s="136"/>
      <c r="U368" s="25"/>
    </row>
    <row r="369" spans="1:21" s="24" customFormat="1" ht="18.75" customHeight="1">
      <c r="A369" s="4">
        <v>41</v>
      </c>
      <c r="B369" s="330" t="s">
        <v>687</v>
      </c>
      <c r="C369" s="259">
        <f t="shared" si="29"/>
        <v>7830252</v>
      </c>
      <c r="D369" s="104"/>
      <c r="E369" s="21">
        <v>4</v>
      </c>
      <c r="F369" s="65">
        <v>7830252</v>
      </c>
      <c r="G369" s="65"/>
      <c r="H369" s="65"/>
      <c r="I369" s="104"/>
      <c r="J369" s="104"/>
      <c r="K369" s="104"/>
      <c r="L369" s="104"/>
      <c r="M369" s="104"/>
      <c r="N369" s="104"/>
      <c r="O369" s="104"/>
      <c r="P369" s="104"/>
      <c r="Q369" s="65"/>
      <c r="R369" s="136"/>
      <c r="S369" s="136"/>
      <c r="U369" s="25"/>
    </row>
    <row r="370" spans="1:21" s="24" customFormat="1" ht="18.75" customHeight="1">
      <c r="A370" s="4">
        <v>42</v>
      </c>
      <c r="B370" s="330" t="s">
        <v>689</v>
      </c>
      <c r="C370" s="259">
        <f t="shared" si="29"/>
        <v>5872689</v>
      </c>
      <c r="D370" s="104"/>
      <c r="E370" s="21">
        <v>3</v>
      </c>
      <c r="F370" s="65">
        <v>5872689</v>
      </c>
      <c r="G370" s="65"/>
      <c r="H370" s="65"/>
      <c r="I370" s="104"/>
      <c r="J370" s="104"/>
      <c r="K370" s="104"/>
      <c r="L370" s="104"/>
      <c r="M370" s="104"/>
      <c r="N370" s="104"/>
      <c r="O370" s="104"/>
      <c r="P370" s="104"/>
      <c r="Q370" s="65"/>
      <c r="R370" s="136"/>
      <c r="S370" s="136"/>
      <c r="U370" s="25"/>
    </row>
    <row r="371" spans="1:21" s="24" customFormat="1" ht="18.75" customHeight="1">
      <c r="A371" s="4">
        <v>43</v>
      </c>
      <c r="B371" s="137" t="s">
        <v>690</v>
      </c>
      <c r="C371" s="259">
        <f t="shared" si="29"/>
        <v>3701655</v>
      </c>
      <c r="D371" s="104"/>
      <c r="E371" s="21"/>
      <c r="F371" s="65"/>
      <c r="G371" s="65"/>
      <c r="H371" s="65"/>
      <c r="I371" s="104"/>
      <c r="J371" s="104"/>
      <c r="K371" s="104"/>
      <c r="L371" s="104"/>
      <c r="M371" s="104"/>
      <c r="N371" s="104"/>
      <c r="O371" s="104"/>
      <c r="P371" s="104"/>
      <c r="Q371" s="65">
        <v>3701655</v>
      </c>
      <c r="R371" s="136"/>
      <c r="S371" s="136"/>
      <c r="U371" s="25"/>
    </row>
    <row r="372" spans="1:21" s="24" customFormat="1" ht="18.75" customHeight="1">
      <c r="A372" s="4">
        <v>44</v>
      </c>
      <c r="B372" s="103" t="s">
        <v>900</v>
      </c>
      <c r="C372" s="259">
        <f t="shared" si="29"/>
        <v>7830252</v>
      </c>
      <c r="D372" s="104"/>
      <c r="E372" s="21">
        <v>4</v>
      </c>
      <c r="F372" s="65">
        <v>7830252</v>
      </c>
      <c r="G372" s="65"/>
      <c r="H372" s="65"/>
      <c r="I372" s="104"/>
      <c r="J372" s="104"/>
      <c r="K372" s="104"/>
      <c r="L372" s="104"/>
      <c r="M372" s="104"/>
      <c r="N372" s="104"/>
      <c r="O372" s="104"/>
      <c r="P372" s="104"/>
      <c r="Q372" s="65"/>
      <c r="R372" s="136"/>
      <c r="S372" s="136"/>
      <c r="U372" s="25"/>
    </row>
    <row r="373" spans="1:21" s="24" customFormat="1" ht="18.75" customHeight="1">
      <c r="A373" s="4">
        <v>45</v>
      </c>
      <c r="B373" s="330" t="s">
        <v>944</v>
      </c>
      <c r="C373" s="259">
        <f t="shared" si="29"/>
        <v>5872689</v>
      </c>
      <c r="D373" s="104"/>
      <c r="E373" s="21">
        <v>3</v>
      </c>
      <c r="F373" s="65">
        <v>5872689</v>
      </c>
      <c r="G373" s="65"/>
      <c r="H373" s="65"/>
      <c r="I373" s="104"/>
      <c r="J373" s="104"/>
      <c r="K373" s="104"/>
      <c r="L373" s="104"/>
      <c r="M373" s="104"/>
      <c r="N373" s="104"/>
      <c r="O373" s="104"/>
      <c r="P373" s="104"/>
      <c r="Q373" s="65"/>
      <c r="R373" s="136"/>
      <c r="S373" s="136"/>
      <c r="U373" s="25"/>
    </row>
    <row r="374" spans="1:21" s="24" customFormat="1" ht="18.75" customHeight="1">
      <c r="A374" s="4">
        <v>46</v>
      </c>
      <c r="B374" s="137" t="s">
        <v>1006</v>
      </c>
      <c r="C374" s="259">
        <f t="shared" si="29"/>
        <v>2736006</v>
      </c>
      <c r="D374" s="104"/>
      <c r="E374" s="21"/>
      <c r="F374" s="65"/>
      <c r="G374" s="65"/>
      <c r="H374" s="65"/>
      <c r="I374" s="104"/>
      <c r="J374" s="104"/>
      <c r="K374" s="104"/>
      <c r="L374" s="104"/>
      <c r="M374" s="104"/>
      <c r="N374" s="104"/>
      <c r="O374" s="104"/>
      <c r="P374" s="104"/>
      <c r="Q374" s="65">
        <v>2736006</v>
      </c>
      <c r="R374" s="136"/>
      <c r="S374" s="136"/>
      <c r="U374" s="25"/>
    </row>
    <row r="375" spans="1:21" s="24" customFormat="1" ht="18.75" customHeight="1">
      <c r="A375" s="4">
        <v>47</v>
      </c>
      <c r="B375" s="103" t="s">
        <v>1036</v>
      </c>
      <c r="C375" s="259">
        <f t="shared" si="29"/>
        <v>5872689</v>
      </c>
      <c r="D375" s="104"/>
      <c r="E375" s="21">
        <v>3</v>
      </c>
      <c r="F375" s="65">
        <v>5872689</v>
      </c>
      <c r="G375" s="65"/>
      <c r="H375" s="65"/>
      <c r="I375" s="104"/>
      <c r="J375" s="104"/>
      <c r="K375" s="104"/>
      <c r="L375" s="104"/>
      <c r="M375" s="104"/>
      <c r="N375" s="104"/>
      <c r="O375" s="104"/>
      <c r="P375" s="104"/>
      <c r="Q375" s="65"/>
      <c r="R375" s="136"/>
      <c r="S375" s="136"/>
      <c r="U375" s="25"/>
    </row>
    <row r="376" spans="1:21" s="24" customFormat="1" ht="18.75" customHeight="1">
      <c r="A376" s="4">
        <v>48</v>
      </c>
      <c r="B376" s="103" t="s">
        <v>975</v>
      </c>
      <c r="C376" s="259">
        <f t="shared" si="29"/>
        <v>2044013</v>
      </c>
      <c r="D376" s="104"/>
      <c r="E376" s="21"/>
      <c r="F376" s="65"/>
      <c r="G376" s="65">
        <v>870</v>
      </c>
      <c r="H376" s="65">
        <v>2044013</v>
      </c>
      <c r="I376" s="104"/>
      <c r="J376" s="104"/>
      <c r="K376" s="104"/>
      <c r="L376" s="104"/>
      <c r="M376" s="104"/>
      <c r="N376" s="104"/>
      <c r="O376" s="104"/>
      <c r="P376" s="104"/>
      <c r="Q376" s="65"/>
      <c r="R376" s="136"/>
      <c r="S376" s="136"/>
      <c r="U376" s="25"/>
    </row>
    <row r="377" spans="1:21" s="24" customFormat="1" ht="18.75" customHeight="1">
      <c r="A377" s="4">
        <v>49</v>
      </c>
      <c r="B377" s="137" t="s">
        <v>1038</v>
      </c>
      <c r="C377" s="259">
        <f t="shared" si="29"/>
        <v>1850827</v>
      </c>
      <c r="D377" s="104"/>
      <c r="E377" s="21"/>
      <c r="F377" s="65"/>
      <c r="G377" s="65"/>
      <c r="H377" s="65"/>
      <c r="I377" s="104"/>
      <c r="J377" s="104"/>
      <c r="K377" s="104"/>
      <c r="L377" s="104"/>
      <c r="M377" s="104"/>
      <c r="N377" s="104"/>
      <c r="O377" s="104"/>
      <c r="P377" s="104"/>
      <c r="Q377" s="65">
        <v>1850827</v>
      </c>
      <c r="R377" s="136"/>
      <c r="S377" s="136"/>
      <c r="U377" s="25"/>
    </row>
    <row r="378" spans="1:21" s="24" customFormat="1" ht="18.75" customHeight="1">
      <c r="A378" s="4">
        <v>50</v>
      </c>
      <c r="B378" s="139" t="s">
        <v>1040</v>
      </c>
      <c r="C378" s="259">
        <f t="shared" si="29"/>
        <v>2950897</v>
      </c>
      <c r="D378" s="104"/>
      <c r="E378" s="21"/>
      <c r="F378" s="65"/>
      <c r="G378" s="65">
        <v>1256</v>
      </c>
      <c r="H378" s="65">
        <v>2950897</v>
      </c>
      <c r="I378" s="104"/>
      <c r="J378" s="104"/>
      <c r="K378" s="104"/>
      <c r="L378" s="104"/>
      <c r="M378" s="104"/>
      <c r="N378" s="104"/>
      <c r="O378" s="104"/>
      <c r="P378" s="104"/>
      <c r="Q378" s="65"/>
      <c r="R378" s="136"/>
      <c r="S378" s="136"/>
      <c r="U378" s="25"/>
    </row>
    <row r="379" spans="1:21" s="24" customFormat="1" ht="18.75" customHeight="1">
      <c r="A379" s="4">
        <v>51</v>
      </c>
      <c r="B379" s="103" t="s">
        <v>790</v>
      </c>
      <c r="C379" s="259">
        <f t="shared" si="29"/>
        <v>7830252</v>
      </c>
      <c r="D379" s="104"/>
      <c r="E379" s="21">
        <v>4</v>
      </c>
      <c r="F379" s="65">
        <v>7830252</v>
      </c>
      <c r="G379" s="65"/>
      <c r="H379" s="65"/>
      <c r="I379" s="104"/>
      <c r="J379" s="104"/>
      <c r="K379" s="104"/>
      <c r="L379" s="104"/>
      <c r="M379" s="104"/>
      <c r="N379" s="104"/>
      <c r="O379" s="104"/>
      <c r="P379" s="104"/>
      <c r="Q379" s="65"/>
      <c r="R379" s="136"/>
      <c r="S379" s="136"/>
      <c r="U379" s="25"/>
    </row>
    <row r="380" spans="1:21" s="27" customFormat="1" ht="18.75" customHeight="1">
      <c r="A380" s="55" t="s">
        <v>362</v>
      </c>
      <c r="B380" s="32"/>
      <c r="C380" s="272">
        <f>SUM(C381:C443)</f>
        <v>203225135</v>
      </c>
      <c r="D380" s="272">
        <f t="shared" ref="D380:Q380" si="30">SUM(D381:D443)</f>
        <v>10691939</v>
      </c>
      <c r="E380" s="272">
        <f t="shared" si="30"/>
        <v>40</v>
      </c>
      <c r="F380" s="272">
        <f t="shared" si="30"/>
        <v>78302520</v>
      </c>
      <c r="G380" s="272">
        <f t="shared" si="30"/>
        <v>33224</v>
      </c>
      <c r="H380" s="272">
        <f t="shared" si="30"/>
        <v>83918669</v>
      </c>
      <c r="I380" s="272">
        <f t="shared" si="30"/>
        <v>1078</v>
      </c>
      <c r="J380" s="272">
        <f t="shared" si="30"/>
        <v>2963466</v>
      </c>
      <c r="K380" s="272">
        <f t="shared" si="30"/>
        <v>6160</v>
      </c>
      <c r="L380" s="272">
        <f t="shared" si="30"/>
        <v>10084975</v>
      </c>
      <c r="M380" s="272">
        <f t="shared" si="30"/>
        <v>120</v>
      </c>
      <c r="N380" s="272">
        <f t="shared" si="30"/>
        <v>6158601</v>
      </c>
      <c r="O380" s="272">
        <f t="shared" si="30"/>
        <v>0</v>
      </c>
      <c r="P380" s="272">
        <f t="shared" si="30"/>
        <v>0</v>
      </c>
      <c r="Q380" s="272">
        <f t="shared" si="30"/>
        <v>11104965</v>
      </c>
      <c r="R380" s="138"/>
      <c r="S380" s="138"/>
    </row>
    <row r="381" spans="1:21" s="24" customFormat="1" ht="18.75" customHeight="1">
      <c r="A381" s="4">
        <v>1</v>
      </c>
      <c r="B381" s="330" t="s">
        <v>1291</v>
      </c>
      <c r="C381" s="259">
        <f t="shared" si="29"/>
        <v>2671313</v>
      </c>
      <c r="D381" s="104"/>
      <c r="E381" s="21"/>
      <c r="F381" s="65"/>
      <c r="G381" s="65">
        <v>1137</v>
      </c>
      <c r="H381" s="65">
        <v>2671313</v>
      </c>
      <c r="I381" s="104"/>
      <c r="J381" s="104"/>
      <c r="K381" s="104"/>
      <c r="L381" s="104"/>
      <c r="M381" s="104"/>
      <c r="N381" s="104"/>
      <c r="O381" s="104"/>
      <c r="P381" s="104"/>
      <c r="Q381" s="65"/>
      <c r="R381" s="136"/>
      <c r="S381" s="136"/>
      <c r="T381" s="26"/>
      <c r="U381" s="25"/>
    </row>
    <row r="382" spans="1:21" s="24" customFormat="1" ht="18.75" customHeight="1">
      <c r="A382" s="4">
        <v>2</v>
      </c>
      <c r="B382" s="330" t="s">
        <v>1290</v>
      </c>
      <c r="C382" s="259">
        <f t="shared" si="29"/>
        <v>2950897</v>
      </c>
      <c r="D382" s="104"/>
      <c r="E382" s="21"/>
      <c r="F382" s="65"/>
      <c r="G382" s="65">
        <v>1256</v>
      </c>
      <c r="H382" s="65">
        <v>2950897</v>
      </c>
      <c r="I382" s="104"/>
      <c r="J382" s="104"/>
      <c r="K382" s="104"/>
      <c r="L382" s="104"/>
      <c r="M382" s="104"/>
      <c r="N382" s="104"/>
      <c r="O382" s="104"/>
      <c r="P382" s="104"/>
      <c r="Q382" s="65"/>
      <c r="R382" s="136"/>
      <c r="S382" s="136"/>
      <c r="U382" s="25"/>
    </row>
    <row r="383" spans="1:21" s="24" customFormat="1" ht="18.75" customHeight="1">
      <c r="A383" s="4">
        <v>3</v>
      </c>
      <c r="B383" s="103" t="s">
        <v>892</v>
      </c>
      <c r="C383" s="259">
        <f t="shared" si="29"/>
        <v>2885112</v>
      </c>
      <c r="D383" s="104"/>
      <c r="E383" s="21"/>
      <c r="F383" s="65"/>
      <c r="G383" s="65">
        <v>1228</v>
      </c>
      <c r="H383" s="65">
        <v>2885112</v>
      </c>
      <c r="I383" s="104"/>
      <c r="J383" s="104"/>
      <c r="K383" s="104"/>
      <c r="L383" s="104"/>
      <c r="M383" s="104"/>
      <c r="N383" s="104"/>
      <c r="O383" s="104"/>
      <c r="P383" s="104"/>
      <c r="Q383" s="65"/>
      <c r="R383" s="136"/>
      <c r="S383" s="136"/>
      <c r="U383" s="25"/>
    </row>
    <row r="384" spans="1:21" s="24" customFormat="1" ht="18.75" customHeight="1">
      <c r="A384" s="4">
        <v>4</v>
      </c>
      <c r="B384" s="103" t="s">
        <v>663</v>
      </c>
      <c r="C384" s="259">
        <f t="shared" si="29"/>
        <v>1207929</v>
      </c>
      <c r="D384" s="104"/>
      <c r="E384" s="21"/>
      <c r="F384" s="65"/>
      <c r="G384" s="65">
        <v>436</v>
      </c>
      <c r="H384" s="65">
        <v>1207929</v>
      </c>
      <c r="I384" s="104"/>
      <c r="J384" s="104"/>
      <c r="K384" s="104"/>
      <c r="L384" s="104"/>
      <c r="M384" s="104"/>
      <c r="N384" s="104"/>
      <c r="O384" s="104"/>
      <c r="P384" s="104"/>
      <c r="Q384" s="65"/>
      <c r="R384" s="136"/>
      <c r="S384" s="136"/>
      <c r="U384" s="25"/>
    </row>
    <row r="385" spans="1:21" s="24" customFormat="1" ht="18.75" customHeight="1">
      <c r="A385" s="4">
        <v>5</v>
      </c>
      <c r="B385" s="137" t="s">
        <v>481</v>
      </c>
      <c r="C385" s="259">
        <f t="shared" si="29"/>
        <v>16846012</v>
      </c>
      <c r="D385" s="104"/>
      <c r="E385" s="21">
        <v>6</v>
      </c>
      <c r="F385" s="65">
        <v>11745378</v>
      </c>
      <c r="G385" s="65">
        <v>2171</v>
      </c>
      <c r="H385" s="65">
        <v>5100634</v>
      </c>
      <c r="I385" s="104"/>
      <c r="J385" s="104"/>
      <c r="K385" s="104"/>
      <c r="L385" s="104"/>
      <c r="M385" s="104"/>
      <c r="N385" s="104"/>
      <c r="O385" s="104"/>
      <c r="P385" s="104"/>
      <c r="Q385" s="65"/>
      <c r="R385" s="136"/>
      <c r="S385" s="136"/>
      <c r="U385" s="25"/>
    </row>
    <row r="386" spans="1:21" s="24" customFormat="1" ht="18.75" customHeight="1">
      <c r="A386" s="4">
        <v>6</v>
      </c>
      <c r="B386" s="330" t="s">
        <v>664</v>
      </c>
      <c r="C386" s="259">
        <f t="shared" si="29"/>
        <v>5412904</v>
      </c>
      <c r="D386" s="104"/>
      <c r="E386" s="21"/>
      <c r="F386" s="65"/>
      <c r="G386" s="65">
        <v>948</v>
      </c>
      <c r="H386" s="65">
        <v>2626415</v>
      </c>
      <c r="I386" s="104">
        <v>120</v>
      </c>
      <c r="J386" s="104">
        <v>458724</v>
      </c>
      <c r="K386" s="104">
        <v>600</v>
      </c>
      <c r="L386" s="104">
        <v>1135036</v>
      </c>
      <c r="M386" s="104">
        <v>25</v>
      </c>
      <c r="N386" s="104">
        <v>1192729</v>
      </c>
      <c r="O386" s="104"/>
      <c r="P386" s="104"/>
      <c r="Q386" s="65"/>
      <c r="R386" s="136"/>
      <c r="S386" s="136"/>
      <c r="U386" s="25"/>
    </row>
    <row r="387" spans="1:21" s="24" customFormat="1" ht="18.75" customHeight="1">
      <c r="A387" s="4">
        <v>7</v>
      </c>
      <c r="B387" s="330" t="s">
        <v>665</v>
      </c>
      <c r="C387" s="259">
        <f t="shared" si="29"/>
        <v>5440852</v>
      </c>
      <c r="D387" s="104"/>
      <c r="E387" s="21"/>
      <c r="F387" s="65"/>
      <c r="G387" s="65">
        <v>953</v>
      </c>
      <c r="H387" s="65">
        <v>2640267</v>
      </c>
      <c r="I387" s="104">
        <v>120</v>
      </c>
      <c r="J387" s="104">
        <v>461044</v>
      </c>
      <c r="K387" s="104">
        <v>600</v>
      </c>
      <c r="L387" s="104">
        <v>1140778</v>
      </c>
      <c r="M387" s="104">
        <v>25</v>
      </c>
      <c r="N387" s="104">
        <v>1198763</v>
      </c>
      <c r="O387" s="104"/>
      <c r="P387" s="104"/>
      <c r="Q387" s="65"/>
      <c r="R387" s="136"/>
      <c r="S387" s="136"/>
      <c r="U387" s="25"/>
    </row>
    <row r="388" spans="1:21" s="24" customFormat="1" ht="18.75" customHeight="1">
      <c r="A388" s="4">
        <v>8</v>
      </c>
      <c r="B388" s="103" t="s">
        <v>842</v>
      </c>
      <c r="C388" s="259">
        <f t="shared" si="29"/>
        <v>2089428</v>
      </c>
      <c r="D388" s="104"/>
      <c r="E388" s="21"/>
      <c r="F388" s="65"/>
      <c r="G388" s="65">
        <v>454</v>
      </c>
      <c r="H388" s="65">
        <v>1257798</v>
      </c>
      <c r="I388" s="104">
        <v>80</v>
      </c>
      <c r="J388" s="104">
        <v>136906</v>
      </c>
      <c r="K388" s="104">
        <v>200</v>
      </c>
      <c r="L388" s="104">
        <v>338753</v>
      </c>
      <c r="M388" s="104">
        <v>10</v>
      </c>
      <c r="N388" s="104">
        <v>355971</v>
      </c>
      <c r="O388" s="104"/>
      <c r="P388" s="104"/>
      <c r="Q388" s="65"/>
      <c r="R388" s="136"/>
      <c r="S388" s="136"/>
      <c r="U388" s="25"/>
    </row>
    <row r="389" spans="1:21" s="24" customFormat="1" ht="18.75" customHeight="1">
      <c r="A389" s="4">
        <v>9</v>
      </c>
      <c r="B389" s="103" t="s">
        <v>778</v>
      </c>
      <c r="C389" s="259">
        <f t="shared" si="29"/>
        <v>6595998</v>
      </c>
      <c r="D389" s="104"/>
      <c r="E389" s="21"/>
      <c r="F389" s="65"/>
      <c r="G389" s="65"/>
      <c r="H389" s="65"/>
      <c r="I389" s="104">
        <v>230</v>
      </c>
      <c r="J389" s="104">
        <v>1085861</v>
      </c>
      <c r="K389" s="104">
        <v>1100</v>
      </c>
      <c r="L389" s="104">
        <v>2686785</v>
      </c>
      <c r="M389" s="104">
        <v>40</v>
      </c>
      <c r="N389" s="104">
        <v>2823352</v>
      </c>
      <c r="O389" s="104"/>
      <c r="P389" s="104"/>
      <c r="Q389" s="65"/>
      <c r="R389" s="136"/>
      <c r="S389" s="136"/>
      <c r="U389" s="25"/>
    </row>
    <row r="390" spans="1:21" s="24" customFormat="1" ht="18.75" customHeight="1">
      <c r="A390" s="4">
        <v>10</v>
      </c>
      <c r="B390" s="137" t="s">
        <v>843</v>
      </c>
      <c r="C390" s="259">
        <f>D390+F390+H390+J390+L390+N390+P390+Q390</f>
        <v>3701655</v>
      </c>
      <c r="D390" s="104"/>
      <c r="E390" s="21"/>
      <c r="F390" s="65"/>
      <c r="G390" s="65"/>
      <c r="H390" s="65"/>
      <c r="I390" s="104"/>
      <c r="J390" s="104"/>
      <c r="K390" s="104"/>
      <c r="L390" s="104"/>
      <c r="M390" s="104"/>
      <c r="N390" s="104"/>
      <c r="O390" s="104"/>
      <c r="P390" s="104"/>
      <c r="Q390" s="65">
        <v>3701655</v>
      </c>
      <c r="R390" s="136"/>
      <c r="S390" s="136"/>
      <c r="U390" s="25"/>
    </row>
    <row r="391" spans="1:21" s="24" customFormat="1" ht="18.75" customHeight="1">
      <c r="A391" s="4">
        <v>11</v>
      </c>
      <c r="B391" s="103" t="s">
        <v>484</v>
      </c>
      <c r="C391" s="259">
        <f t="shared" si="29"/>
        <v>1205159</v>
      </c>
      <c r="D391" s="104"/>
      <c r="E391" s="21"/>
      <c r="F391" s="65"/>
      <c r="G391" s="65">
        <v>435</v>
      </c>
      <c r="H391" s="65">
        <v>1205159</v>
      </c>
      <c r="I391" s="104"/>
      <c r="J391" s="104"/>
      <c r="K391" s="104"/>
      <c r="L391" s="104"/>
      <c r="M391" s="104"/>
      <c r="N391" s="104"/>
      <c r="O391" s="104"/>
      <c r="P391" s="104"/>
      <c r="Q391" s="65"/>
      <c r="R391" s="136"/>
      <c r="S391" s="136"/>
      <c r="U391" s="25"/>
    </row>
    <row r="392" spans="1:21" s="24" customFormat="1" ht="18.75" customHeight="1">
      <c r="A392" s="4">
        <v>12</v>
      </c>
      <c r="B392" s="103" t="s">
        <v>488</v>
      </c>
      <c r="C392" s="259">
        <f t="shared" si="29"/>
        <v>1149749</v>
      </c>
      <c r="D392" s="104"/>
      <c r="E392" s="21"/>
      <c r="F392" s="65"/>
      <c r="G392" s="65">
        <v>415</v>
      </c>
      <c r="H392" s="65">
        <v>1149749</v>
      </c>
      <c r="I392" s="104"/>
      <c r="J392" s="104"/>
      <c r="K392" s="104"/>
      <c r="L392" s="104"/>
      <c r="M392" s="104"/>
      <c r="N392" s="104"/>
      <c r="O392" s="104"/>
      <c r="P392" s="104"/>
      <c r="Q392" s="65"/>
      <c r="R392" s="136"/>
      <c r="S392" s="136"/>
      <c r="U392" s="25"/>
    </row>
    <row r="393" spans="1:21" s="24" customFormat="1" ht="18.75" customHeight="1">
      <c r="A393" s="4">
        <v>13</v>
      </c>
      <c r="B393" s="103" t="s">
        <v>893</v>
      </c>
      <c r="C393" s="259">
        <f t="shared" si="29"/>
        <v>2368760</v>
      </c>
      <c r="D393" s="104"/>
      <c r="E393" s="21"/>
      <c r="F393" s="65"/>
      <c r="G393" s="65">
        <v>855</v>
      </c>
      <c r="H393" s="65">
        <v>2368760</v>
      </c>
      <c r="I393" s="104"/>
      <c r="J393" s="104"/>
      <c r="K393" s="104"/>
      <c r="L393" s="104"/>
      <c r="M393" s="104"/>
      <c r="N393" s="104"/>
      <c r="O393" s="104"/>
      <c r="P393" s="104"/>
      <c r="Q393" s="65"/>
      <c r="R393" s="136"/>
      <c r="S393" s="136"/>
      <c r="U393" s="25"/>
    </row>
    <row r="394" spans="1:21" s="24" customFormat="1" ht="18.75" customHeight="1">
      <c r="A394" s="4">
        <v>14</v>
      </c>
      <c r="B394" s="103" t="s">
        <v>936</v>
      </c>
      <c r="C394" s="259">
        <f t="shared" si="29"/>
        <v>2166515</v>
      </c>
      <c r="D394" s="104"/>
      <c r="E394" s="21"/>
      <c r="F394" s="65"/>
      <c r="G394" s="65">
        <v>782</v>
      </c>
      <c r="H394" s="65">
        <v>2166515</v>
      </c>
      <c r="I394" s="104"/>
      <c r="J394" s="104"/>
      <c r="K394" s="104"/>
      <c r="L394" s="104"/>
      <c r="M394" s="104"/>
      <c r="N394" s="104"/>
      <c r="O394" s="104"/>
      <c r="P394" s="104"/>
      <c r="Q394" s="65"/>
      <c r="R394" s="136"/>
      <c r="S394" s="136"/>
      <c r="U394" s="25"/>
    </row>
    <row r="395" spans="1:21" s="24" customFormat="1" ht="18.75" customHeight="1">
      <c r="A395" s="4">
        <v>15</v>
      </c>
      <c r="B395" s="103" t="s">
        <v>937</v>
      </c>
      <c r="C395" s="259">
        <f t="shared" si="29"/>
        <v>2136040</v>
      </c>
      <c r="D395" s="104"/>
      <c r="E395" s="21"/>
      <c r="F395" s="65"/>
      <c r="G395" s="65">
        <v>771</v>
      </c>
      <c r="H395" s="65">
        <v>2136040</v>
      </c>
      <c r="I395" s="104"/>
      <c r="J395" s="104"/>
      <c r="K395" s="104"/>
      <c r="L395" s="104"/>
      <c r="M395" s="104"/>
      <c r="N395" s="104"/>
      <c r="O395" s="104"/>
      <c r="P395" s="104"/>
      <c r="Q395" s="65"/>
      <c r="R395" s="136"/>
      <c r="S395" s="136"/>
      <c r="U395" s="25"/>
    </row>
    <row r="396" spans="1:21" s="24" customFormat="1" ht="18.75" customHeight="1">
      <c r="A396" s="4">
        <v>16</v>
      </c>
      <c r="B396" s="103" t="s">
        <v>490</v>
      </c>
      <c r="C396" s="259">
        <f t="shared" si="29"/>
        <v>1462813</v>
      </c>
      <c r="D396" s="104"/>
      <c r="E396" s="21"/>
      <c r="F396" s="65"/>
      <c r="G396" s="65">
        <v>528</v>
      </c>
      <c r="H396" s="65">
        <v>1462813</v>
      </c>
      <c r="I396" s="104"/>
      <c r="J396" s="104"/>
      <c r="K396" s="104"/>
      <c r="L396" s="104"/>
      <c r="M396" s="104"/>
      <c r="N396" s="104"/>
      <c r="O396" s="104"/>
      <c r="P396" s="104"/>
      <c r="Q396" s="65"/>
      <c r="R396" s="136"/>
      <c r="S396" s="136"/>
      <c r="U396" s="25"/>
    </row>
    <row r="397" spans="1:21" s="24" customFormat="1" ht="18.75" customHeight="1">
      <c r="A397" s="4">
        <v>17</v>
      </c>
      <c r="B397" s="103" t="s">
        <v>845</v>
      </c>
      <c r="C397" s="259">
        <f t="shared" si="29"/>
        <v>2111106</v>
      </c>
      <c r="D397" s="104"/>
      <c r="E397" s="21"/>
      <c r="F397" s="65"/>
      <c r="G397" s="65">
        <v>762</v>
      </c>
      <c r="H397" s="65">
        <v>2111106</v>
      </c>
      <c r="I397" s="104"/>
      <c r="J397" s="104"/>
      <c r="K397" s="104"/>
      <c r="L397" s="104"/>
      <c r="M397" s="104"/>
      <c r="N397" s="104"/>
      <c r="O397" s="104"/>
      <c r="P397" s="104"/>
      <c r="Q397" s="65"/>
      <c r="R397" s="136"/>
      <c r="S397" s="136"/>
      <c r="U397" s="25"/>
    </row>
    <row r="398" spans="1:21" s="24" customFormat="1" ht="18.75" customHeight="1">
      <c r="A398" s="4">
        <v>18</v>
      </c>
      <c r="B398" s="103" t="s">
        <v>967</v>
      </c>
      <c r="C398" s="259">
        <f t="shared" si="29"/>
        <v>2075090</v>
      </c>
      <c r="D398" s="104"/>
      <c r="E398" s="21"/>
      <c r="F398" s="65"/>
      <c r="G398" s="65">
        <v>749</v>
      </c>
      <c r="H398" s="65">
        <v>2075090</v>
      </c>
      <c r="I398" s="104"/>
      <c r="J398" s="104"/>
      <c r="K398" s="104"/>
      <c r="L398" s="104"/>
      <c r="M398" s="104"/>
      <c r="N398" s="104"/>
      <c r="O398" s="104"/>
      <c r="P398" s="104"/>
      <c r="Q398" s="65"/>
      <c r="R398" s="136"/>
      <c r="S398" s="136"/>
      <c r="U398" s="25"/>
    </row>
    <row r="399" spans="1:21" s="24" customFormat="1" ht="18.75" customHeight="1">
      <c r="A399" s="4">
        <v>19</v>
      </c>
      <c r="B399" s="103" t="s">
        <v>846</v>
      </c>
      <c r="C399" s="259">
        <f t="shared" si="29"/>
        <v>1233456</v>
      </c>
      <c r="D399" s="104"/>
      <c r="E399" s="21"/>
      <c r="F399" s="65"/>
      <c r="G399" s="65">
        <v>525</v>
      </c>
      <c r="H399" s="65">
        <v>1233456</v>
      </c>
      <c r="I399" s="104"/>
      <c r="J399" s="104"/>
      <c r="K399" s="104"/>
      <c r="L399" s="104"/>
      <c r="M399" s="104"/>
      <c r="N399" s="104"/>
      <c r="O399" s="104"/>
      <c r="P399" s="104"/>
      <c r="Q399" s="65"/>
      <c r="R399" s="136"/>
      <c r="S399" s="136"/>
      <c r="U399" s="25"/>
    </row>
    <row r="400" spans="1:21" s="24" customFormat="1" ht="18.75" customHeight="1">
      <c r="A400" s="4">
        <v>20</v>
      </c>
      <c r="B400" s="103" t="s">
        <v>847</v>
      </c>
      <c r="C400" s="259">
        <f t="shared" si="29"/>
        <v>1345314</v>
      </c>
      <c r="D400" s="104"/>
      <c r="E400" s="21"/>
      <c r="F400" s="65"/>
      <c r="G400" s="65">
        <v>375</v>
      </c>
      <c r="H400" s="65">
        <v>1038930</v>
      </c>
      <c r="I400" s="104"/>
      <c r="J400" s="104"/>
      <c r="K400" s="104"/>
      <c r="L400" s="104"/>
      <c r="M400" s="104">
        <v>10</v>
      </c>
      <c r="N400" s="104">
        <v>306384</v>
      </c>
      <c r="O400" s="104"/>
      <c r="P400" s="104"/>
      <c r="Q400" s="65"/>
      <c r="R400" s="136"/>
      <c r="S400" s="136"/>
      <c r="U400" s="25"/>
    </row>
    <row r="401" spans="1:21" s="24" customFormat="1" ht="18.75" customHeight="1">
      <c r="A401" s="4">
        <v>21</v>
      </c>
      <c r="B401" s="330" t="s">
        <v>849</v>
      </c>
      <c r="C401" s="259">
        <f t="shared" si="29"/>
        <v>3493617</v>
      </c>
      <c r="D401" s="104"/>
      <c r="E401" s="21"/>
      <c r="F401" s="65"/>
      <c r="G401" s="65">
        <v>1487</v>
      </c>
      <c r="H401" s="65">
        <v>3493617</v>
      </c>
      <c r="I401" s="104"/>
      <c r="J401" s="104"/>
      <c r="K401" s="104"/>
      <c r="L401" s="104"/>
      <c r="M401" s="104"/>
      <c r="N401" s="104"/>
      <c r="O401" s="104"/>
      <c r="P401" s="104"/>
      <c r="Q401" s="65"/>
      <c r="R401" s="136"/>
      <c r="S401" s="136"/>
      <c r="U401" s="25"/>
    </row>
    <row r="402" spans="1:21" s="24" customFormat="1" ht="18.75" customHeight="1">
      <c r="A402" s="4">
        <v>22</v>
      </c>
      <c r="B402" s="103" t="s">
        <v>938</v>
      </c>
      <c r="C402" s="259">
        <f t="shared" si="29"/>
        <v>2481009</v>
      </c>
      <c r="D402" s="104"/>
      <c r="E402" s="21"/>
      <c r="F402" s="65"/>
      <c r="G402" s="65">
        <v>1056</v>
      </c>
      <c r="H402" s="65">
        <v>2481009</v>
      </c>
      <c r="I402" s="104"/>
      <c r="J402" s="104"/>
      <c r="K402" s="104"/>
      <c r="L402" s="104"/>
      <c r="M402" s="104"/>
      <c r="N402" s="104"/>
      <c r="O402" s="104"/>
      <c r="P402" s="104"/>
      <c r="Q402" s="65"/>
      <c r="R402" s="136"/>
      <c r="S402" s="136"/>
      <c r="U402" s="25"/>
    </row>
    <row r="403" spans="1:21" s="24" customFormat="1" ht="18.75" customHeight="1">
      <c r="A403" s="4">
        <v>23</v>
      </c>
      <c r="B403" s="103" t="s">
        <v>494</v>
      </c>
      <c r="C403" s="259">
        <f t="shared" si="29"/>
        <v>1541233</v>
      </c>
      <c r="D403" s="104"/>
      <c r="E403" s="21"/>
      <c r="F403" s="65"/>
      <c r="G403" s="65">
        <v>656</v>
      </c>
      <c r="H403" s="65">
        <v>1541233</v>
      </c>
      <c r="I403" s="104"/>
      <c r="J403" s="104"/>
      <c r="K403" s="104"/>
      <c r="L403" s="104"/>
      <c r="M403" s="104"/>
      <c r="N403" s="104"/>
      <c r="O403" s="104"/>
      <c r="P403" s="104"/>
      <c r="Q403" s="65"/>
      <c r="R403" s="136"/>
      <c r="S403" s="136"/>
      <c r="U403" s="25"/>
    </row>
    <row r="404" spans="1:21" s="24" customFormat="1" ht="18.75" customHeight="1">
      <c r="A404" s="4">
        <v>24</v>
      </c>
      <c r="B404" s="103" t="s">
        <v>495</v>
      </c>
      <c r="C404" s="259">
        <f t="shared" si="29"/>
        <v>1654006</v>
      </c>
      <c r="D404" s="104"/>
      <c r="E404" s="21"/>
      <c r="F404" s="65"/>
      <c r="G404" s="65">
        <v>704</v>
      </c>
      <c r="H404" s="65">
        <v>1654006</v>
      </c>
      <c r="I404" s="104"/>
      <c r="J404" s="104"/>
      <c r="K404" s="104"/>
      <c r="L404" s="104"/>
      <c r="M404" s="104"/>
      <c r="N404" s="104"/>
      <c r="O404" s="104"/>
      <c r="P404" s="104"/>
      <c r="Q404" s="65"/>
      <c r="R404" s="136"/>
      <c r="S404" s="136"/>
      <c r="U404" s="25"/>
    </row>
    <row r="405" spans="1:21" s="24" customFormat="1" ht="18.75" customHeight="1">
      <c r="A405" s="4">
        <v>25</v>
      </c>
      <c r="B405" s="330" t="s">
        <v>1000</v>
      </c>
      <c r="C405" s="259">
        <f t="shared" si="29"/>
        <v>5872689</v>
      </c>
      <c r="D405" s="104"/>
      <c r="E405" s="21">
        <v>3</v>
      </c>
      <c r="F405" s="65">
        <v>5872689</v>
      </c>
      <c r="G405" s="65"/>
      <c r="H405" s="65"/>
      <c r="I405" s="104"/>
      <c r="J405" s="104"/>
      <c r="K405" s="104"/>
      <c r="L405" s="104"/>
      <c r="M405" s="104"/>
      <c r="N405" s="104"/>
      <c r="O405" s="104"/>
      <c r="P405" s="104"/>
      <c r="Q405" s="65"/>
      <c r="R405" s="136"/>
      <c r="S405" s="136"/>
      <c r="U405" s="25"/>
    </row>
    <row r="406" spans="1:21" s="24" customFormat="1" ht="18.75" customHeight="1">
      <c r="A406" s="4">
        <v>26</v>
      </c>
      <c r="B406" s="137" t="s">
        <v>1033</v>
      </c>
      <c r="C406" s="259">
        <f t="shared" si="29"/>
        <v>2852190</v>
      </c>
      <c r="D406" s="104"/>
      <c r="E406" s="21"/>
      <c r="F406" s="65"/>
      <c r="G406" s="65"/>
      <c r="H406" s="65"/>
      <c r="I406" s="104">
        <v>528</v>
      </c>
      <c r="J406" s="104">
        <v>820931</v>
      </c>
      <c r="K406" s="104">
        <v>2560</v>
      </c>
      <c r="L406" s="104">
        <v>2031259</v>
      </c>
      <c r="M406" s="104"/>
      <c r="N406" s="104"/>
      <c r="O406" s="104"/>
      <c r="P406" s="104"/>
      <c r="Q406" s="65"/>
      <c r="R406" s="136"/>
      <c r="S406" s="136"/>
      <c r="U406" s="25"/>
    </row>
    <row r="407" spans="1:21" s="24" customFormat="1" ht="18.75" customHeight="1">
      <c r="A407" s="4">
        <v>27</v>
      </c>
      <c r="B407" s="103" t="s">
        <v>1001</v>
      </c>
      <c r="C407" s="259">
        <f t="shared" si="29"/>
        <v>1957563</v>
      </c>
      <c r="D407" s="104"/>
      <c r="E407" s="21">
        <v>1</v>
      </c>
      <c r="F407" s="65">
        <v>1957563</v>
      </c>
      <c r="G407" s="65"/>
      <c r="H407" s="65"/>
      <c r="I407" s="104"/>
      <c r="J407" s="104"/>
      <c r="K407" s="104"/>
      <c r="L407" s="104"/>
      <c r="M407" s="104"/>
      <c r="N407" s="104"/>
      <c r="O407" s="104"/>
      <c r="P407" s="104"/>
      <c r="Q407" s="65"/>
      <c r="R407" s="136"/>
      <c r="S407" s="136"/>
      <c r="U407" s="25"/>
    </row>
    <row r="408" spans="1:21" s="24" customFormat="1" ht="18.75" customHeight="1">
      <c r="A408" s="4">
        <v>28</v>
      </c>
      <c r="B408" s="103" t="s">
        <v>496</v>
      </c>
      <c r="C408" s="259">
        <f t="shared" si="29"/>
        <v>3915126</v>
      </c>
      <c r="D408" s="104"/>
      <c r="E408" s="21">
        <v>2</v>
      </c>
      <c r="F408" s="65">
        <v>3915126</v>
      </c>
      <c r="G408" s="65"/>
      <c r="H408" s="65"/>
      <c r="I408" s="104"/>
      <c r="J408" s="104"/>
      <c r="K408" s="104"/>
      <c r="L408" s="104"/>
      <c r="M408" s="104"/>
      <c r="N408" s="104"/>
      <c r="O408" s="104"/>
      <c r="P408" s="104"/>
      <c r="Q408" s="65"/>
      <c r="R408" s="136"/>
      <c r="S408" s="136"/>
      <c r="U408" s="25"/>
    </row>
    <row r="409" spans="1:21" s="24" customFormat="1" ht="25.5" customHeight="1">
      <c r="A409" s="4">
        <v>29</v>
      </c>
      <c r="B409" s="103" t="s">
        <v>852</v>
      </c>
      <c r="C409" s="259">
        <f t="shared" si="29"/>
        <v>1212311</v>
      </c>
      <c r="D409" s="104"/>
      <c r="E409" s="21"/>
      <c r="F409" s="65"/>
      <c r="G409" s="65">
        <v>516</v>
      </c>
      <c r="H409" s="65">
        <v>1212311</v>
      </c>
      <c r="I409" s="104"/>
      <c r="J409" s="104"/>
      <c r="K409" s="104"/>
      <c r="L409" s="104"/>
      <c r="M409" s="104"/>
      <c r="N409" s="104"/>
      <c r="O409" s="104"/>
      <c r="P409" s="104"/>
      <c r="Q409" s="65"/>
      <c r="R409" s="136"/>
      <c r="S409" s="136"/>
      <c r="U409" s="25"/>
    </row>
    <row r="410" spans="1:21" s="24" customFormat="1" ht="25.5" customHeight="1">
      <c r="A410" s="4">
        <v>30</v>
      </c>
      <c r="B410" s="103" t="s">
        <v>853</v>
      </c>
      <c r="C410" s="259">
        <f t="shared" si="29"/>
        <v>942125</v>
      </c>
      <c r="D410" s="104"/>
      <c r="E410" s="21"/>
      <c r="F410" s="65"/>
      <c r="G410" s="65">
        <v>401</v>
      </c>
      <c r="H410" s="65">
        <v>942125</v>
      </c>
      <c r="I410" s="104"/>
      <c r="J410" s="104"/>
      <c r="K410" s="104"/>
      <c r="L410" s="104"/>
      <c r="M410" s="104"/>
      <c r="N410" s="104"/>
      <c r="O410" s="104"/>
      <c r="P410" s="104"/>
      <c r="Q410" s="65"/>
      <c r="R410" s="136"/>
      <c r="S410" s="136"/>
      <c r="U410" s="25"/>
    </row>
    <row r="411" spans="1:21" s="24" customFormat="1" ht="25.5" customHeight="1">
      <c r="A411" s="4">
        <v>31</v>
      </c>
      <c r="B411" s="103" t="s">
        <v>854</v>
      </c>
      <c r="C411" s="259">
        <f t="shared" si="29"/>
        <v>2020518</v>
      </c>
      <c r="D411" s="104"/>
      <c r="E411" s="21"/>
      <c r="F411" s="65"/>
      <c r="G411" s="65">
        <v>860</v>
      </c>
      <c r="H411" s="65">
        <v>2020518</v>
      </c>
      <c r="I411" s="104"/>
      <c r="J411" s="104"/>
      <c r="K411" s="104"/>
      <c r="L411" s="104"/>
      <c r="M411" s="104"/>
      <c r="N411" s="104"/>
      <c r="O411" s="104"/>
      <c r="P411" s="104"/>
      <c r="Q411" s="65"/>
      <c r="R411" s="136"/>
      <c r="S411" s="136"/>
      <c r="U411" s="25"/>
    </row>
    <row r="412" spans="1:21" s="24" customFormat="1" ht="25.5" customHeight="1">
      <c r="A412" s="4">
        <v>32</v>
      </c>
      <c r="B412" s="103" t="s">
        <v>969</v>
      </c>
      <c r="C412" s="259">
        <f t="shared" si="29"/>
        <v>1160623</v>
      </c>
      <c r="D412" s="104"/>
      <c r="E412" s="21"/>
      <c r="F412" s="65"/>
      <c r="G412" s="65">
        <v>494</v>
      </c>
      <c r="H412" s="65">
        <v>1160623</v>
      </c>
      <c r="I412" s="104"/>
      <c r="J412" s="104"/>
      <c r="K412" s="104"/>
      <c r="L412" s="104"/>
      <c r="M412" s="104"/>
      <c r="N412" s="104"/>
      <c r="O412" s="104"/>
      <c r="P412" s="104"/>
      <c r="Q412" s="65"/>
      <c r="R412" s="136"/>
      <c r="S412" s="136"/>
      <c r="U412" s="25"/>
    </row>
    <row r="413" spans="1:21" s="24" customFormat="1" ht="25.5" customHeight="1">
      <c r="A413" s="4">
        <v>33</v>
      </c>
      <c r="B413" s="103" t="s">
        <v>970</v>
      </c>
      <c r="C413" s="259">
        <f t="shared" si="29"/>
        <v>1745634</v>
      </c>
      <c r="D413" s="104"/>
      <c r="E413" s="21"/>
      <c r="F413" s="65"/>
      <c r="G413" s="65">
        <v>743</v>
      </c>
      <c r="H413" s="65">
        <v>1745634</v>
      </c>
      <c r="I413" s="104"/>
      <c r="J413" s="104"/>
      <c r="K413" s="104"/>
      <c r="L413" s="104"/>
      <c r="M413" s="104"/>
      <c r="N413" s="104"/>
      <c r="O413" s="104"/>
      <c r="P413" s="104"/>
      <c r="Q413" s="65"/>
      <c r="R413" s="136"/>
      <c r="S413" s="136"/>
      <c r="U413" s="25"/>
    </row>
    <row r="414" spans="1:21" s="24" customFormat="1" ht="39" customHeight="1">
      <c r="A414" s="4">
        <v>34</v>
      </c>
      <c r="B414" s="103" t="s">
        <v>1584</v>
      </c>
      <c r="C414" s="259">
        <f t="shared" si="29"/>
        <v>1631813</v>
      </c>
      <c r="D414" s="104"/>
      <c r="E414" s="21"/>
      <c r="F414" s="65"/>
      <c r="G414" s="65">
        <v>589</v>
      </c>
      <c r="H414" s="65">
        <v>1631813</v>
      </c>
      <c r="I414" s="104"/>
      <c r="J414" s="104"/>
      <c r="K414" s="104"/>
      <c r="L414" s="104"/>
      <c r="M414" s="104"/>
      <c r="N414" s="104"/>
      <c r="O414" s="104"/>
      <c r="P414" s="104"/>
      <c r="Q414" s="65"/>
      <c r="R414" s="136"/>
      <c r="S414" s="136"/>
      <c r="U414" s="25"/>
    </row>
    <row r="415" spans="1:21" s="24" customFormat="1" ht="42.75" customHeight="1">
      <c r="A415" s="4">
        <v>35</v>
      </c>
      <c r="B415" s="103" t="s">
        <v>1583</v>
      </c>
      <c r="C415" s="259">
        <f t="shared" ref="C415:C443" si="31">D415+F415+H415+J415+L415+N415+P415+Q415</f>
        <v>1587485</v>
      </c>
      <c r="D415" s="104"/>
      <c r="E415" s="21"/>
      <c r="F415" s="65"/>
      <c r="G415" s="65">
        <v>573</v>
      </c>
      <c r="H415" s="65">
        <v>1587485</v>
      </c>
      <c r="I415" s="104"/>
      <c r="J415" s="104"/>
      <c r="K415" s="104"/>
      <c r="L415" s="104"/>
      <c r="M415" s="104"/>
      <c r="N415" s="104"/>
      <c r="O415" s="104"/>
      <c r="P415" s="104"/>
      <c r="Q415" s="65"/>
      <c r="R415" s="136"/>
      <c r="S415" s="136"/>
      <c r="U415" s="25"/>
    </row>
    <row r="416" spans="1:21" s="24" customFormat="1" ht="41.25" customHeight="1">
      <c r="A416" s="4">
        <v>36</v>
      </c>
      <c r="B416" s="103" t="s">
        <v>1582</v>
      </c>
      <c r="C416" s="259">
        <f t="shared" si="31"/>
        <v>1957563</v>
      </c>
      <c r="D416" s="104"/>
      <c r="E416" s="21">
        <v>1</v>
      </c>
      <c r="F416" s="65">
        <v>1957563</v>
      </c>
      <c r="G416" s="65"/>
      <c r="H416" s="65"/>
      <c r="I416" s="104"/>
      <c r="J416" s="104"/>
      <c r="K416" s="104"/>
      <c r="L416" s="104"/>
      <c r="M416" s="104"/>
      <c r="N416" s="104"/>
      <c r="O416" s="104"/>
      <c r="P416" s="104"/>
      <c r="Q416" s="65"/>
      <c r="R416" s="136"/>
      <c r="S416" s="136"/>
      <c r="U416" s="25"/>
    </row>
    <row r="417" spans="1:21" s="24" customFormat="1" ht="18.75" customHeight="1">
      <c r="A417" s="4">
        <v>37</v>
      </c>
      <c r="B417" s="103" t="s">
        <v>940</v>
      </c>
      <c r="C417" s="259">
        <f t="shared" si="31"/>
        <v>2036303</v>
      </c>
      <c r="D417" s="104"/>
      <c r="E417" s="21"/>
      <c r="F417" s="65"/>
      <c r="G417" s="65">
        <v>735</v>
      </c>
      <c r="H417" s="65">
        <v>2036303</v>
      </c>
      <c r="I417" s="104"/>
      <c r="J417" s="104"/>
      <c r="K417" s="104"/>
      <c r="L417" s="104"/>
      <c r="M417" s="104"/>
      <c r="N417" s="104"/>
      <c r="O417" s="104"/>
      <c r="P417" s="104"/>
      <c r="Q417" s="65"/>
      <c r="R417" s="136"/>
      <c r="S417" s="136"/>
      <c r="U417" s="25"/>
    </row>
    <row r="418" spans="1:21" s="24" customFormat="1" ht="18.75" customHeight="1">
      <c r="A418" s="4">
        <v>38</v>
      </c>
      <c r="B418" s="330" t="s">
        <v>781</v>
      </c>
      <c r="C418" s="259">
        <f t="shared" si="31"/>
        <v>1839612</v>
      </c>
      <c r="D418" s="104"/>
      <c r="E418" s="21"/>
      <c r="F418" s="65"/>
      <c r="G418" s="65">
        <v>783</v>
      </c>
      <c r="H418" s="65">
        <v>1839612</v>
      </c>
      <c r="I418" s="104"/>
      <c r="J418" s="104"/>
      <c r="K418" s="104"/>
      <c r="L418" s="104"/>
      <c r="M418" s="104"/>
      <c r="N418" s="104"/>
      <c r="O418" s="104"/>
      <c r="P418" s="104"/>
      <c r="Q418" s="65"/>
      <c r="R418" s="136"/>
      <c r="S418" s="136"/>
      <c r="U418" s="25"/>
    </row>
    <row r="419" spans="1:21" s="24" customFormat="1" ht="18.75" customHeight="1">
      <c r="A419" s="4">
        <v>39</v>
      </c>
      <c r="B419" s="103" t="s">
        <v>782</v>
      </c>
      <c r="C419" s="259">
        <f t="shared" si="31"/>
        <v>2773250</v>
      </c>
      <c r="D419" s="104"/>
      <c r="E419" s="21"/>
      <c r="F419" s="65"/>
      <c r="G419" s="65">
        <v>1001</v>
      </c>
      <c r="H419" s="65">
        <v>2773250</v>
      </c>
      <c r="I419" s="104"/>
      <c r="J419" s="104"/>
      <c r="K419" s="104"/>
      <c r="L419" s="104"/>
      <c r="M419" s="104"/>
      <c r="N419" s="104"/>
      <c r="O419" s="104"/>
      <c r="P419" s="104"/>
      <c r="Q419" s="65"/>
      <c r="R419" s="136"/>
      <c r="S419" s="136"/>
      <c r="U419" s="25"/>
    </row>
    <row r="420" spans="1:21" s="24" customFormat="1" ht="18.75" customHeight="1">
      <c r="A420" s="4">
        <v>40</v>
      </c>
      <c r="B420" s="103" t="s">
        <v>783</v>
      </c>
      <c r="C420" s="259">
        <f t="shared" si="31"/>
        <v>83625</v>
      </c>
      <c r="D420" s="104">
        <v>83625</v>
      </c>
      <c r="E420" s="21"/>
      <c r="F420" s="65"/>
      <c r="G420" s="65"/>
      <c r="H420" s="65"/>
      <c r="I420" s="104"/>
      <c r="J420" s="104"/>
      <c r="K420" s="104"/>
      <c r="L420" s="104"/>
      <c r="M420" s="104"/>
      <c r="N420" s="104"/>
      <c r="O420" s="104"/>
      <c r="P420" s="104"/>
      <c r="Q420" s="65"/>
      <c r="R420" s="136"/>
      <c r="S420" s="136"/>
      <c r="U420" s="25"/>
    </row>
    <row r="421" spans="1:21" s="24" customFormat="1" ht="18.75" customHeight="1">
      <c r="A421" s="4">
        <v>41</v>
      </c>
      <c r="B421" s="103" t="s">
        <v>498</v>
      </c>
      <c r="C421" s="259">
        <f t="shared" si="31"/>
        <v>2946198</v>
      </c>
      <c r="D421" s="104"/>
      <c r="E421" s="21"/>
      <c r="F421" s="65"/>
      <c r="G421" s="65">
        <v>1254</v>
      </c>
      <c r="H421" s="65">
        <v>2946198</v>
      </c>
      <c r="I421" s="104"/>
      <c r="J421" s="104"/>
      <c r="K421" s="104"/>
      <c r="L421" s="104"/>
      <c r="M421" s="104"/>
      <c r="N421" s="104"/>
      <c r="O421" s="104"/>
      <c r="P421" s="104"/>
      <c r="Q421" s="65"/>
      <c r="R421" s="136"/>
      <c r="S421" s="136"/>
      <c r="U421" s="25"/>
    </row>
    <row r="422" spans="1:21" s="24" customFormat="1" ht="18.75" customHeight="1">
      <c r="A422" s="4">
        <v>42</v>
      </c>
      <c r="B422" s="5" t="s">
        <v>499</v>
      </c>
      <c r="C422" s="259">
        <f t="shared" si="31"/>
        <v>3701655</v>
      </c>
      <c r="D422" s="104"/>
      <c r="E422" s="21"/>
      <c r="F422" s="65"/>
      <c r="G422" s="65"/>
      <c r="H422" s="65"/>
      <c r="I422" s="104"/>
      <c r="J422" s="104"/>
      <c r="K422" s="104"/>
      <c r="L422" s="104"/>
      <c r="M422" s="104"/>
      <c r="N422" s="104"/>
      <c r="O422" s="104"/>
      <c r="P422" s="104"/>
      <c r="Q422" s="65">
        <v>3701655</v>
      </c>
      <c r="R422" s="136"/>
      <c r="S422" s="136"/>
      <c r="U422" s="25"/>
    </row>
    <row r="423" spans="1:21" s="24" customFormat="1" ht="18.75" customHeight="1">
      <c r="A423" s="4">
        <v>43</v>
      </c>
      <c r="B423" s="330" t="s">
        <v>784</v>
      </c>
      <c r="C423" s="259">
        <f t="shared" si="31"/>
        <v>1825515</v>
      </c>
      <c r="D423" s="104"/>
      <c r="E423" s="21"/>
      <c r="F423" s="65"/>
      <c r="G423" s="65">
        <v>777</v>
      </c>
      <c r="H423" s="65">
        <v>1825515</v>
      </c>
      <c r="I423" s="104"/>
      <c r="J423" s="104"/>
      <c r="K423" s="104"/>
      <c r="L423" s="104"/>
      <c r="M423" s="104"/>
      <c r="N423" s="104"/>
      <c r="O423" s="104"/>
      <c r="P423" s="104"/>
      <c r="Q423" s="65"/>
      <c r="R423" s="136"/>
      <c r="S423" s="136"/>
      <c r="U423" s="25"/>
    </row>
    <row r="424" spans="1:21" s="24" customFormat="1" ht="18.75" customHeight="1">
      <c r="A424" s="4">
        <v>44</v>
      </c>
      <c r="B424" s="330" t="s">
        <v>785</v>
      </c>
      <c r="C424" s="259">
        <f t="shared" si="31"/>
        <v>2372934</v>
      </c>
      <c r="D424" s="104"/>
      <c r="E424" s="21"/>
      <c r="F424" s="65"/>
      <c r="G424" s="65">
        <v>1010</v>
      </c>
      <c r="H424" s="65">
        <v>2372934</v>
      </c>
      <c r="I424" s="104"/>
      <c r="J424" s="104"/>
      <c r="K424" s="104"/>
      <c r="L424" s="104"/>
      <c r="M424" s="104"/>
      <c r="N424" s="104"/>
      <c r="O424" s="104"/>
      <c r="P424" s="104"/>
      <c r="Q424" s="65"/>
      <c r="R424" s="136"/>
      <c r="S424" s="136"/>
      <c r="U424" s="25"/>
    </row>
    <row r="425" spans="1:21" s="24" customFormat="1" ht="18.75" customHeight="1">
      <c r="A425" s="4">
        <v>45</v>
      </c>
      <c r="B425" s="5" t="s">
        <v>1003</v>
      </c>
      <c r="C425" s="259">
        <f t="shared" si="31"/>
        <v>3701655</v>
      </c>
      <c r="D425" s="104"/>
      <c r="E425" s="21"/>
      <c r="F425" s="65"/>
      <c r="G425" s="65"/>
      <c r="H425" s="65"/>
      <c r="I425" s="104"/>
      <c r="J425" s="104"/>
      <c r="K425" s="104"/>
      <c r="L425" s="104"/>
      <c r="M425" s="104"/>
      <c r="N425" s="104"/>
      <c r="O425" s="104"/>
      <c r="P425" s="104"/>
      <c r="Q425" s="65">
        <v>3701655</v>
      </c>
      <c r="R425" s="136"/>
      <c r="S425" s="136"/>
      <c r="U425" s="25"/>
    </row>
    <row r="426" spans="1:21" s="24" customFormat="1" ht="18.75" customHeight="1">
      <c r="A426" s="4">
        <v>46</v>
      </c>
      <c r="B426" s="137" t="s">
        <v>1004</v>
      </c>
      <c r="C426" s="259">
        <f t="shared" si="31"/>
        <v>3186052</v>
      </c>
      <c r="D426" s="104"/>
      <c r="E426" s="21"/>
      <c r="F426" s="65"/>
      <c r="G426" s="65">
        <v>1150</v>
      </c>
      <c r="H426" s="65">
        <v>3186052</v>
      </c>
      <c r="I426" s="104"/>
      <c r="J426" s="104"/>
      <c r="K426" s="104"/>
      <c r="L426" s="104"/>
      <c r="M426" s="104"/>
      <c r="N426" s="104"/>
      <c r="O426" s="104"/>
      <c r="P426" s="104"/>
      <c r="Q426" s="65"/>
      <c r="R426" s="136"/>
      <c r="S426" s="136"/>
      <c r="U426" s="25"/>
    </row>
    <row r="427" spans="1:21" s="24" customFormat="1" ht="18.75" customHeight="1">
      <c r="A427" s="4">
        <v>47</v>
      </c>
      <c r="B427" s="331" t="s">
        <v>787</v>
      </c>
      <c r="C427" s="259">
        <f t="shared" si="31"/>
        <v>2072319</v>
      </c>
      <c r="D427" s="104"/>
      <c r="E427" s="21"/>
      <c r="F427" s="65"/>
      <c r="G427" s="65">
        <v>748</v>
      </c>
      <c r="H427" s="65">
        <v>2072319</v>
      </c>
      <c r="I427" s="104"/>
      <c r="J427" s="104"/>
      <c r="K427" s="104"/>
      <c r="L427" s="104"/>
      <c r="M427" s="104"/>
      <c r="N427" s="104"/>
      <c r="O427" s="104"/>
      <c r="P427" s="104"/>
      <c r="Q427" s="65"/>
      <c r="R427" s="136"/>
      <c r="S427" s="136"/>
      <c r="U427" s="25"/>
    </row>
    <row r="428" spans="1:21" s="24" customFormat="1" ht="18.75" customHeight="1">
      <c r="A428" s="4">
        <v>48</v>
      </c>
      <c r="B428" s="103" t="s">
        <v>972</v>
      </c>
      <c r="C428" s="259">
        <f t="shared" si="31"/>
        <v>1957563</v>
      </c>
      <c r="D428" s="104"/>
      <c r="E428" s="21">
        <v>1</v>
      </c>
      <c r="F428" s="65">
        <v>1957563</v>
      </c>
      <c r="G428" s="65"/>
      <c r="H428" s="65"/>
      <c r="I428" s="104"/>
      <c r="J428" s="104"/>
      <c r="K428" s="104"/>
      <c r="L428" s="104"/>
      <c r="M428" s="104"/>
      <c r="N428" s="104"/>
      <c r="O428" s="104"/>
      <c r="P428" s="104"/>
      <c r="Q428" s="65"/>
      <c r="R428" s="136"/>
      <c r="S428" s="136"/>
      <c r="U428" s="25"/>
    </row>
    <row r="429" spans="1:21" s="24" customFormat="1" ht="18.75" customHeight="1">
      <c r="A429" s="4">
        <v>49</v>
      </c>
      <c r="B429" s="103" t="s">
        <v>788</v>
      </c>
      <c r="C429" s="259">
        <f t="shared" si="31"/>
        <v>792357</v>
      </c>
      <c r="D429" s="104"/>
      <c r="E429" s="21"/>
      <c r="F429" s="65"/>
      <c r="G429" s="65">
        <v>286</v>
      </c>
      <c r="H429" s="65">
        <v>792357</v>
      </c>
      <c r="I429" s="104"/>
      <c r="J429" s="104"/>
      <c r="K429" s="104"/>
      <c r="L429" s="104"/>
      <c r="M429" s="104"/>
      <c r="N429" s="104"/>
      <c r="O429" s="104"/>
      <c r="P429" s="104"/>
      <c r="Q429" s="65"/>
      <c r="R429" s="136"/>
      <c r="S429" s="136"/>
      <c r="U429" s="25"/>
    </row>
    <row r="430" spans="1:21" s="24" customFormat="1" ht="18.75" customHeight="1">
      <c r="A430" s="4">
        <v>50</v>
      </c>
      <c r="B430" s="331" t="s">
        <v>973</v>
      </c>
      <c r="C430" s="259">
        <f t="shared" si="31"/>
        <v>5872689</v>
      </c>
      <c r="D430" s="104"/>
      <c r="E430" s="21">
        <v>3</v>
      </c>
      <c r="F430" s="65">
        <v>5872689</v>
      </c>
      <c r="G430" s="65"/>
      <c r="H430" s="65"/>
      <c r="I430" s="104"/>
      <c r="J430" s="104"/>
      <c r="K430" s="104"/>
      <c r="L430" s="104"/>
      <c r="M430" s="104"/>
      <c r="N430" s="104"/>
      <c r="O430" s="104"/>
      <c r="P430" s="104"/>
      <c r="Q430" s="65"/>
      <c r="R430" s="136"/>
      <c r="S430" s="136"/>
      <c r="U430" s="25"/>
    </row>
    <row r="431" spans="1:21" s="24" customFormat="1" ht="18.75" customHeight="1">
      <c r="A431" s="4">
        <v>51</v>
      </c>
      <c r="B431" s="103" t="s">
        <v>677</v>
      </c>
      <c r="C431" s="259">
        <f t="shared" si="31"/>
        <v>12769799</v>
      </c>
      <c r="D431" s="104">
        <v>10608314</v>
      </c>
      <c r="E431" s="21"/>
      <c r="F431" s="65"/>
      <c r="G431" s="65">
        <v>920</v>
      </c>
      <c r="H431" s="65">
        <v>2161485</v>
      </c>
      <c r="I431" s="104"/>
      <c r="J431" s="104"/>
      <c r="K431" s="104"/>
      <c r="L431" s="104"/>
      <c r="M431" s="104"/>
      <c r="N431" s="104"/>
      <c r="O431" s="104"/>
      <c r="P431" s="104"/>
      <c r="Q431" s="65"/>
      <c r="R431" s="136"/>
      <c r="S431" s="136"/>
      <c r="U431" s="25"/>
    </row>
    <row r="432" spans="1:21" s="24" customFormat="1" ht="18.75" customHeight="1">
      <c r="A432" s="4">
        <v>52</v>
      </c>
      <c r="B432" s="330" t="s">
        <v>1005</v>
      </c>
      <c r="C432" s="259">
        <f t="shared" si="31"/>
        <v>1762080</v>
      </c>
      <c r="D432" s="104"/>
      <c r="E432" s="21"/>
      <c r="F432" s="65"/>
      <c r="G432" s="65">
        <v>750</v>
      </c>
      <c r="H432" s="65">
        <v>1762080</v>
      </c>
      <c r="I432" s="104"/>
      <c r="J432" s="104"/>
      <c r="K432" s="104"/>
      <c r="L432" s="104"/>
      <c r="M432" s="104"/>
      <c r="N432" s="104"/>
      <c r="O432" s="104"/>
      <c r="P432" s="104"/>
      <c r="Q432" s="65"/>
      <c r="R432" s="136"/>
      <c r="S432" s="136"/>
      <c r="U432" s="25"/>
    </row>
    <row r="433" spans="1:21" s="24" customFormat="1" ht="18.75" customHeight="1">
      <c r="A433" s="4">
        <v>53</v>
      </c>
      <c r="B433" s="103" t="s">
        <v>974</v>
      </c>
      <c r="C433" s="259">
        <f t="shared" si="31"/>
        <v>1320332</v>
      </c>
      <c r="D433" s="104"/>
      <c r="E433" s="21"/>
      <c r="F433" s="65"/>
      <c r="G433" s="65">
        <v>375</v>
      </c>
      <c r="H433" s="65">
        <v>1038930</v>
      </c>
      <c r="I433" s="104"/>
      <c r="J433" s="104"/>
      <c r="K433" s="104"/>
      <c r="L433" s="104"/>
      <c r="M433" s="104">
        <v>10</v>
      </c>
      <c r="N433" s="104">
        <v>281402</v>
      </c>
      <c r="O433" s="104"/>
      <c r="P433" s="104"/>
      <c r="Q433" s="65"/>
      <c r="R433" s="136"/>
      <c r="S433" s="136"/>
      <c r="U433" s="25"/>
    </row>
    <row r="434" spans="1:21" s="24" customFormat="1" ht="18.75" customHeight="1">
      <c r="A434" s="4">
        <v>54</v>
      </c>
      <c r="B434" s="330" t="s">
        <v>512</v>
      </c>
      <c r="C434" s="259">
        <f t="shared" si="31"/>
        <v>3915126</v>
      </c>
      <c r="D434" s="104"/>
      <c r="E434" s="21">
        <v>2</v>
      </c>
      <c r="F434" s="65">
        <v>3915126</v>
      </c>
      <c r="G434" s="65"/>
      <c r="H434" s="65"/>
      <c r="I434" s="104"/>
      <c r="J434" s="104"/>
      <c r="K434" s="104"/>
      <c r="L434" s="104"/>
      <c r="M434" s="104"/>
      <c r="N434" s="104"/>
      <c r="O434" s="104"/>
      <c r="P434" s="104"/>
      <c r="Q434" s="65"/>
      <c r="R434" s="136"/>
      <c r="S434" s="136"/>
      <c r="U434" s="25"/>
    </row>
    <row r="435" spans="1:21" s="24" customFormat="1" ht="18.75" customHeight="1">
      <c r="A435" s="4">
        <v>55</v>
      </c>
      <c r="B435" s="330" t="s">
        <v>681</v>
      </c>
      <c r="C435" s="259">
        <f t="shared" si="31"/>
        <v>7830252</v>
      </c>
      <c r="D435" s="104"/>
      <c r="E435" s="21">
        <v>4</v>
      </c>
      <c r="F435" s="65">
        <v>7830252</v>
      </c>
      <c r="G435" s="65"/>
      <c r="H435" s="65"/>
      <c r="I435" s="104"/>
      <c r="J435" s="104"/>
      <c r="K435" s="104"/>
      <c r="L435" s="104"/>
      <c r="M435" s="104"/>
      <c r="N435" s="104"/>
      <c r="O435" s="104"/>
      <c r="P435" s="104"/>
      <c r="Q435" s="65"/>
      <c r="R435" s="136"/>
      <c r="S435" s="136"/>
      <c r="U435" s="25"/>
    </row>
    <row r="436" spans="1:21" s="24" customFormat="1" ht="18.75" customHeight="1">
      <c r="A436" s="4">
        <v>56</v>
      </c>
      <c r="B436" s="103" t="s">
        <v>691</v>
      </c>
      <c r="C436" s="259">
        <f t="shared" si="31"/>
        <v>3915126</v>
      </c>
      <c r="D436" s="104"/>
      <c r="E436" s="21">
        <v>2</v>
      </c>
      <c r="F436" s="65">
        <v>3915126</v>
      </c>
      <c r="G436" s="65"/>
      <c r="H436" s="65"/>
      <c r="I436" s="104"/>
      <c r="J436" s="104"/>
      <c r="K436" s="104"/>
      <c r="L436" s="104"/>
      <c r="M436" s="104"/>
      <c r="N436" s="104"/>
      <c r="O436" s="104"/>
      <c r="P436" s="104"/>
      <c r="Q436" s="65"/>
      <c r="R436" s="136"/>
      <c r="S436" s="136"/>
      <c r="U436" s="25"/>
    </row>
    <row r="437" spans="1:21" s="24" customFormat="1" ht="18.75" customHeight="1">
      <c r="A437" s="4">
        <v>57</v>
      </c>
      <c r="B437" s="331" t="s">
        <v>945</v>
      </c>
      <c r="C437" s="259">
        <f t="shared" si="31"/>
        <v>5872689</v>
      </c>
      <c r="D437" s="104"/>
      <c r="E437" s="21">
        <v>3</v>
      </c>
      <c r="F437" s="65">
        <v>5872689</v>
      </c>
      <c r="G437" s="65"/>
      <c r="H437" s="65"/>
      <c r="I437" s="104"/>
      <c r="J437" s="104"/>
      <c r="K437" s="104"/>
      <c r="L437" s="104"/>
      <c r="M437" s="104"/>
      <c r="N437" s="104"/>
      <c r="O437" s="104"/>
      <c r="P437" s="104"/>
      <c r="Q437" s="65"/>
      <c r="R437" s="136"/>
      <c r="S437" s="136"/>
      <c r="U437" s="25"/>
    </row>
    <row r="438" spans="1:21" s="24" customFormat="1" ht="18.75" customHeight="1">
      <c r="A438" s="4">
        <v>58</v>
      </c>
      <c r="B438" s="331" t="s">
        <v>513</v>
      </c>
      <c r="C438" s="259">
        <f t="shared" si="31"/>
        <v>11745378</v>
      </c>
      <c r="D438" s="104"/>
      <c r="E438" s="21">
        <v>6</v>
      </c>
      <c r="F438" s="65">
        <v>11745378</v>
      </c>
      <c r="G438" s="65"/>
      <c r="H438" s="65"/>
      <c r="I438" s="104"/>
      <c r="J438" s="104"/>
      <c r="K438" s="104"/>
      <c r="L438" s="104"/>
      <c r="M438" s="104"/>
      <c r="N438" s="104"/>
      <c r="O438" s="104"/>
      <c r="P438" s="104"/>
      <c r="Q438" s="65"/>
      <c r="R438" s="136"/>
      <c r="S438" s="136"/>
      <c r="U438" s="25"/>
    </row>
    <row r="439" spans="1:21" s="24" customFormat="1" ht="18.75" customHeight="1">
      <c r="A439" s="4">
        <v>59</v>
      </c>
      <c r="B439" s="103" t="s">
        <v>1037</v>
      </c>
      <c r="C439" s="259">
        <f t="shared" si="31"/>
        <v>2752364</v>
      </c>
      <c r="D439" s="104"/>
      <c r="E439" s="21"/>
      <c r="F439" s="65"/>
      <c r="G439" s="65"/>
      <c r="H439" s="65"/>
      <c r="I439" s="104"/>
      <c r="J439" s="104"/>
      <c r="K439" s="104">
        <v>1100</v>
      </c>
      <c r="L439" s="104">
        <v>2752364</v>
      </c>
      <c r="M439" s="104"/>
      <c r="N439" s="104"/>
      <c r="O439" s="104"/>
      <c r="P439" s="104"/>
      <c r="Q439" s="65"/>
      <c r="R439" s="136"/>
      <c r="S439" s="136"/>
      <c r="U439" s="25"/>
    </row>
    <row r="440" spans="1:21" s="24" customFormat="1" ht="18.75" customHeight="1">
      <c r="A440" s="4">
        <v>60</v>
      </c>
      <c r="B440" s="103" t="s">
        <v>1039</v>
      </c>
      <c r="C440" s="259">
        <f t="shared" si="31"/>
        <v>1353277</v>
      </c>
      <c r="D440" s="104"/>
      <c r="E440" s="21"/>
      <c r="F440" s="65"/>
      <c r="G440" s="65">
        <v>576</v>
      </c>
      <c r="H440" s="65">
        <v>1353277</v>
      </c>
      <c r="I440" s="104"/>
      <c r="J440" s="104"/>
      <c r="K440" s="104"/>
      <c r="L440" s="104"/>
      <c r="M440" s="104"/>
      <c r="N440" s="104"/>
      <c r="O440" s="104"/>
      <c r="P440" s="104"/>
      <c r="Q440" s="65"/>
      <c r="R440" s="136"/>
      <c r="S440" s="136"/>
      <c r="U440" s="25"/>
    </row>
    <row r="441" spans="1:21" s="24" customFormat="1" ht="18.75" customHeight="1">
      <c r="A441" s="4">
        <v>61</v>
      </c>
      <c r="B441" s="103" t="s">
        <v>1007</v>
      </c>
      <c r="C441" s="259">
        <f t="shared" si="31"/>
        <v>3915126</v>
      </c>
      <c r="D441" s="104"/>
      <c r="E441" s="21">
        <v>2</v>
      </c>
      <c r="F441" s="65">
        <v>3915126</v>
      </c>
      <c r="G441" s="65"/>
      <c r="H441" s="65"/>
      <c r="I441" s="104"/>
      <c r="J441" s="104"/>
      <c r="K441" s="104"/>
      <c r="L441" s="104"/>
      <c r="M441" s="104"/>
      <c r="N441" s="104"/>
      <c r="O441" s="104"/>
      <c r="P441" s="104"/>
      <c r="Q441" s="65"/>
      <c r="R441" s="136"/>
      <c r="S441" s="136"/>
      <c r="U441" s="25"/>
    </row>
    <row r="442" spans="1:21" s="24" customFormat="1" ht="18.75" customHeight="1">
      <c r="A442" s="4">
        <v>62</v>
      </c>
      <c r="B442" s="330" t="s">
        <v>1008</v>
      </c>
      <c r="C442" s="259">
        <f t="shared" si="31"/>
        <v>3915126</v>
      </c>
      <c r="D442" s="104"/>
      <c r="E442" s="21">
        <v>2</v>
      </c>
      <c r="F442" s="65">
        <v>3915126</v>
      </c>
      <c r="G442" s="65"/>
      <c r="H442" s="65"/>
      <c r="I442" s="104"/>
      <c r="J442" s="104"/>
      <c r="K442" s="104"/>
      <c r="L442" s="104"/>
      <c r="M442" s="104"/>
      <c r="N442" s="104"/>
      <c r="O442" s="104"/>
      <c r="P442" s="104"/>
      <c r="Q442" s="65"/>
      <c r="R442" s="136"/>
      <c r="S442" s="136"/>
      <c r="U442" s="25"/>
    </row>
    <row r="443" spans="1:21" s="24" customFormat="1" ht="18.75" customHeight="1">
      <c r="A443" s="4">
        <v>63</v>
      </c>
      <c r="B443" s="103" t="s">
        <v>1009</v>
      </c>
      <c r="C443" s="259">
        <f t="shared" si="31"/>
        <v>3915126</v>
      </c>
      <c r="D443" s="104"/>
      <c r="E443" s="21">
        <v>2</v>
      </c>
      <c r="F443" s="65">
        <v>3915126</v>
      </c>
      <c r="G443" s="65"/>
      <c r="H443" s="65"/>
      <c r="I443" s="104"/>
      <c r="J443" s="104"/>
      <c r="K443" s="104"/>
      <c r="L443" s="104"/>
      <c r="M443" s="104"/>
      <c r="N443" s="104"/>
      <c r="O443" s="104"/>
      <c r="P443" s="104"/>
      <c r="Q443" s="65"/>
      <c r="R443" s="136"/>
      <c r="S443" s="136"/>
      <c r="U443" s="25"/>
    </row>
    <row r="444" spans="1:21" ht="24.75" hidden="1" customHeight="1">
      <c r="A444" s="275">
        <v>5</v>
      </c>
      <c r="B444" s="13" t="s">
        <v>36</v>
      </c>
      <c r="C444" s="133">
        <f>C445+C458+C476</f>
        <v>164472212</v>
      </c>
      <c r="D444" s="61">
        <f t="shared" ref="D444:Q444" si="32">D445+D458+D476</f>
        <v>48061045</v>
      </c>
      <c r="E444" s="61">
        <f t="shared" si="32"/>
        <v>53</v>
      </c>
      <c r="F444" s="61">
        <f t="shared" si="32"/>
        <v>84800000</v>
      </c>
      <c r="G444" s="61">
        <f t="shared" si="32"/>
        <v>6225</v>
      </c>
      <c r="H444" s="61">
        <f t="shared" si="32"/>
        <v>7066282</v>
      </c>
      <c r="I444" s="61">
        <f t="shared" si="32"/>
        <v>0</v>
      </c>
      <c r="J444" s="61">
        <f t="shared" si="32"/>
        <v>0</v>
      </c>
      <c r="K444" s="61">
        <f t="shared" si="32"/>
        <v>10346.1</v>
      </c>
      <c r="L444" s="61">
        <f t="shared" si="32"/>
        <v>11196540</v>
      </c>
      <c r="M444" s="61">
        <f t="shared" si="32"/>
        <v>0</v>
      </c>
      <c r="N444" s="61">
        <f t="shared" si="32"/>
        <v>0</v>
      </c>
      <c r="O444" s="61">
        <f t="shared" si="32"/>
        <v>3520.1000000000004</v>
      </c>
      <c r="P444" s="61">
        <f t="shared" si="32"/>
        <v>9040265</v>
      </c>
      <c r="Q444" s="61">
        <f t="shared" si="32"/>
        <v>4308080</v>
      </c>
    </row>
    <row r="445" spans="1:21" ht="24" hidden="1" customHeight="1">
      <c r="A445" s="360" t="s">
        <v>37</v>
      </c>
      <c r="B445" s="361"/>
      <c r="C445" s="133">
        <f>SUM(C446:C457)</f>
        <v>39637655</v>
      </c>
      <c r="D445" s="61">
        <f t="shared" ref="D445:Q445" si="33">SUM(D446:D457)</f>
        <v>2814893</v>
      </c>
      <c r="E445" s="61">
        <f t="shared" si="33"/>
        <v>19</v>
      </c>
      <c r="F445" s="61">
        <f t="shared" si="33"/>
        <v>30400000</v>
      </c>
      <c r="G445" s="61">
        <f t="shared" si="33"/>
        <v>2164</v>
      </c>
      <c r="H445" s="61">
        <f t="shared" si="33"/>
        <v>2114682</v>
      </c>
      <c r="I445" s="61">
        <f t="shared" si="33"/>
        <v>0</v>
      </c>
      <c r="J445" s="61">
        <f t="shared" si="33"/>
        <v>0</v>
      </c>
      <c r="K445" s="61">
        <f t="shared" si="33"/>
        <v>0</v>
      </c>
      <c r="L445" s="61">
        <f t="shared" si="33"/>
        <v>0</v>
      </c>
      <c r="M445" s="61">
        <f t="shared" si="33"/>
        <v>0</v>
      </c>
      <c r="N445" s="61">
        <f t="shared" si="33"/>
        <v>0</v>
      </c>
      <c r="O445" s="61">
        <f t="shared" si="33"/>
        <v>0</v>
      </c>
      <c r="P445" s="61">
        <f t="shared" si="33"/>
        <v>0</v>
      </c>
      <c r="Q445" s="61">
        <f t="shared" si="33"/>
        <v>4308080</v>
      </c>
    </row>
    <row r="446" spans="1:21" hidden="1">
      <c r="A446" s="140">
        <v>1</v>
      </c>
      <c r="B446" s="2" t="s">
        <v>514</v>
      </c>
      <c r="C446" s="124">
        <f t="shared" ref="C446:C475" si="34">D446+F446+H446+J446+L446+N446+P446+Q446</f>
        <v>2814893</v>
      </c>
      <c r="D446" s="7">
        <v>2814893</v>
      </c>
      <c r="E446" s="104"/>
      <c r="F446" s="104"/>
      <c r="G446" s="104"/>
      <c r="H446" s="104"/>
      <c r="I446" s="104"/>
      <c r="J446" s="104"/>
      <c r="K446" s="7"/>
      <c r="L446" s="104"/>
      <c r="M446" s="104"/>
      <c r="N446" s="104"/>
      <c r="O446" s="104"/>
      <c r="P446" s="104"/>
      <c r="Q446" s="104"/>
    </row>
    <row r="447" spans="1:21" hidden="1">
      <c r="A447" s="140">
        <v>2</v>
      </c>
      <c r="B447" s="2" t="s">
        <v>857</v>
      </c>
      <c r="C447" s="124">
        <f t="shared" si="34"/>
        <v>4800000</v>
      </c>
      <c r="D447" s="104"/>
      <c r="E447" s="104">
        <v>3</v>
      </c>
      <c r="F447" s="104">
        <v>4800000</v>
      </c>
      <c r="G447" s="104"/>
      <c r="H447" s="104"/>
      <c r="I447" s="104"/>
      <c r="J447" s="104"/>
      <c r="K447" s="7"/>
      <c r="L447" s="104"/>
      <c r="M447" s="104"/>
      <c r="N447" s="104"/>
      <c r="O447" s="104"/>
      <c r="P447" s="104"/>
      <c r="Q447" s="104"/>
    </row>
    <row r="448" spans="1:21" hidden="1">
      <c r="A448" s="140">
        <v>3</v>
      </c>
      <c r="B448" s="2" t="s">
        <v>858</v>
      </c>
      <c r="C448" s="124">
        <f t="shared" si="34"/>
        <v>2418323</v>
      </c>
      <c r="D448" s="7"/>
      <c r="E448" s="104"/>
      <c r="F448" s="104"/>
      <c r="G448" s="104"/>
      <c r="H448" s="104"/>
      <c r="I448" s="104"/>
      <c r="J448" s="104"/>
      <c r="K448" s="7"/>
      <c r="L448" s="104"/>
      <c r="M448" s="104"/>
      <c r="N448" s="104"/>
      <c r="O448" s="104"/>
      <c r="P448" s="104"/>
      <c r="Q448" s="104">
        <v>2418323</v>
      </c>
    </row>
    <row r="449" spans="1:17" hidden="1">
      <c r="A449" s="140">
        <v>4</v>
      </c>
      <c r="B449" s="2" t="s">
        <v>515</v>
      </c>
      <c r="C449" s="124">
        <f t="shared" si="34"/>
        <v>1889757</v>
      </c>
      <c r="D449" s="7"/>
      <c r="E449" s="104"/>
      <c r="F449" s="104"/>
      <c r="G449" s="104"/>
      <c r="H449" s="104"/>
      <c r="I449" s="104"/>
      <c r="J449" s="104"/>
      <c r="K449" s="7"/>
      <c r="L449" s="104"/>
      <c r="M449" s="104"/>
      <c r="N449" s="104"/>
      <c r="O449" s="104"/>
      <c r="P449" s="104"/>
      <c r="Q449" s="104">
        <v>1889757</v>
      </c>
    </row>
    <row r="450" spans="1:17" hidden="1">
      <c r="A450" s="140">
        <v>5</v>
      </c>
      <c r="B450" s="2" t="s">
        <v>516</v>
      </c>
      <c r="C450" s="124">
        <f t="shared" si="34"/>
        <v>4800000</v>
      </c>
      <c r="D450" s="7"/>
      <c r="E450" s="104">
        <v>3</v>
      </c>
      <c r="F450" s="104">
        <v>4800000</v>
      </c>
      <c r="G450" s="104"/>
      <c r="H450" s="104"/>
      <c r="I450" s="104"/>
      <c r="J450" s="104"/>
      <c r="K450" s="7"/>
      <c r="L450" s="104"/>
      <c r="M450" s="104"/>
      <c r="N450" s="104"/>
      <c r="O450" s="104"/>
      <c r="P450" s="104"/>
      <c r="Q450" s="104"/>
    </row>
    <row r="451" spans="1:17" hidden="1">
      <c r="A451" s="140">
        <v>6</v>
      </c>
      <c r="B451" s="2" t="s">
        <v>902</v>
      </c>
      <c r="C451" s="124">
        <f t="shared" si="34"/>
        <v>841482</v>
      </c>
      <c r="D451" s="7"/>
      <c r="E451" s="104"/>
      <c r="F451" s="104"/>
      <c r="G451" s="104">
        <v>1180</v>
      </c>
      <c r="H451" s="104">
        <v>841482</v>
      </c>
      <c r="I451" s="104"/>
      <c r="J451" s="104"/>
      <c r="K451" s="7"/>
      <c r="L451" s="104"/>
      <c r="M451" s="104"/>
      <c r="N451" s="104"/>
      <c r="O451" s="104"/>
      <c r="P451" s="104"/>
      <c r="Q451" s="104"/>
    </row>
    <row r="452" spans="1:17" hidden="1">
      <c r="A452" s="140">
        <v>7</v>
      </c>
      <c r="B452" s="2" t="s">
        <v>693</v>
      </c>
      <c r="C452" s="124">
        <f t="shared" si="34"/>
        <v>864000</v>
      </c>
      <c r="D452" s="7"/>
      <c r="E452" s="104"/>
      <c r="F452" s="104"/>
      <c r="G452" s="104">
        <v>720</v>
      </c>
      <c r="H452" s="104">
        <v>864000</v>
      </c>
      <c r="I452" s="104"/>
      <c r="J452" s="104"/>
      <c r="K452" s="7"/>
      <c r="L452" s="104"/>
      <c r="M452" s="104"/>
      <c r="N452" s="104"/>
      <c r="O452" s="104"/>
      <c r="P452" s="104"/>
      <c r="Q452" s="104"/>
    </row>
    <row r="453" spans="1:17" hidden="1">
      <c r="A453" s="140">
        <v>8</v>
      </c>
      <c r="B453" s="2" t="s">
        <v>694</v>
      </c>
      <c r="C453" s="124">
        <f t="shared" si="34"/>
        <v>1600000</v>
      </c>
      <c r="D453" s="104"/>
      <c r="E453" s="104">
        <v>1</v>
      </c>
      <c r="F453" s="104">
        <v>1600000</v>
      </c>
      <c r="G453" s="104"/>
      <c r="H453" s="104"/>
      <c r="I453" s="104"/>
      <c r="J453" s="104"/>
      <c r="K453" s="7"/>
      <c r="L453" s="104"/>
      <c r="M453" s="104"/>
      <c r="N453" s="104"/>
      <c r="O453" s="104"/>
      <c r="P453" s="104"/>
      <c r="Q453" s="104"/>
    </row>
    <row r="454" spans="1:17" hidden="1">
      <c r="A454" s="140">
        <v>9</v>
      </c>
      <c r="B454" s="2" t="s">
        <v>1637</v>
      </c>
      <c r="C454" s="124">
        <f t="shared" si="34"/>
        <v>9600000</v>
      </c>
      <c r="D454" s="7"/>
      <c r="E454" s="104">
        <v>6</v>
      </c>
      <c r="F454" s="104">
        <v>9600000</v>
      </c>
      <c r="G454" s="104"/>
      <c r="H454" s="104"/>
      <c r="I454" s="104"/>
      <c r="J454" s="104"/>
      <c r="K454" s="7"/>
      <c r="L454" s="104"/>
      <c r="M454" s="104"/>
      <c r="N454" s="104"/>
      <c r="O454" s="104"/>
      <c r="P454" s="104"/>
      <c r="Q454" s="104"/>
    </row>
    <row r="455" spans="1:17" hidden="1">
      <c r="A455" s="140">
        <v>10</v>
      </c>
      <c r="B455" s="2" t="s">
        <v>1638</v>
      </c>
      <c r="C455" s="124">
        <f t="shared" si="34"/>
        <v>6400000</v>
      </c>
      <c r="D455" s="7"/>
      <c r="E455" s="104">
        <v>4</v>
      </c>
      <c r="F455" s="104">
        <v>6400000</v>
      </c>
      <c r="G455" s="104"/>
      <c r="H455" s="104"/>
      <c r="I455" s="104"/>
      <c r="J455" s="104"/>
      <c r="K455" s="7"/>
      <c r="L455" s="104"/>
      <c r="M455" s="104"/>
      <c r="N455" s="104"/>
      <c r="O455" s="104"/>
      <c r="P455" s="104"/>
      <c r="Q455" s="104"/>
    </row>
    <row r="456" spans="1:17" hidden="1">
      <c r="A456" s="140">
        <v>11</v>
      </c>
      <c r="B456" s="2" t="s">
        <v>1639</v>
      </c>
      <c r="C456" s="124">
        <f t="shared" si="34"/>
        <v>3200000</v>
      </c>
      <c r="D456" s="7"/>
      <c r="E456" s="104">
        <v>2</v>
      </c>
      <c r="F456" s="104">
        <v>3200000</v>
      </c>
      <c r="G456" s="104"/>
      <c r="H456" s="104"/>
      <c r="I456" s="104"/>
      <c r="J456" s="104"/>
      <c r="K456" s="7"/>
      <c r="L456" s="104"/>
      <c r="M456" s="104"/>
      <c r="N456" s="104"/>
      <c r="O456" s="104"/>
      <c r="P456" s="104"/>
      <c r="Q456" s="104"/>
    </row>
    <row r="457" spans="1:17" hidden="1">
      <c r="A457" s="140">
        <v>12</v>
      </c>
      <c r="B457" s="2" t="s">
        <v>859</v>
      </c>
      <c r="C457" s="124">
        <f t="shared" si="34"/>
        <v>409200</v>
      </c>
      <c r="D457" s="7"/>
      <c r="E457" s="104"/>
      <c r="F457" s="104"/>
      <c r="G457" s="104">
        <v>264</v>
      </c>
      <c r="H457" s="104">
        <v>409200</v>
      </c>
      <c r="I457" s="104"/>
      <c r="J457" s="104"/>
      <c r="K457" s="7"/>
      <c r="L457" s="104"/>
      <c r="M457" s="104"/>
      <c r="N457" s="104"/>
      <c r="O457" s="104"/>
      <c r="P457" s="104"/>
      <c r="Q457" s="104"/>
    </row>
    <row r="458" spans="1:17">
      <c r="A458" s="365" t="s">
        <v>38</v>
      </c>
      <c r="B458" s="365"/>
      <c r="C458" s="133">
        <f>SUM(C459:C475)</f>
        <v>56643894</v>
      </c>
      <c r="D458" s="61">
        <f t="shared" ref="D458:Q458" si="35">SUM(D459:D475)</f>
        <v>19965470</v>
      </c>
      <c r="E458" s="61">
        <f t="shared" si="35"/>
        <v>19</v>
      </c>
      <c r="F458" s="61">
        <f t="shared" si="35"/>
        <v>30400000</v>
      </c>
      <c r="G458" s="61">
        <f t="shared" si="35"/>
        <v>1548</v>
      </c>
      <c r="H458" s="61">
        <f t="shared" si="35"/>
        <v>1857600</v>
      </c>
      <c r="I458" s="61">
        <f t="shared" si="35"/>
        <v>0</v>
      </c>
      <c r="J458" s="61">
        <f t="shared" si="35"/>
        <v>0</v>
      </c>
      <c r="K458" s="61">
        <f t="shared" si="35"/>
        <v>3768</v>
      </c>
      <c r="L458" s="61">
        <f t="shared" si="35"/>
        <v>3461280</v>
      </c>
      <c r="M458" s="61">
        <f t="shared" si="35"/>
        <v>0</v>
      </c>
      <c r="N458" s="61">
        <f t="shared" si="35"/>
        <v>0</v>
      </c>
      <c r="O458" s="61">
        <f t="shared" si="35"/>
        <v>498</v>
      </c>
      <c r="P458" s="61">
        <f t="shared" si="35"/>
        <v>959544</v>
      </c>
      <c r="Q458" s="61">
        <f t="shared" si="35"/>
        <v>0</v>
      </c>
    </row>
    <row r="459" spans="1:17">
      <c r="A459" s="140">
        <v>1</v>
      </c>
      <c r="B459" s="141" t="s">
        <v>1738</v>
      </c>
      <c r="C459" s="124">
        <f t="shared" si="34"/>
        <v>1818434</v>
      </c>
      <c r="D459" s="7">
        <v>1818434</v>
      </c>
      <c r="E459" s="104"/>
      <c r="F459" s="104"/>
      <c r="G459" s="104"/>
      <c r="H459" s="104"/>
      <c r="I459" s="104"/>
      <c r="J459" s="104"/>
      <c r="K459" s="7"/>
      <c r="L459" s="104"/>
      <c r="M459" s="104"/>
      <c r="N459" s="104"/>
      <c r="O459" s="104"/>
      <c r="P459" s="104"/>
      <c r="Q459" s="48"/>
    </row>
    <row r="460" spans="1:17" hidden="1">
      <c r="A460" s="140">
        <v>2</v>
      </c>
      <c r="B460" s="2" t="s">
        <v>517</v>
      </c>
      <c r="C460" s="124">
        <f t="shared" si="34"/>
        <v>2798190</v>
      </c>
      <c r="D460" s="7">
        <v>2798190</v>
      </c>
      <c r="E460" s="104"/>
      <c r="F460" s="104"/>
      <c r="G460" s="104"/>
      <c r="H460" s="104"/>
      <c r="I460" s="104"/>
      <c r="J460" s="104"/>
      <c r="K460" s="7"/>
      <c r="L460" s="104"/>
      <c r="M460" s="104"/>
      <c r="N460" s="104"/>
      <c r="O460" s="104"/>
      <c r="P460" s="104"/>
      <c r="Q460" s="48"/>
    </row>
    <row r="461" spans="1:17" hidden="1">
      <c r="A461" s="121">
        <v>3</v>
      </c>
      <c r="B461" s="2" t="s">
        <v>791</v>
      </c>
      <c r="C461" s="124">
        <f t="shared" si="34"/>
        <v>868838</v>
      </c>
      <c r="D461" s="7">
        <v>868838</v>
      </c>
      <c r="E461" s="104"/>
      <c r="F461" s="104"/>
      <c r="G461" s="104"/>
      <c r="H461" s="104"/>
      <c r="I461" s="104"/>
      <c r="J461" s="104"/>
      <c r="K461" s="7"/>
      <c r="L461" s="104"/>
      <c r="M461" s="104"/>
      <c r="N461" s="104"/>
      <c r="O461" s="104"/>
      <c r="P461" s="104"/>
      <c r="Q461" s="48"/>
    </row>
    <row r="462" spans="1:17" hidden="1">
      <c r="A462" s="140">
        <v>4</v>
      </c>
      <c r="B462" s="2" t="s">
        <v>792</v>
      </c>
      <c r="C462" s="124">
        <f t="shared" si="34"/>
        <v>3039831</v>
      </c>
      <c r="D462" s="7">
        <v>3039831</v>
      </c>
      <c r="E462" s="104"/>
      <c r="F462" s="104"/>
      <c r="G462" s="104"/>
      <c r="H462" s="104"/>
      <c r="I462" s="104"/>
      <c r="J462" s="104"/>
      <c r="K462" s="7"/>
      <c r="L462" s="104"/>
      <c r="M462" s="104"/>
      <c r="N462" s="104"/>
      <c r="O462" s="104"/>
      <c r="P462" s="104"/>
      <c r="Q462" s="48"/>
    </row>
    <row r="463" spans="1:17" hidden="1">
      <c r="A463" s="140">
        <v>5</v>
      </c>
      <c r="B463" s="2" t="s">
        <v>793</v>
      </c>
      <c r="C463" s="124">
        <f t="shared" si="34"/>
        <v>6400000</v>
      </c>
      <c r="D463" s="104"/>
      <c r="E463" s="104">
        <v>4</v>
      </c>
      <c r="F463" s="104">
        <v>6400000</v>
      </c>
      <c r="G463" s="104"/>
      <c r="H463" s="104"/>
      <c r="I463" s="104"/>
      <c r="J463" s="104"/>
      <c r="K463" s="104"/>
      <c r="L463" s="104"/>
      <c r="M463" s="104"/>
      <c r="N463" s="104"/>
      <c r="O463" s="104"/>
      <c r="P463" s="104"/>
      <c r="Q463" s="48"/>
    </row>
    <row r="464" spans="1:17" hidden="1">
      <c r="A464" s="121">
        <v>6</v>
      </c>
      <c r="B464" s="2" t="s">
        <v>1041</v>
      </c>
      <c r="C464" s="124">
        <f t="shared" si="34"/>
        <v>613840</v>
      </c>
      <c r="D464" s="104">
        <v>613840</v>
      </c>
      <c r="E464" s="104"/>
      <c r="F464" s="104"/>
      <c r="G464" s="104"/>
      <c r="H464" s="104"/>
      <c r="I464" s="104"/>
      <c r="J464" s="104"/>
      <c r="K464" s="104"/>
      <c r="L464" s="104"/>
      <c r="M464" s="104"/>
      <c r="N464" s="104"/>
      <c r="O464" s="104"/>
      <c r="P464" s="104"/>
      <c r="Q464" s="48"/>
    </row>
    <row r="465" spans="1:17" hidden="1">
      <c r="A465" s="140">
        <v>7</v>
      </c>
      <c r="B465" s="2" t="s">
        <v>695</v>
      </c>
      <c r="C465" s="124">
        <f t="shared" si="34"/>
        <v>1426824</v>
      </c>
      <c r="D465" s="104"/>
      <c r="E465" s="104"/>
      <c r="F465" s="104"/>
      <c r="G465" s="104"/>
      <c r="H465" s="104"/>
      <c r="I465" s="104"/>
      <c r="J465" s="104"/>
      <c r="K465" s="104">
        <v>498</v>
      </c>
      <c r="L465" s="104">
        <v>467280</v>
      </c>
      <c r="M465" s="104"/>
      <c r="N465" s="104"/>
      <c r="O465" s="104">
        <v>498</v>
      </c>
      <c r="P465" s="104">
        <v>959544</v>
      </c>
      <c r="Q465" s="48"/>
    </row>
    <row r="466" spans="1:17" hidden="1">
      <c r="A466" s="140">
        <v>8</v>
      </c>
      <c r="B466" s="2" t="s">
        <v>518</v>
      </c>
      <c r="C466" s="124">
        <f t="shared" si="34"/>
        <v>1255955</v>
      </c>
      <c r="D466" s="104">
        <v>1255955</v>
      </c>
      <c r="E466" s="104"/>
      <c r="F466" s="104"/>
      <c r="G466" s="104"/>
      <c r="H466" s="104"/>
      <c r="I466" s="104"/>
      <c r="J466" s="104"/>
      <c r="K466" s="104"/>
      <c r="L466" s="104"/>
      <c r="M466" s="104"/>
      <c r="N466" s="104"/>
      <c r="O466" s="104"/>
      <c r="P466" s="104"/>
      <c r="Q466" s="48"/>
    </row>
    <row r="467" spans="1:17" hidden="1">
      <c r="A467" s="121">
        <v>9</v>
      </c>
      <c r="B467" s="2" t="s">
        <v>794</v>
      </c>
      <c r="C467" s="124">
        <f t="shared" si="34"/>
        <v>5392856</v>
      </c>
      <c r="D467" s="104">
        <v>5392856</v>
      </c>
      <c r="E467" s="104"/>
      <c r="F467" s="104"/>
      <c r="G467" s="104"/>
      <c r="H467" s="104"/>
      <c r="I467" s="104"/>
      <c r="J467" s="104"/>
      <c r="K467" s="104"/>
      <c r="L467" s="104"/>
      <c r="M467" s="104"/>
      <c r="N467" s="104"/>
      <c r="O467" s="104"/>
      <c r="P467" s="104"/>
      <c r="Q467" s="48"/>
    </row>
    <row r="468" spans="1:17" hidden="1">
      <c r="A468" s="140">
        <v>10</v>
      </c>
      <c r="B468" s="2" t="s">
        <v>519</v>
      </c>
      <c r="C468" s="124">
        <f t="shared" si="34"/>
        <v>4919150</v>
      </c>
      <c r="D468" s="104">
        <v>3771950</v>
      </c>
      <c r="E468" s="104"/>
      <c r="F468" s="104"/>
      <c r="G468" s="104">
        <v>956</v>
      </c>
      <c r="H468" s="104">
        <v>1147200</v>
      </c>
      <c r="I468" s="104"/>
      <c r="J468" s="104"/>
      <c r="K468" s="104"/>
      <c r="L468" s="104"/>
      <c r="M468" s="104"/>
      <c r="N468" s="104"/>
      <c r="O468" s="104"/>
      <c r="P468" s="104"/>
      <c r="Q468" s="48"/>
    </row>
    <row r="469" spans="1:17" hidden="1">
      <c r="A469" s="140">
        <v>11</v>
      </c>
      <c r="B469" s="2" t="s">
        <v>696</v>
      </c>
      <c r="C469" s="124">
        <f t="shared" si="34"/>
        <v>405576</v>
      </c>
      <c r="D469" s="104">
        <v>405576</v>
      </c>
      <c r="E469" s="104"/>
      <c r="F469" s="104"/>
      <c r="G469" s="104"/>
      <c r="H469" s="104"/>
      <c r="I469" s="104"/>
      <c r="J469" s="104"/>
      <c r="K469" s="104"/>
      <c r="L469" s="104"/>
      <c r="M469" s="104"/>
      <c r="N469" s="104"/>
      <c r="O469" s="104"/>
      <c r="P469" s="104"/>
      <c r="Q469" s="48"/>
    </row>
    <row r="470" spans="1:17" hidden="1">
      <c r="A470" s="121">
        <v>12</v>
      </c>
      <c r="B470" s="2" t="s">
        <v>520</v>
      </c>
      <c r="C470" s="124">
        <f t="shared" si="34"/>
        <v>710400</v>
      </c>
      <c r="D470" s="104"/>
      <c r="E470" s="104"/>
      <c r="F470" s="104"/>
      <c r="G470" s="104">
        <v>592</v>
      </c>
      <c r="H470" s="104">
        <v>710400</v>
      </c>
      <c r="I470" s="104"/>
      <c r="J470" s="104"/>
      <c r="K470" s="104"/>
      <c r="L470" s="104"/>
      <c r="M470" s="104"/>
      <c r="N470" s="104"/>
      <c r="O470" s="104"/>
      <c r="P470" s="104"/>
      <c r="Q470" s="48"/>
    </row>
    <row r="471" spans="1:17" hidden="1">
      <c r="A471" s="140">
        <v>13</v>
      </c>
      <c r="B471" s="2" t="s">
        <v>1640</v>
      </c>
      <c r="C471" s="124">
        <f t="shared" si="34"/>
        <v>3200000</v>
      </c>
      <c r="D471" s="104"/>
      <c r="E471" s="104">
        <v>2</v>
      </c>
      <c r="F471" s="104">
        <v>3200000</v>
      </c>
      <c r="G471" s="104"/>
      <c r="H471" s="104"/>
      <c r="I471" s="104"/>
      <c r="J471" s="104"/>
      <c r="K471" s="104"/>
      <c r="L471" s="104"/>
      <c r="M471" s="104"/>
      <c r="N471" s="104"/>
      <c r="O471" s="104"/>
      <c r="P471" s="104"/>
      <c r="Q471" s="48"/>
    </row>
    <row r="472" spans="1:17" ht="24" hidden="1" customHeight="1">
      <c r="A472" s="140">
        <v>14</v>
      </c>
      <c r="B472" s="2" t="s">
        <v>1641</v>
      </c>
      <c r="C472" s="124">
        <f t="shared" si="34"/>
        <v>4800000</v>
      </c>
      <c r="D472" s="104"/>
      <c r="E472" s="104">
        <v>3</v>
      </c>
      <c r="F472" s="104">
        <v>4800000</v>
      </c>
      <c r="G472" s="104"/>
      <c r="H472" s="104"/>
      <c r="I472" s="104"/>
      <c r="J472" s="104"/>
      <c r="K472" s="104"/>
      <c r="L472" s="104"/>
      <c r="M472" s="104"/>
      <c r="N472" s="104"/>
      <c r="O472" s="104"/>
      <c r="P472" s="104"/>
      <c r="Q472" s="48"/>
    </row>
    <row r="473" spans="1:17" hidden="1">
      <c r="A473" s="121">
        <v>15</v>
      </c>
      <c r="B473" s="2" t="s">
        <v>1642</v>
      </c>
      <c r="C473" s="124">
        <f t="shared" si="34"/>
        <v>9600000</v>
      </c>
      <c r="D473" s="104"/>
      <c r="E473" s="104">
        <v>6</v>
      </c>
      <c r="F473" s="104">
        <v>9600000</v>
      </c>
      <c r="G473" s="104"/>
      <c r="H473" s="104"/>
      <c r="I473" s="104"/>
      <c r="J473" s="104"/>
      <c r="K473" s="104"/>
      <c r="L473" s="104"/>
      <c r="M473" s="104"/>
      <c r="N473" s="104"/>
      <c r="O473" s="104"/>
      <c r="P473" s="104"/>
      <c r="Q473" s="48"/>
    </row>
    <row r="474" spans="1:17" hidden="1">
      <c r="A474" s="140">
        <v>16</v>
      </c>
      <c r="B474" s="2" t="s">
        <v>1643</v>
      </c>
      <c r="C474" s="124">
        <f t="shared" si="34"/>
        <v>6400000</v>
      </c>
      <c r="D474" s="104"/>
      <c r="E474" s="104">
        <v>4</v>
      </c>
      <c r="F474" s="104">
        <v>6400000</v>
      </c>
      <c r="G474" s="104"/>
      <c r="H474" s="104"/>
      <c r="I474" s="104"/>
      <c r="J474" s="104"/>
      <c r="K474" s="104"/>
      <c r="L474" s="104"/>
      <c r="M474" s="104"/>
      <c r="N474" s="104"/>
      <c r="O474" s="104"/>
      <c r="P474" s="104"/>
      <c r="Q474" s="48"/>
    </row>
    <row r="475" spans="1:17" hidden="1">
      <c r="A475" s="140">
        <v>17</v>
      </c>
      <c r="B475" s="2" t="s">
        <v>1644</v>
      </c>
      <c r="C475" s="124">
        <f t="shared" si="34"/>
        <v>2994000</v>
      </c>
      <c r="D475" s="104"/>
      <c r="E475" s="104"/>
      <c r="F475" s="104"/>
      <c r="G475" s="104"/>
      <c r="H475" s="104"/>
      <c r="I475" s="104"/>
      <c r="J475" s="104"/>
      <c r="K475" s="104">
        <v>3270</v>
      </c>
      <c r="L475" s="104">
        <v>2994000</v>
      </c>
      <c r="M475" s="104"/>
      <c r="N475" s="104"/>
      <c r="O475" s="104"/>
      <c r="P475" s="104"/>
      <c r="Q475" s="48"/>
    </row>
    <row r="476" spans="1:17" hidden="1">
      <c r="A476" s="365" t="s">
        <v>39</v>
      </c>
      <c r="B476" s="365"/>
      <c r="C476" s="133">
        <f>SUM(C477:C494)</f>
        <v>68190663</v>
      </c>
      <c r="D476" s="61">
        <f t="shared" ref="D476:Q476" si="36">SUM(D477:D494)</f>
        <v>25280682</v>
      </c>
      <c r="E476" s="61">
        <f t="shared" si="36"/>
        <v>15</v>
      </c>
      <c r="F476" s="61">
        <f t="shared" si="36"/>
        <v>24000000</v>
      </c>
      <c r="G476" s="61">
        <f t="shared" si="36"/>
        <v>2513</v>
      </c>
      <c r="H476" s="61">
        <f t="shared" si="36"/>
        <v>3094000</v>
      </c>
      <c r="I476" s="61">
        <f t="shared" si="36"/>
        <v>0</v>
      </c>
      <c r="J476" s="61">
        <f t="shared" si="36"/>
        <v>0</v>
      </c>
      <c r="K476" s="61">
        <f t="shared" si="36"/>
        <v>6578.1</v>
      </c>
      <c r="L476" s="61">
        <f t="shared" si="36"/>
        <v>7735260</v>
      </c>
      <c r="M476" s="61">
        <f t="shared" si="36"/>
        <v>0</v>
      </c>
      <c r="N476" s="61">
        <f t="shared" si="36"/>
        <v>0</v>
      </c>
      <c r="O476" s="61">
        <f t="shared" si="36"/>
        <v>3022.1000000000004</v>
      </c>
      <c r="P476" s="61">
        <f t="shared" si="36"/>
        <v>8080721</v>
      </c>
      <c r="Q476" s="61">
        <f t="shared" si="36"/>
        <v>0</v>
      </c>
    </row>
    <row r="477" spans="1:17" hidden="1">
      <c r="A477" s="140">
        <v>1</v>
      </c>
      <c r="B477" s="2" t="s">
        <v>521</v>
      </c>
      <c r="C477" s="260">
        <f t="shared" ref="C477:C494" si="37">D477+F477+H477+J477+L477+N477+P477+Q477</f>
        <v>5226080</v>
      </c>
      <c r="D477" s="104">
        <v>5226080</v>
      </c>
      <c r="E477" s="134"/>
      <c r="F477" s="134"/>
      <c r="G477" s="134"/>
      <c r="H477" s="134"/>
      <c r="I477" s="134"/>
      <c r="J477" s="134"/>
      <c r="K477" s="134"/>
      <c r="L477" s="134"/>
      <c r="M477" s="134"/>
      <c r="N477" s="134"/>
      <c r="O477" s="134"/>
      <c r="P477" s="134"/>
      <c r="Q477" s="48"/>
    </row>
    <row r="478" spans="1:17" hidden="1">
      <c r="A478" s="140">
        <v>2</v>
      </c>
      <c r="B478" s="2" t="s">
        <v>795</v>
      </c>
      <c r="C478" s="260">
        <f t="shared" si="37"/>
        <v>4004597</v>
      </c>
      <c r="D478" s="7">
        <v>4004597</v>
      </c>
      <c r="E478" s="104"/>
      <c r="F478" s="104"/>
      <c r="G478" s="104"/>
      <c r="H478" s="104"/>
      <c r="I478" s="104"/>
      <c r="J478" s="104"/>
      <c r="K478" s="7"/>
      <c r="L478" s="104"/>
      <c r="M478" s="104"/>
      <c r="N478" s="104"/>
      <c r="O478" s="104"/>
      <c r="P478" s="104"/>
      <c r="Q478" s="48"/>
    </row>
    <row r="479" spans="1:17" hidden="1">
      <c r="A479" s="121">
        <v>3</v>
      </c>
      <c r="B479" s="2" t="s">
        <v>860</v>
      </c>
      <c r="C479" s="260">
        <f t="shared" si="37"/>
        <v>6400000</v>
      </c>
      <c r="D479" s="104"/>
      <c r="E479" s="104">
        <v>4</v>
      </c>
      <c r="F479" s="104">
        <v>6400000</v>
      </c>
      <c r="G479" s="104"/>
      <c r="H479" s="104"/>
      <c r="I479" s="104"/>
      <c r="J479" s="104"/>
      <c r="K479" s="104"/>
      <c r="L479" s="104"/>
      <c r="M479" s="104"/>
      <c r="N479" s="104"/>
      <c r="O479" s="104"/>
      <c r="P479" s="104"/>
      <c r="Q479" s="48"/>
    </row>
    <row r="480" spans="1:17" hidden="1">
      <c r="A480" s="121">
        <v>4</v>
      </c>
      <c r="B480" s="2" t="s">
        <v>861</v>
      </c>
      <c r="C480" s="260">
        <f t="shared" si="37"/>
        <v>11200000</v>
      </c>
      <c r="D480" s="104"/>
      <c r="E480" s="104">
        <v>7</v>
      </c>
      <c r="F480" s="104">
        <v>11200000</v>
      </c>
      <c r="G480" s="104"/>
      <c r="H480" s="104"/>
      <c r="I480" s="104"/>
      <c r="J480" s="104"/>
      <c r="K480" s="104"/>
      <c r="L480" s="104"/>
      <c r="M480" s="104"/>
      <c r="N480" s="104"/>
      <c r="O480" s="104"/>
      <c r="P480" s="104"/>
      <c r="Q480" s="48"/>
    </row>
    <row r="481" spans="1:17" hidden="1">
      <c r="A481" s="140">
        <v>5</v>
      </c>
      <c r="B481" s="2" t="s">
        <v>697</v>
      </c>
      <c r="C481" s="260">
        <f t="shared" si="37"/>
        <v>1109580</v>
      </c>
      <c r="D481" s="7"/>
      <c r="E481" s="104"/>
      <c r="F481" s="104"/>
      <c r="G481" s="104"/>
      <c r="H481" s="104"/>
      <c r="I481" s="104"/>
      <c r="J481" s="104"/>
      <c r="K481" s="7">
        <v>1066</v>
      </c>
      <c r="L481" s="104">
        <v>1109580</v>
      </c>
      <c r="M481" s="104"/>
      <c r="N481" s="104"/>
      <c r="O481" s="104"/>
      <c r="P481" s="104"/>
      <c r="Q481" s="48"/>
    </row>
    <row r="482" spans="1:17" hidden="1">
      <c r="A482" s="121">
        <v>6</v>
      </c>
      <c r="B482" s="141" t="s">
        <v>522</v>
      </c>
      <c r="C482" s="260">
        <f t="shared" si="37"/>
        <v>1453200</v>
      </c>
      <c r="D482" s="104"/>
      <c r="E482" s="104"/>
      <c r="F482" s="104"/>
      <c r="G482" s="104">
        <v>1211</v>
      </c>
      <c r="H482" s="104">
        <v>1453200</v>
      </c>
      <c r="I482" s="104"/>
      <c r="J482" s="104"/>
      <c r="K482" s="104"/>
      <c r="L482" s="104"/>
      <c r="M482" s="104"/>
      <c r="N482" s="104"/>
      <c r="O482" s="104"/>
      <c r="P482" s="104"/>
      <c r="Q482" s="48"/>
    </row>
    <row r="483" spans="1:17" hidden="1">
      <c r="A483" s="121">
        <v>7</v>
      </c>
      <c r="B483" s="2" t="s">
        <v>698</v>
      </c>
      <c r="C483" s="260">
        <f t="shared" si="37"/>
        <v>1293600</v>
      </c>
      <c r="D483" s="104"/>
      <c r="E483" s="104"/>
      <c r="F483" s="104"/>
      <c r="G483" s="104">
        <v>1078</v>
      </c>
      <c r="H483" s="104">
        <v>1293600</v>
      </c>
      <c r="I483" s="104"/>
      <c r="J483" s="104"/>
      <c r="K483" s="104"/>
      <c r="L483" s="104"/>
      <c r="M483" s="104"/>
      <c r="N483" s="104"/>
      <c r="O483" s="104"/>
      <c r="P483" s="104"/>
      <c r="Q483" s="48"/>
    </row>
    <row r="484" spans="1:17" hidden="1">
      <c r="A484" s="140">
        <v>8</v>
      </c>
      <c r="B484" s="2" t="s">
        <v>699</v>
      </c>
      <c r="C484" s="260">
        <f t="shared" si="37"/>
        <v>6691003</v>
      </c>
      <c r="D484" s="104">
        <v>6691003</v>
      </c>
      <c r="E484" s="104"/>
      <c r="F484" s="104"/>
      <c r="G484" s="104"/>
      <c r="H484" s="104"/>
      <c r="I484" s="104"/>
      <c r="J484" s="104"/>
      <c r="K484" s="7"/>
      <c r="L484" s="104"/>
      <c r="M484" s="104"/>
      <c r="N484" s="104"/>
      <c r="O484" s="104"/>
      <c r="P484" s="104"/>
      <c r="Q484" s="48"/>
    </row>
    <row r="485" spans="1:17" hidden="1">
      <c r="A485" s="121">
        <v>9</v>
      </c>
      <c r="B485" s="2" t="s">
        <v>700</v>
      </c>
      <c r="C485" s="260">
        <f t="shared" si="37"/>
        <v>6566885</v>
      </c>
      <c r="D485" s="104">
        <v>6566885</v>
      </c>
      <c r="E485" s="104"/>
      <c r="F485" s="104"/>
      <c r="G485" s="104"/>
      <c r="H485" s="104"/>
      <c r="I485" s="104"/>
      <c r="J485" s="104"/>
      <c r="K485" s="7"/>
      <c r="L485" s="104"/>
      <c r="M485" s="104"/>
      <c r="N485" s="104"/>
      <c r="O485" s="104"/>
      <c r="P485" s="104"/>
      <c r="Q485" s="48"/>
    </row>
    <row r="486" spans="1:17" hidden="1">
      <c r="A486" s="121">
        <v>10</v>
      </c>
      <c r="B486" s="2" t="s">
        <v>1645</v>
      </c>
      <c r="C486" s="260">
        <f t="shared" si="37"/>
        <v>10841517</v>
      </c>
      <c r="D486" s="7"/>
      <c r="E486" s="104"/>
      <c r="F486" s="104"/>
      <c r="G486" s="104"/>
      <c r="H486" s="104"/>
      <c r="I486" s="104"/>
      <c r="J486" s="104"/>
      <c r="K486" s="7">
        <v>2376</v>
      </c>
      <c r="L486" s="104">
        <v>3550560</v>
      </c>
      <c r="M486" s="104"/>
      <c r="N486" s="104"/>
      <c r="O486" s="104">
        <v>2376</v>
      </c>
      <c r="P486" s="104">
        <v>7290957</v>
      </c>
      <c r="Q486" s="48"/>
    </row>
    <row r="487" spans="1:17" hidden="1">
      <c r="A487" s="140">
        <v>11</v>
      </c>
      <c r="B487" s="2" t="s">
        <v>1646</v>
      </c>
      <c r="C487" s="260">
        <f t="shared" si="37"/>
        <v>6400000</v>
      </c>
      <c r="D487" s="104"/>
      <c r="E487" s="104">
        <v>4</v>
      </c>
      <c r="F487" s="104">
        <v>6400000</v>
      </c>
      <c r="G487" s="104"/>
      <c r="H487" s="104"/>
      <c r="I487" s="104"/>
      <c r="J487" s="104"/>
      <c r="K487" s="104"/>
      <c r="L487" s="104"/>
      <c r="M487" s="104"/>
      <c r="N487" s="104"/>
      <c r="O487" s="104"/>
      <c r="P487" s="104"/>
      <c r="Q487" s="48"/>
    </row>
    <row r="488" spans="1:17" hidden="1">
      <c r="A488" s="121">
        <v>12</v>
      </c>
      <c r="B488" s="2" t="s">
        <v>1647</v>
      </c>
      <c r="C488" s="260">
        <f t="shared" si="37"/>
        <v>2690520</v>
      </c>
      <c r="D488" s="104"/>
      <c r="E488" s="104"/>
      <c r="F488" s="104"/>
      <c r="G488" s="104"/>
      <c r="H488" s="104"/>
      <c r="I488" s="104"/>
      <c r="J488" s="104"/>
      <c r="K488" s="104">
        <v>2490</v>
      </c>
      <c r="L488" s="104">
        <v>2690520</v>
      </c>
      <c r="M488" s="104"/>
      <c r="N488" s="104"/>
      <c r="O488" s="104"/>
      <c r="P488" s="104"/>
      <c r="Q488" s="48"/>
    </row>
    <row r="489" spans="1:17" hidden="1">
      <c r="A489" s="121">
        <v>13</v>
      </c>
      <c r="B489" s="2" t="s">
        <v>859</v>
      </c>
      <c r="C489" s="260">
        <f t="shared" si="37"/>
        <v>656057</v>
      </c>
      <c r="D489" s="104">
        <v>60997</v>
      </c>
      <c r="E489" s="104"/>
      <c r="F489" s="104"/>
      <c r="G489" s="104"/>
      <c r="H489" s="104"/>
      <c r="I489" s="104"/>
      <c r="J489" s="104"/>
      <c r="K489" s="104">
        <v>306.8</v>
      </c>
      <c r="L489" s="104">
        <v>194880</v>
      </c>
      <c r="M489" s="104"/>
      <c r="N489" s="104"/>
      <c r="O489" s="104">
        <v>306.8</v>
      </c>
      <c r="P489" s="104">
        <v>400180</v>
      </c>
      <c r="Q489" s="48"/>
    </row>
    <row r="490" spans="1:17" hidden="1">
      <c r="A490" s="121">
        <v>14</v>
      </c>
      <c r="B490" s="2" t="s">
        <v>946</v>
      </c>
      <c r="C490" s="260">
        <f t="shared" si="37"/>
        <v>287286</v>
      </c>
      <c r="D490" s="104">
        <v>287286</v>
      </c>
      <c r="E490" s="104"/>
      <c r="F490" s="104"/>
      <c r="G490" s="104"/>
      <c r="H490" s="104"/>
      <c r="I490" s="104"/>
      <c r="J490" s="104"/>
      <c r="K490" s="104"/>
      <c r="L490" s="104"/>
      <c r="M490" s="104"/>
      <c r="N490" s="104"/>
      <c r="O490" s="104"/>
      <c r="P490" s="104"/>
      <c r="Q490" s="48"/>
    </row>
    <row r="491" spans="1:17" hidden="1">
      <c r="A491" s="121">
        <v>15</v>
      </c>
      <c r="B491" s="2" t="s">
        <v>862</v>
      </c>
      <c r="C491" s="260">
        <f t="shared" si="37"/>
        <v>336907</v>
      </c>
      <c r="D491" s="104">
        <v>336907</v>
      </c>
      <c r="E491" s="104"/>
      <c r="F491" s="104"/>
      <c r="G491" s="104"/>
      <c r="H491" s="104"/>
      <c r="I491" s="104"/>
      <c r="J491" s="104"/>
      <c r="K491" s="104"/>
      <c r="L491" s="104"/>
      <c r="M491" s="104"/>
      <c r="N491" s="104"/>
      <c r="O491" s="104"/>
      <c r="P491" s="104"/>
      <c r="Q491" s="48"/>
    </row>
    <row r="492" spans="1:17" hidden="1">
      <c r="A492" s="140">
        <v>16</v>
      </c>
      <c r="B492" s="2" t="s">
        <v>796</v>
      </c>
      <c r="C492" s="260">
        <f t="shared" si="37"/>
        <v>723454</v>
      </c>
      <c r="D492" s="104">
        <v>723454</v>
      </c>
      <c r="E492" s="104"/>
      <c r="F492" s="104"/>
      <c r="G492" s="104"/>
      <c r="H492" s="104"/>
      <c r="I492" s="104"/>
      <c r="J492" s="104"/>
      <c r="K492" s="104"/>
      <c r="L492" s="104"/>
      <c r="M492" s="104"/>
      <c r="N492" s="104"/>
      <c r="O492" s="104"/>
      <c r="P492" s="104"/>
      <c r="Q492" s="48"/>
    </row>
    <row r="493" spans="1:17" hidden="1">
      <c r="A493" s="140">
        <v>17</v>
      </c>
      <c r="B493" s="2" t="s">
        <v>797</v>
      </c>
      <c r="C493" s="260">
        <f t="shared" si="37"/>
        <v>926504</v>
      </c>
      <c r="D493" s="104"/>
      <c r="E493" s="104"/>
      <c r="F493" s="104"/>
      <c r="G493" s="104">
        <v>224</v>
      </c>
      <c r="H493" s="104">
        <v>347200</v>
      </c>
      <c r="I493" s="104"/>
      <c r="J493" s="104"/>
      <c r="K493" s="104">
        <v>339.3</v>
      </c>
      <c r="L493" s="104">
        <v>189720</v>
      </c>
      <c r="M493" s="104"/>
      <c r="N493" s="104"/>
      <c r="O493" s="104">
        <v>339.3</v>
      </c>
      <c r="P493" s="104">
        <v>389584</v>
      </c>
      <c r="Q493" s="48"/>
    </row>
    <row r="494" spans="1:17" hidden="1">
      <c r="A494" s="142">
        <v>18</v>
      </c>
      <c r="B494" s="2" t="s">
        <v>523</v>
      </c>
      <c r="C494" s="260">
        <f t="shared" si="37"/>
        <v>1383473</v>
      </c>
      <c r="D494" s="104">
        <v>1383473</v>
      </c>
      <c r="E494" s="104"/>
      <c r="F494" s="104"/>
      <c r="G494" s="104"/>
      <c r="H494" s="104"/>
      <c r="I494" s="104"/>
      <c r="J494" s="104"/>
      <c r="K494" s="104"/>
      <c r="L494" s="104"/>
      <c r="M494" s="104"/>
      <c r="N494" s="104"/>
      <c r="O494" s="104"/>
      <c r="P494" s="104"/>
      <c r="Q494" s="48"/>
    </row>
    <row r="495" spans="1:17">
      <c r="A495" s="6">
        <v>6</v>
      </c>
      <c r="B495" s="13" t="s">
        <v>40</v>
      </c>
      <c r="C495" s="257">
        <f t="shared" ref="C495:Q495" si="38">C496+C514+C542</f>
        <v>274621189</v>
      </c>
      <c r="D495" s="91">
        <f t="shared" si="38"/>
        <v>118491827</v>
      </c>
      <c r="E495" s="91">
        <f t="shared" si="38"/>
        <v>22</v>
      </c>
      <c r="F495" s="91">
        <f t="shared" si="38"/>
        <v>37448215</v>
      </c>
      <c r="G495" s="91">
        <f t="shared" si="38"/>
        <v>51873.479999999996</v>
      </c>
      <c r="H495" s="91">
        <f t="shared" si="38"/>
        <v>75938254</v>
      </c>
      <c r="I495" s="91">
        <f t="shared" si="38"/>
        <v>10684.6</v>
      </c>
      <c r="J495" s="91">
        <f t="shared" si="38"/>
        <v>5436183</v>
      </c>
      <c r="K495" s="91">
        <f t="shared" si="38"/>
        <v>115561.37999999999</v>
      </c>
      <c r="L495" s="91">
        <f t="shared" si="38"/>
        <v>18077050</v>
      </c>
      <c r="M495" s="91">
        <f t="shared" si="38"/>
        <v>9871.7000000000007</v>
      </c>
      <c r="N495" s="91">
        <f t="shared" si="38"/>
        <v>13616359</v>
      </c>
      <c r="O495" s="91">
        <f t="shared" si="38"/>
        <v>0</v>
      </c>
      <c r="P495" s="91">
        <f t="shared" si="38"/>
        <v>0</v>
      </c>
      <c r="Q495" s="91">
        <f t="shared" si="38"/>
        <v>5613301</v>
      </c>
    </row>
    <row r="496" spans="1:17">
      <c r="A496" s="366" t="s">
        <v>41</v>
      </c>
      <c r="B496" s="366"/>
      <c r="C496" s="258">
        <f t="shared" ref="C496:Q496" si="39">SUM(C497:C513)</f>
        <v>39520119</v>
      </c>
      <c r="D496" s="126">
        <f t="shared" si="39"/>
        <v>3116088</v>
      </c>
      <c r="E496" s="126">
        <f t="shared" si="39"/>
        <v>6</v>
      </c>
      <c r="F496" s="126">
        <f t="shared" si="39"/>
        <v>10213149</v>
      </c>
      <c r="G496" s="126">
        <f t="shared" si="39"/>
        <v>12865.059999999998</v>
      </c>
      <c r="H496" s="126">
        <f t="shared" si="39"/>
        <v>24253537</v>
      </c>
      <c r="I496" s="126">
        <f t="shared" si="39"/>
        <v>0</v>
      </c>
      <c r="J496" s="126">
        <f t="shared" si="39"/>
        <v>0</v>
      </c>
      <c r="K496" s="126">
        <f t="shared" si="39"/>
        <v>0</v>
      </c>
      <c r="L496" s="126">
        <f t="shared" si="39"/>
        <v>0</v>
      </c>
      <c r="M496" s="126">
        <f t="shared" si="39"/>
        <v>0</v>
      </c>
      <c r="N496" s="126">
        <f t="shared" si="39"/>
        <v>0</v>
      </c>
      <c r="O496" s="126">
        <f t="shared" si="39"/>
        <v>0</v>
      </c>
      <c r="P496" s="126">
        <f t="shared" si="39"/>
        <v>0</v>
      </c>
      <c r="Q496" s="126">
        <f t="shared" si="39"/>
        <v>1937345</v>
      </c>
    </row>
    <row r="497" spans="1:17">
      <c r="A497" s="332">
        <v>1</v>
      </c>
      <c r="B497" s="333" t="s">
        <v>1196</v>
      </c>
      <c r="C497" s="123">
        <f>D497+F497+H497+J497+L497+N497+P497+Q497</f>
        <v>3404383</v>
      </c>
      <c r="D497" s="21"/>
      <c r="E497" s="21">
        <v>2</v>
      </c>
      <c r="F497" s="21">
        <v>3404383</v>
      </c>
      <c r="G497" s="21"/>
      <c r="H497" s="21"/>
      <c r="I497" s="21"/>
      <c r="J497" s="21"/>
      <c r="K497" s="21"/>
      <c r="L497" s="21"/>
      <c r="M497" s="21"/>
      <c r="N497" s="21"/>
      <c r="O497" s="334"/>
      <c r="P497" s="334"/>
      <c r="Q497" s="21"/>
    </row>
    <row r="498" spans="1:17">
      <c r="A498" s="332">
        <v>2</v>
      </c>
      <c r="B498" s="333" t="s">
        <v>1197</v>
      </c>
      <c r="C498" s="123">
        <f t="shared" ref="C498:C561" si="40">D498+F498+H498+J498+L498+N498+P498+Q498</f>
        <v>1733749</v>
      </c>
      <c r="D498" s="21"/>
      <c r="E498" s="21"/>
      <c r="F498" s="21"/>
      <c r="G498" s="21">
        <v>959.76</v>
      </c>
      <c r="H498" s="21">
        <v>1733749</v>
      </c>
      <c r="I498" s="21"/>
      <c r="J498" s="21"/>
      <c r="K498" s="21"/>
      <c r="L498" s="21"/>
      <c r="M498" s="21"/>
      <c r="N498" s="21"/>
      <c r="O498" s="334"/>
      <c r="P498" s="334"/>
      <c r="Q498" s="21"/>
    </row>
    <row r="499" spans="1:17">
      <c r="A499" s="332">
        <v>3</v>
      </c>
      <c r="B499" s="333" t="s">
        <v>1739</v>
      </c>
      <c r="C499" s="123">
        <f>D499+F499+H499+J499+L499+N499+P499+Q499</f>
        <v>1064716</v>
      </c>
      <c r="D499" s="21"/>
      <c r="E499" s="21"/>
      <c r="F499" s="21"/>
      <c r="G499" s="21">
        <v>589.4</v>
      </c>
      <c r="H499" s="21">
        <v>1064716</v>
      </c>
      <c r="I499" s="150"/>
      <c r="J499" s="150"/>
      <c r="K499" s="21"/>
      <c r="L499" s="21"/>
      <c r="M499" s="21"/>
      <c r="N499" s="21"/>
      <c r="O499" s="334"/>
      <c r="P499" s="334"/>
      <c r="Q499" s="21"/>
    </row>
    <row r="500" spans="1:17">
      <c r="A500" s="332">
        <v>4</v>
      </c>
      <c r="B500" s="333" t="s">
        <v>1745</v>
      </c>
      <c r="C500" s="123">
        <f>D500+F500+H500+J500+L500+N500+P500+Q500</f>
        <v>1626519</v>
      </c>
      <c r="D500" s="21"/>
      <c r="E500" s="21"/>
      <c r="F500" s="21"/>
      <c r="G500" s="21">
        <v>900.4</v>
      </c>
      <c r="H500" s="21">
        <v>1626519</v>
      </c>
      <c r="I500" s="21"/>
      <c r="J500" s="21"/>
      <c r="K500" s="21"/>
      <c r="L500" s="21"/>
      <c r="M500" s="21"/>
      <c r="N500" s="21"/>
      <c r="O500" s="334"/>
      <c r="P500" s="334"/>
      <c r="Q500" s="21"/>
    </row>
    <row r="501" spans="1:17">
      <c r="A501" s="332">
        <v>5</v>
      </c>
      <c r="B501" s="333" t="s">
        <v>1740</v>
      </c>
      <c r="C501" s="123">
        <f t="shared" si="40"/>
        <v>2908369</v>
      </c>
      <c r="D501" s="21"/>
      <c r="E501" s="21"/>
      <c r="F501" s="21"/>
      <c r="G501" s="21">
        <v>1610</v>
      </c>
      <c r="H501" s="21">
        <v>2908369</v>
      </c>
      <c r="I501" s="21"/>
      <c r="J501" s="21"/>
      <c r="K501" s="21"/>
      <c r="L501" s="21"/>
      <c r="M501" s="21"/>
      <c r="N501" s="21"/>
      <c r="O501" s="334"/>
      <c r="P501" s="334"/>
      <c r="Q501" s="21"/>
    </row>
    <row r="502" spans="1:17">
      <c r="A502" s="332">
        <v>6</v>
      </c>
      <c r="B502" s="333" t="s">
        <v>1742</v>
      </c>
      <c r="C502" s="123">
        <f t="shared" si="40"/>
        <v>3404383</v>
      </c>
      <c r="D502" s="21"/>
      <c r="E502" s="21">
        <v>2</v>
      </c>
      <c r="F502" s="21">
        <v>3404383</v>
      </c>
      <c r="G502" s="21"/>
      <c r="H502" s="21"/>
      <c r="I502" s="21"/>
      <c r="J502" s="21"/>
      <c r="K502" s="21"/>
      <c r="L502" s="21"/>
      <c r="M502" s="21"/>
      <c r="N502" s="21"/>
      <c r="O502" s="334"/>
      <c r="P502" s="334"/>
      <c r="Q502" s="21"/>
    </row>
    <row r="503" spans="1:17">
      <c r="A503" s="332">
        <v>7</v>
      </c>
      <c r="B503" s="333" t="s">
        <v>1198</v>
      </c>
      <c r="C503" s="123">
        <f t="shared" si="40"/>
        <v>1083864</v>
      </c>
      <c r="D503" s="21"/>
      <c r="E503" s="21"/>
      <c r="F503" s="21"/>
      <c r="G503" s="21">
        <v>600</v>
      </c>
      <c r="H503" s="21">
        <v>1083864</v>
      </c>
      <c r="I503" s="21"/>
      <c r="J503" s="21"/>
      <c r="K503" s="21"/>
      <c r="L503" s="21"/>
      <c r="M503" s="21"/>
      <c r="N503" s="21"/>
      <c r="O503" s="334"/>
      <c r="P503" s="334"/>
      <c r="Q503" s="21"/>
    </row>
    <row r="504" spans="1:17">
      <c r="A504" s="332">
        <v>8</v>
      </c>
      <c r="B504" s="333" t="s">
        <v>1199</v>
      </c>
      <c r="C504" s="123">
        <f t="shared" si="40"/>
        <v>2613946</v>
      </c>
      <c r="D504" s="21">
        <v>2613946</v>
      </c>
      <c r="E504" s="21"/>
      <c r="F504" s="21"/>
      <c r="G504" s="21"/>
      <c r="H504" s="21"/>
      <c r="I504" s="21"/>
      <c r="J504" s="21"/>
      <c r="K504" s="21"/>
      <c r="L504" s="21"/>
      <c r="M504" s="21"/>
      <c r="N504" s="21"/>
      <c r="O504" s="334"/>
      <c r="P504" s="334"/>
      <c r="Q504" s="21"/>
    </row>
    <row r="505" spans="1:17">
      <c r="A505" s="332">
        <v>9</v>
      </c>
      <c r="B505" s="333" t="s">
        <v>1200</v>
      </c>
      <c r="C505" s="123">
        <f t="shared" si="40"/>
        <v>1856117</v>
      </c>
      <c r="D505" s="21"/>
      <c r="E505" s="21"/>
      <c r="F505" s="21"/>
      <c r="G505" s="21">
        <v>1027.5</v>
      </c>
      <c r="H505" s="21">
        <v>1856117</v>
      </c>
      <c r="I505" s="21"/>
      <c r="J505" s="21"/>
      <c r="K505" s="21"/>
      <c r="L505" s="21"/>
      <c r="M505" s="21"/>
      <c r="N505" s="21"/>
      <c r="O505" s="334"/>
      <c r="P505" s="334"/>
      <c r="Q505" s="21"/>
    </row>
    <row r="506" spans="1:17">
      <c r="A506" s="332">
        <v>10</v>
      </c>
      <c r="B506" s="333" t="s">
        <v>1201</v>
      </c>
      <c r="C506" s="123">
        <f t="shared" si="40"/>
        <v>2783909</v>
      </c>
      <c r="D506" s="21"/>
      <c r="E506" s="21"/>
      <c r="F506" s="21"/>
      <c r="G506" s="21">
        <v>1306.9000000000001</v>
      </c>
      <c r="H506" s="21">
        <v>2783909</v>
      </c>
      <c r="I506" s="21"/>
      <c r="J506" s="21"/>
      <c r="K506" s="21"/>
      <c r="L506" s="21"/>
      <c r="M506" s="21"/>
      <c r="N506" s="21"/>
      <c r="O506" s="334"/>
      <c r="P506" s="334"/>
      <c r="Q506" s="21"/>
    </row>
    <row r="507" spans="1:17">
      <c r="A507" s="332">
        <v>11</v>
      </c>
      <c r="B507" s="333" t="s">
        <v>1202</v>
      </c>
      <c r="C507" s="123">
        <f t="shared" si="40"/>
        <v>3404383</v>
      </c>
      <c r="D507" s="21"/>
      <c r="E507" s="21">
        <v>2</v>
      </c>
      <c r="F507" s="21">
        <v>3404383</v>
      </c>
      <c r="G507" s="21"/>
      <c r="H507" s="21"/>
      <c r="I507" s="21"/>
      <c r="J507" s="21"/>
      <c r="K507" s="21"/>
      <c r="L507" s="21"/>
      <c r="M507" s="21"/>
      <c r="N507" s="21"/>
      <c r="O507" s="334"/>
      <c r="P507" s="334"/>
      <c r="Q507" s="21"/>
    </row>
    <row r="508" spans="1:17">
      <c r="A508" s="332">
        <v>12</v>
      </c>
      <c r="B508" s="333" t="s">
        <v>1203</v>
      </c>
      <c r="C508" s="123">
        <f t="shared" si="40"/>
        <v>1728763</v>
      </c>
      <c r="D508" s="21"/>
      <c r="E508" s="21"/>
      <c r="F508" s="21"/>
      <c r="G508" s="21">
        <v>957</v>
      </c>
      <c r="H508" s="21">
        <v>1728763</v>
      </c>
      <c r="I508" s="21"/>
      <c r="J508" s="21"/>
      <c r="K508" s="21"/>
      <c r="L508" s="21"/>
      <c r="M508" s="21"/>
      <c r="N508" s="21"/>
      <c r="O508" s="334"/>
      <c r="P508" s="334"/>
      <c r="Q508" s="21"/>
    </row>
    <row r="509" spans="1:17">
      <c r="A509" s="332">
        <v>13</v>
      </c>
      <c r="B509" s="333" t="s">
        <v>1204</v>
      </c>
      <c r="C509" s="123">
        <f t="shared" si="40"/>
        <v>1798496</v>
      </c>
      <c r="D509" s="21"/>
      <c r="E509" s="21"/>
      <c r="F509" s="21"/>
      <c r="G509" s="21">
        <v>844.3</v>
      </c>
      <c r="H509" s="21">
        <v>1798496</v>
      </c>
      <c r="I509" s="21"/>
      <c r="J509" s="21"/>
      <c r="K509" s="21"/>
      <c r="L509" s="21"/>
      <c r="M509" s="21"/>
      <c r="N509" s="21"/>
      <c r="O509" s="334"/>
      <c r="P509" s="334"/>
      <c r="Q509" s="21"/>
    </row>
    <row r="510" spans="1:17">
      <c r="A510" s="332">
        <v>14</v>
      </c>
      <c r="B510" s="333" t="s">
        <v>1205</v>
      </c>
      <c r="C510" s="123">
        <f t="shared" si="40"/>
        <v>1937345</v>
      </c>
      <c r="D510" s="21"/>
      <c r="E510" s="21"/>
      <c r="F510" s="21"/>
      <c r="G510" s="21"/>
      <c r="H510" s="21"/>
      <c r="I510" s="21"/>
      <c r="J510" s="21"/>
      <c r="K510" s="21"/>
      <c r="L510" s="21"/>
      <c r="M510" s="21"/>
      <c r="N510" s="21"/>
      <c r="O510" s="334"/>
      <c r="P510" s="334"/>
      <c r="Q510" s="21">
        <v>1937345</v>
      </c>
    </row>
    <row r="511" spans="1:17">
      <c r="A511" s="332">
        <v>15</v>
      </c>
      <c r="B511" s="333" t="s">
        <v>1206</v>
      </c>
      <c r="C511" s="123">
        <f t="shared" si="40"/>
        <v>5581902</v>
      </c>
      <c r="D511" s="21"/>
      <c r="E511" s="21"/>
      <c r="F511" s="21"/>
      <c r="G511" s="21">
        <v>3090</v>
      </c>
      <c r="H511" s="21">
        <v>5581902</v>
      </c>
      <c r="I511" s="21"/>
      <c r="J511" s="21"/>
      <c r="K511" s="21"/>
      <c r="L511" s="21"/>
      <c r="M511" s="21"/>
      <c r="N511" s="21"/>
      <c r="O511" s="334"/>
      <c r="P511" s="334"/>
      <c r="Q511" s="21"/>
    </row>
    <row r="512" spans="1:17">
      <c r="A512" s="332">
        <v>16</v>
      </c>
      <c r="B512" s="333" t="s">
        <v>1207</v>
      </c>
      <c r="C512" s="123">
        <f t="shared" si="40"/>
        <v>2087133</v>
      </c>
      <c r="D512" s="21"/>
      <c r="E512" s="21"/>
      <c r="F512" s="21"/>
      <c r="G512" s="21">
        <v>979.8</v>
      </c>
      <c r="H512" s="21">
        <v>2087133</v>
      </c>
      <c r="I512" s="21"/>
      <c r="J512" s="21"/>
      <c r="K512" s="21"/>
      <c r="L512" s="21"/>
      <c r="M512" s="21"/>
      <c r="N512" s="21"/>
      <c r="O512" s="334"/>
      <c r="P512" s="334"/>
      <c r="Q512" s="21"/>
    </row>
    <row r="513" spans="1:17">
      <c r="A513" s="332">
        <v>17</v>
      </c>
      <c r="B513" s="333" t="s">
        <v>1209</v>
      </c>
      <c r="C513" s="123">
        <f t="shared" si="40"/>
        <v>502142</v>
      </c>
      <c r="D513" s="21">
        <v>502142</v>
      </c>
      <c r="E513" s="21"/>
      <c r="F513" s="21"/>
      <c r="G513" s="21"/>
      <c r="H513" s="21"/>
      <c r="I513" s="21"/>
      <c r="J513" s="21"/>
      <c r="K513" s="21"/>
      <c r="L513" s="21"/>
      <c r="M513" s="21"/>
      <c r="N513" s="21"/>
      <c r="O513" s="334"/>
      <c r="P513" s="334"/>
      <c r="Q513" s="21"/>
    </row>
    <row r="514" spans="1:17">
      <c r="A514" s="335" t="s">
        <v>42</v>
      </c>
      <c r="B514" s="335"/>
      <c r="C514" s="258">
        <f>SUM(C515:C541)</f>
        <v>66426264</v>
      </c>
      <c r="D514" s="126">
        <f t="shared" ref="D514:Q514" si="41">SUM(D515:D541)</f>
        <v>7877526</v>
      </c>
      <c r="E514" s="126">
        <f t="shared" si="41"/>
        <v>10</v>
      </c>
      <c r="F514" s="126">
        <f t="shared" si="41"/>
        <v>17021917</v>
      </c>
      <c r="G514" s="126">
        <f t="shared" si="41"/>
        <v>18149.900000000001</v>
      </c>
      <c r="H514" s="126">
        <f t="shared" si="41"/>
        <v>34178393</v>
      </c>
      <c r="I514" s="126">
        <f t="shared" si="41"/>
        <v>5007.7</v>
      </c>
      <c r="J514" s="126">
        <f t="shared" si="41"/>
        <v>1740809</v>
      </c>
      <c r="K514" s="126">
        <f t="shared" si="41"/>
        <v>4017</v>
      </c>
      <c r="L514" s="126">
        <f t="shared" si="41"/>
        <v>1931663</v>
      </c>
      <c r="M514" s="126">
        <f t="shared" si="41"/>
        <v>0</v>
      </c>
      <c r="N514" s="126">
        <f t="shared" si="41"/>
        <v>0</v>
      </c>
      <c r="O514" s="126">
        <f t="shared" si="41"/>
        <v>0</v>
      </c>
      <c r="P514" s="126">
        <f t="shared" si="41"/>
        <v>0</v>
      </c>
      <c r="Q514" s="126">
        <f t="shared" si="41"/>
        <v>3675956</v>
      </c>
    </row>
    <row r="515" spans="1:17">
      <c r="A515" s="332">
        <v>1</v>
      </c>
      <c r="B515" s="333" t="s">
        <v>1211</v>
      </c>
      <c r="C515" s="123">
        <f>D515+F515+H515+J515+L515+N515+P515+Q515</f>
        <v>2660573</v>
      </c>
      <c r="D515" s="21"/>
      <c r="E515" s="21"/>
      <c r="F515" s="21"/>
      <c r="G515" s="21">
        <v>1249</v>
      </c>
      <c r="H515" s="21">
        <v>2660573</v>
      </c>
      <c r="I515" s="21"/>
      <c r="J515" s="21"/>
      <c r="K515" s="21"/>
      <c r="L515" s="21"/>
      <c r="M515" s="21"/>
      <c r="N515" s="21"/>
      <c r="O515" s="334"/>
      <c r="P515" s="334"/>
      <c r="Q515" s="21"/>
    </row>
    <row r="516" spans="1:17">
      <c r="A516" s="332">
        <v>2</v>
      </c>
      <c r="B516" s="333" t="s">
        <v>1212</v>
      </c>
      <c r="C516" s="123">
        <f t="shared" si="40"/>
        <v>1339659</v>
      </c>
      <c r="D516" s="21"/>
      <c r="E516" s="21"/>
      <c r="F516" s="21"/>
      <c r="G516" s="21">
        <v>628.9</v>
      </c>
      <c r="H516" s="21">
        <v>1339659</v>
      </c>
      <c r="I516" s="21"/>
      <c r="J516" s="21"/>
      <c r="K516" s="21"/>
      <c r="L516" s="21"/>
      <c r="M516" s="21"/>
      <c r="N516" s="21"/>
      <c r="O516" s="334"/>
      <c r="P516" s="334"/>
      <c r="Q516" s="21"/>
    </row>
    <row r="517" spans="1:17">
      <c r="A517" s="332">
        <v>3</v>
      </c>
      <c r="B517" s="333" t="s">
        <v>1213</v>
      </c>
      <c r="C517" s="123">
        <f t="shared" si="40"/>
        <v>1795602</v>
      </c>
      <c r="D517" s="21"/>
      <c r="E517" s="21"/>
      <c r="F517" s="21"/>
      <c r="G517" s="21">
        <v>994</v>
      </c>
      <c r="H517" s="21">
        <v>1795602</v>
      </c>
      <c r="I517" s="21"/>
      <c r="J517" s="21"/>
      <c r="K517" s="21"/>
      <c r="L517" s="21"/>
      <c r="M517" s="21"/>
      <c r="N517" s="21"/>
      <c r="O517" s="334"/>
      <c r="P517" s="334"/>
      <c r="Q517" s="21"/>
    </row>
    <row r="518" spans="1:17">
      <c r="A518" s="332">
        <v>4</v>
      </c>
      <c r="B518" s="333" t="s">
        <v>1197</v>
      </c>
      <c r="C518" s="123">
        <f t="shared" si="40"/>
        <v>1924684</v>
      </c>
      <c r="D518" s="21">
        <v>1924684</v>
      </c>
      <c r="E518" s="21"/>
      <c r="F518" s="21"/>
      <c r="G518" s="21"/>
      <c r="H518" s="21"/>
      <c r="I518" s="21"/>
      <c r="J518" s="21"/>
      <c r="K518" s="21"/>
      <c r="L518" s="21"/>
      <c r="M518" s="21"/>
      <c r="N518" s="21"/>
      <c r="O518" s="334"/>
      <c r="P518" s="334"/>
      <c r="Q518" s="21"/>
    </row>
    <row r="519" spans="1:17">
      <c r="A519" s="332">
        <v>5</v>
      </c>
      <c r="B519" s="333" t="s">
        <v>1743</v>
      </c>
      <c r="C519" s="123">
        <f t="shared" si="40"/>
        <v>2331386</v>
      </c>
      <c r="D519" s="21">
        <v>459914</v>
      </c>
      <c r="E519" s="21"/>
      <c r="F519" s="21"/>
      <c r="G519" s="21">
        <v>1036</v>
      </c>
      <c r="H519" s="21">
        <v>1871472</v>
      </c>
      <c r="I519" s="21"/>
      <c r="J519" s="21"/>
      <c r="K519" s="21"/>
      <c r="L519" s="21"/>
      <c r="M519" s="21"/>
      <c r="N519" s="21"/>
      <c r="O519" s="334"/>
      <c r="P519" s="334"/>
      <c r="Q519" s="21"/>
    </row>
    <row r="520" spans="1:17">
      <c r="A520" s="332">
        <v>6</v>
      </c>
      <c r="B520" s="333" t="s">
        <v>1744</v>
      </c>
      <c r="C520" s="123">
        <f t="shared" si="40"/>
        <v>1863343</v>
      </c>
      <c r="D520" s="21"/>
      <c r="E520" s="21"/>
      <c r="F520" s="21"/>
      <c r="G520" s="21">
        <v>1031.5</v>
      </c>
      <c r="H520" s="21">
        <v>1863343</v>
      </c>
      <c r="I520" s="21"/>
      <c r="J520" s="21"/>
      <c r="K520" s="21"/>
      <c r="L520" s="21"/>
      <c r="M520" s="21"/>
      <c r="N520" s="21"/>
      <c r="O520" s="334"/>
      <c r="P520" s="334"/>
      <c r="Q520" s="21"/>
    </row>
    <row r="521" spans="1:17">
      <c r="A521" s="332">
        <v>7</v>
      </c>
      <c r="B521" s="333" t="s">
        <v>1741</v>
      </c>
      <c r="C521" s="123">
        <f>D521+F521+H521+J521+L521+N521+P521+Q521</f>
        <v>3828751</v>
      </c>
      <c r="D521" s="21"/>
      <c r="E521" s="21"/>
      <c r="F521" s="21"/>
      <c r="G521" s="21">
        <v>2119.5</v>
      </c>
      <c r="H521" s="21">
        <v>3828751</v>
      </c>
      <c r="I521" s="21"/>
      <c r="J521" s="21"/>
      <c r="K521" s="21"/>
      <c r="L521" s="21"/>
      <c r="M521" s="21"/>
      <c r="N521" s="21"/>
      <c r="O521" s="334"/>
      <c r="P521" s="334"/>
      <c r="Q521" s="21"/>
    </row>
    <row r="522" spans="1:17">
      <c r="A522" s="332">
        <v>8</v>
      </c>
      <c r="B522" s="333" t="s">
        <v>1746</v>
      </c>
      <c r="C522" s="123">
        <f t="shared" si="40"/>
        <v>5106575</v>
      </c>
      <c r="D522" s="21"/>
      <c r="E522" s="21">
        <v>3</v>
      </c>
      <c r="F522" s="21">
        <v>5106575</v>
      </c>
      <c r="G522" s="21"/>
      <c r="H522" s="21"/>
      <c r="I522" s="21"/>
      <c r="J522" s="21"/>
      <c r="K522" s="21"/>
      <c r="L522" s="21"/>
      <c r="M522" s="21"/>
      <c r="N522" s="21"/>
      <c r="O522" s="334"/>
      <c r="P522" s="334"/>
      <c r="Q522" s="21"/>
    </row>
    <row r="523" spans="1:17">
      <c r="A523" s="332">
        <v>9</v>
      </c>
      <c r="B523" s="333" t="s">
        <v>1742</v>
      </c>
      <c r="C523" s="123">
        <f t="shared" si="40"/>
        <v>6808767</v>
      </c>
      <c r="D523" s="21"/>
      <c r="E523" s="21">
        <v>4</v>
      </c>
      <c r="F523" s="21">
        <v>6808767</v>
      </c>
      <c r="G523" s="21"/>
      <c r="H523" s="21"/>
      <c r="I523" s="21"/>
      <c r="J523" s="21"/>
      <c r="K523" s="21"/>
      <c r="L523" s="21"/>
      <c r="M523" s="21"/>
      <c r="N523" s="21"/>
      <c r="O523" s="334"/>
      <c r="P523" s="334"/>
      <c r="Q523" s="21"/>
    </row>
    <row r="524" spans="1:17">
      <c r="A524" s="332">
        <v>10</v>
      </c>
      <c r="B524" s="333" t="s">
        <v>1199</v>
      </c>
      <c r="C524" s="123">
        <f t="shared" si="40"/>
        <v>2953980</v>
      </c>
      <c r="D524" s="21">
        <v>1805417</v>
      </c>
      <c r="E524" s="21"/>
      <c r="F524" s="21"/>
      <c r="G524" s="21"/>
      <c r="H524" s="21"/>
      <c r="I524" s="21">
        <v>3860</v>
      </c>
      <c r="J524" s="21">
        <v>1148563</v>
      </c>
      <c r="K524" s="21"/>
      <c r="L524" s="21"/>
      <c r="M524" s="21"/>
      <c r="N524" s="21"/>
      <c r="O524" s="334"/>
      <c r="P524" s="334"/>
      <c r="Q524" s="21"/>
    </row>
    <row r="525" spans="1:17">
      <c r="A525" s="332">
        <v>11</v>
      </c>
      <c r="B525" s="333" t="s">
        <v>1214</v>
      </c>
      <c r="C525" s="123">
        <f t="shared" si="40"/>
        <v>1287404</v>
      </c>
      <c r="D525" s="21">
        <v>695158</v>
      </c>
      <c r="E525" s="21"/>
      <c r="F525" s="21"/>
      <c r="G525" s="21"/>
      <c r="H525" s="21"/>
      <c r="I525" s="21">
        <v>1147.7</v>
      </c>
      <c r="J525" s="21">
        <v>592246</v>
      </c>
      <c r="K525" s="21"/>
      <c r="L525" s="21"/>
      <c r="M525" s="21"/>
      <c r="N525" s="21"/>
      <c r="O525" s="334"/>
      <c r="P525" s="334"/>
      <c r="Q525" s="21"/>
    </row>
    <row r="526" spans="1:17">
      <c r="A526" s="332">
        <v>12</v>
      </c>
      <c r="B526" s="333" t="s">
        <v>1202</v>
      </c>
      <c r="C526" s="123">
        <f t="shared" si="40"/>
        <v>1931663</v>
      </c>
      <c r="D526" s="21"/>
      <c r="E526" s="21"/>
      <c r="F526" s="21"/>
      <c r="G526" s="21"/>
      <c r="H526" s="21"/>
      <c r="I526" s="21"/>
      <c r="J526" s="21"/>
      <c r="K526" s="21">
        <v>4017</v>
      </c>
      <c r="L526" s="21">
        <v>1931663</v>
      </c>
      <c r="M526" s="21"/>
      <c r="N526" s="21"/>
      <c r="O526" s="334"/>
      <c r="P526" s="334"/>
      <c r="Q526" s="21"/>
    </row>
    <row r="527" spans="1:17">
      <c r="A527" s="332">
        <v>13</v>
      </c>
      <c r="B527" s="333" t="s">
        <v>1203</v>
      </c>
      <c r="C527" s="123">
        <f t="shared" si="40"/>
        <v>426660</v>
      </c>
      <c r="D527" s="21">
        <v>426660</v>
      </c>
      <c r="E527" s="21"/>
      <c r="F527" s="21"/>
      <c r="G527" s="21"/>
      <c r="H527" s="21"/>
      <c r="I527" s="21"/>
      <c r="J527" s="21"/>
      <c r="K527" s="21"/>
      <c r="L527" s="21"/>
      <c r="M527" s="21"/>
      <c r="N527" s="21"/>
      <c r="O527" s="334"/>
      <c r="P527" s="334"/>
      <c r="Q527" s="21"/>
    </row>
    <row r="528" spans="1:17">
      <c r="A528" s="332">
        <v>14</v>
      </c>
      <c r="B528" s="333" t="s">
        <v>1215</v>
      </c>
      <c r="C528" s="123">
        <f t="shared" si="40"/>
        <v>1824505</v>
      </c>
      <c r="D528" s="21"/>
      <c r="E528" s="21"/>
      <c r="F528" s="21"/>
      <c r="G528" s="21">
        <v>1010</v>
      </c>
      <c r="H528" s="21">
        <v>1824505</v>
      </c>
      <c r="I528" s="21"/>
      <c r="J528" s="21"/>
      <c r="K528" s="21"/>
      <c r="L528" s="21"/>
      <c r="M528" s="21"/>
      <c r="N528" s="21"/>
      <c r="O528" s="334"/>
      <c r="P528" s="334"/>
      <c r="Q528" s="21"/>
    </row>
    <row r="529" spans="1:17">
      <c r="A529" s="332">
        <v>15</v>
      </c>
      <c r="B529" s="333" t="s">
        <v>1217</v>
      </c>
      <c r="C529" s="123">
        <f t="shared" si="40"/>
        <v>2565693</v>
      </c>
      <c r="D529" s="21">
        <v>2565693</v>
      </c>
      <c r="E529" s="21"/>
      <c r="F529" s="21"/>
      <c r="G529" s="21"/>
      <c r="H529" s="21"/>
      <c r="I529" s="21"/>
      <c r="J529" s="21"/>
      <c r="K529" s="21"/>
      <c r="L529" s="21"/>
      <c r="M529" s="21"/>
      <c r="N529" s="21"/>
      <c r="O529" s="334"/>
      <c r="P529" s="334"/>
      <c r="Q529" s="21"/>
    </row>
    <row r="530" spans="1:17">
      <c r="A530" s="332">
        <v>16</v>
      </c>
      <c r="B530" s="333" t="s">
        <v>1218</v>
      </c>
      <c r="C530" s="123">
        <f t="shared" si="40"/>
        <v>1156122</v>
      </c>
      <c r="D530" s="21"/>
      <c r="E530" s="21"/>
      <c r="F530" s="21"/>
      <c r="G530" s="21">
        <v>640</v>
      </c>
      <c r="H530" s="21">
        <v>1156122</v>
      </c>
      <c r="I530" s="21"/>
      <c r="J530" s="21"/>
      <c r="K530" s="21"/>
      <c r="L530" s="21"/>
      <c r="M530" s="21"/>
      <c r="N530" s="21"/>
      <c r="O530" s="334"/>
      <c r="P530" s="334"/>
      <c r="Q530" s="21"/>
    </row>
    <row r="531" spans="1:17">
      <c r="A531" s="332">
        <v>17</v>
      </c>
      <c r="B531" s="333" t="s">
        <v>1208</v>
      </c>
      <c r="C531" s="123">
        <f t="shared" si="40"/>
        <v>2483982</v>
      </c>
      <c r="D531" s="21"/>
      <c r="E531" s="21"/>
      <c r="F531" s="21"/>
      <c r="G531" s="21">
        <v>1166.0999999999999</v>
      </c>
      <c r="H531" s="21">
        <v>2483982</v>
      </c>
      <c r="I531" s="21"/>
      <c r="J531" s="21"/>
      <c r="K531" s="21"/>
      <c r="L531" s="21"/>
      <c r="M531" s="21"/>
      <c r="N531" s="21"/>
      <c r="O531" s="334"/>
      <c r="P531" s="334"/>
      <c r="Q531" s="21"/>
    </row>
    <row r="532" spans="1:17">
      <c r="A532" s="332">
        <v>18</v>
      </c>
      <c r="B532" s="333" t="s">
        <v>1219</v>
      </c>
      <c r="C532" s="123">
        <f t="shared" si="40"/>
        <v>2673353</v>
      </c>
      <c r="D532" s="21"/>
      <c r="E532" s="21"/>
      <c r="F532" s="21"/>
      <c r="G532" s="21">
        <v>1255</v>
      </c>
      <c r="H532" s="21">
        <v>2673353</v>
      </c>
      <c r="I532" s="21"/>
      <c r="J532" s="21"/>
      <c r="K532" s="21"/>
      <c r="L532" s="21"/>
      <c r="M532" s="21"/>
      <c r="N532" s="21"/>
      <c r="O532" s="334"/>
      <c r="P532" s="334"/>
      <c r="Q532" s="21"/>
    </row>
    <row r="533" spans="1:17">
      <c r="A533" s="332">
        <v>19</v>
      </c>
      <c r="B533" s="333" t="s">
        <v>1220</v>
      </c>
      <c r="C533" s="123">
        <f t="shared" si="40"/>
        <v>2615545</v>
      </c>
      <c r="D533" s="21"/>
      <c r="E533" s="21"/>
      <c r="F533" s="21"/>
      <c r="G533" s="21">
        <v>1447.9</v>
      </c>
      <c r="H533" s="21">
        <v>2615545</v>
      </c>
      <c r="I533" s="21"/>
      <c r="J533" s="21"/>
      <c r="K533" s="21"/>
      <c r="L533" s="21"/>
      <c r="M533" s="21"/>
      <c r="N533" s="21"/>
      <c r="O533" s="334"/>
      <c r="P533" s="334"/>
      <c r="Q533" s="21"/>
    </row>
    <row r="534" spans="1:17">
      <c r="A534" s="332">
        <v>20</v>
      </c>
      <c r="B534" s="333" t="s">
        <v>1221</v>
      </c>
      <c r="C534" s="123">
        <f t="shared" si="40"/>
        <v>1755860</v>
      </c>
      <c r="D534" s="21"/>
      <c r="E534" s="21"/>
      <c r="F534" s="21"/>
      <c r="G534" s="21">
        <v>972</v>
      </c>
      <c r="H534" s="21">
        <v>1755860</v>
      </c>
      <c r="I534" s="21"/>
      <c r="J534" s="21"/>
      <c r="K534" s="21"/>
      <c r="L534" s="21"/>
      <c r="M534" s="21"/>
      <c r="N534" s="21"/>
      <c r="O534" s="334"/>
      <c r="P534" s="334"/>
      <c r="Q534" s="21"/>
    </row>
    <row r="535" spans="1:17">
      <c r="A535" s="332">
        <v>21</v>
      </c>
      <c r="B535" s="333" t="s">
        <v>1223</v>
      </c>
      <c r="C535" s="123">
        <f t="shared" si="40"/>
        <v>1605926</v>
      </c>
      <c r="D535" s="21"/>
      <c r="E535" s="21"/>
      <c r="F535" s="21"/>
      <c r="G535" s="21">
        <v>889</v>
      </c>
      <c r="H535" s="21">
        <v>1605926</v>
      </c>
      <c r="I535" s="21"/>
      <c r="J535" s="21"/>
      <c r="K535" s="21"/>
      <c r="L535" s="21"/>
      <c r="M535" s="21"/>
      <c r="N535" s="21"/>
      <c r="O535" s="334"/>
      <c r="P535" s="334"/>
      <c r="Q535" s="21"/>
    </row>
    <row r="536" spans="1:17">
      <c r="A536" s="332">
        <v>22</v>
      </c>
      <c r="B536" s="333" t="s">
        <v>1224</v>
      </c>
      <c r="C536" s="123">
        <f t="shared" si="40"/>
        <v>2637403</v>
      </c>
      <c r="D536" s="21"/>
      <c r="E536" s="21"/>
      <c r="F536" s="21"/>
      <c r="G536" s="21">
        <v>1460</v>
      </c>
      <c r="H536" s="21">
        <v>2637403</v>
      </c>
      <c r="I536" s="21"/>
      <c r="J536" s="21"/>
      <c r="K536" s="21"/>
      <c r="L536" s="21"/>
      <c r="M536" s="21"/>
      <c r="N536" s="21"/>
      <c r="O536" s="334"/>
      <c r="P536" s="334"/>
      <c r="Q536" s="21"/>
    </row>
    <row r="537" spans="1:17">
      <c r="A537" s="332">
        <v>23</v>
      </c>
      <c r="B537" s="333" t="s">
        <v>1227</v>
      </c>
      <c r="C537" s="123">
        <f t="shared" si="40"/>
        <v>1334959</v>
      </c>
      <c r="D537" s="21"/>
      <c r="E537" s="21"/>
      <c r="F537" s="21"/>
      <c r="G537" s="21">
        <v>739</v>
      </c>
      <c r="H537" s="21">
        <v>1334959</v>
      </c>
      <c r="I537" s="21"/>
      <c r="J537" s="21"/>
      <c r="K537" s="21"/>
      <c r="L537" s="21"/>
      <c r="M537" s="21"/>
      <c r="N537" s="21"/>
      <c r="O537" s="334"/>
      <c r="P537" s="334"/>
      <c r="Q537" s="21"/>
    </row>
    <row r="538" spans="1:17">
      <c r="A538" s="332">
        <v>24</v>
      </c>
      <c r="B538" s="333" t="s">
        <v>1228</v>
      </c>
      <c r="C538" s="123">
        <f t="shared" si="40"/>
        <v>5106575</v>
      </c>
      <c r="D538" s="21"/>
      <c r="E538" s="21">
        <v>3</v>
      </c>
      <c r="F538" s="21">
        <v>5106575</v>
      </c>
      <c r="G538" s="21"/>
      <c r="H538" s="21"/>
      <c r="I538" s="21"/>
      <c r="J538" s="21"/>
      <c r="K538" s="21"/>
      <c r="L538" s="21"/>
      <c r="M538" s="21"/>
      <c r="N538" s="21"/>
      <c r="O538" s="334"/>
      <c r="P538" s="334"/>
      <c r="Q538" s="21"/>
    </row>
    <row r="539" spans="1:17">
      <c r="A539" s="332">
        <v>25</v>
      </c>
      <c r="B539" s="333" t="s">
        <v>1229</v>
      </c>
      <c r="C539" s="123">
        <f t="shared" si="40"/>
        <v>3675956</v>
      </c>
      <c r="D539" s="21"/>
      <c r="E539" s="21"/>
      <c r="F539" s="21"/>
      <c r="G539" s="21"/>
      <c r="H539" s="21"/>
      <c r="I539" s="21"/>
      <c r="J539" s="21"/>
      <c r="K539" s="21"/>
      <c r="L539" s="21"/>
      <c r="M539" s="21"/>
      <c r="N539" s="21"/>
      <c r="O539" s="334"/>
      <c r="P539" s="334"/>
      <c r="Q539" s="21">
        <v>3675956</v>
      </c>
    </row>
    <row r="540" spans="1:17">
      <c r="A540" s="332">
        <v>26</v>
      </c>
      <c r="B540" s="333" t="s">
        <v>1230</v>
      </c>
      <c r="C540" s="123">
        <f t="shared" si="40"/>
        <v>1365669</v>
      </c>
      <c r="D540" s="21"/>
      <c r="E540" s="21"/>
      <c r="F540" s="21"/>
      <c r="G540" s="21">
        <v>756</v>
      </c>
      <c r="H540" s="21">
        <v>1365669</v>
      </c>
      <c r="I540" s="21"/>
      <c r="J540" s="21"/>
      <c r="K540" s="21"/>
      <c r="L540" s="21"/>
      <c r="M540" s="21"/>
      <c r="N540" s="21"/>
      <c r="O540" s="334"/>
      <c r="P540" s="334"/>
      <c r="Q540" s="21"/>
    </row>
    <row r="541" spans="1:17">
      <c r="A541" s="332">
        <v>27</v>
      </c>
      <c r="B541" s="333" t="s">
        <v>1231</v>
      </c>
      <c r="C541" s="123">
        <f t="shared" si="40"/>
        <v>1365669</v>
      </c>
      <c r="D541" s="21"/>
      <c r="E541" s="21"/>
      <c r="F541" s="21"/>
      <c r="G541" s="21">
        <v>756</v>
      </c>
      <c r="H541" s="21">
        <v>1365669</v>
      </c>
      <c r="I541" s="21"/>
      <c r="J541" s="21"/>
      <c r="K541" s="21"/>
      <c r="L541" s="21"/>
      <c r="M541" s="21"/>
      <c r="N541" s="21"/>
      <c r="O541" s="334"/>
      <c r="P541" s="334"/>
      <c r="Q541" s="21"/>
    </row>
    <row r="542" spans="1:17">
      <c r="A542" s="335" t="s">
        <v>43</v>
      </c>
      <c r="B542" s="336"/>
      <c r="C542" s="258">
        <f>SUM(C543:C597)</f>
        <v>168674806</v>
      </c>
      <c r="D542" s="126">
        <f t="shared" ref="D542:Q542" si="42">SUM(D543:D597)</f>
        <v>107498213</v>
      </c>
      <c r="E542" s="126">
        <f t="shared" si="42"/>
        <v>6</v>
      </c>
      <c r="F542" s="126">
        <f t="shared" si="42"/>
        <v>10213149</v>
      </c>
      <c r="G542" s="126">
        <f t="shared" si="42"/>
        <v>20858.52</v>
      </c>
      <c r="H542" s="126">
        <f t="shared" si="42"/>
        <v>17506324</v>
      </c>
      <c r="I542" s="126">
        <f t="shared" si="42"/>
        <v>5676.9000000000005</v>
      </c>
      <c r="J542" s="126">
        <f t="shared" si="42"/>
        <v>3695374</v>
      </c>
      <c r="K542" s="126">
        <f t="shared" si="42"/>
        <v>111544.37999999999</v>
      </c>
      <c r="L542" s="126">
        <f t="shared" si="42"/>
        <v>16145387</v>
      </c>
      <c r="M542" s="126">
        <f t="shared" si="42"/>
        <v>9871.7000000000007</v>
      </c>
      <c r="N542" s="126">
        <f t="shared" si="42"/>
        <v>13616359</v>
      </c>
      <c r="O542" s="126">
        <f t="shared" si="42"/>
        <v>0</v>
      </c>
      <c r="P542" s="126">
        <f t="shared" si="42"/>
        <v>0</v>
      </c>
      <c r="Q542" s="126">
        <f t="shared" si="42"/>
        <v>0</v>
      </c>
    </row>
    <row r="543" spans="1:17">
      <c r="A543" s="332">
        <v>1</v>
      </c>
      <c r="B543" s="333" t="s">
        <v>1211</v>
      </c>
      <c r="C543" s="123">
        <f t="shared" si="40"/>
        <v>322489</v>
      </c>
      <c r="D543" s="21">
        <v>322489</v>
      </c>
      <c r="E543" s="21"/>
      <c r="F543" s="21"/>
      <c r="G543" s="21"/>
      <c r="H543" s="21"/>
      <c r="I543" s="21"/>
      <c r="J543" s="21"/>
      <c r="K543" s="21"/>
      <c r="L543" s="21"/>
      <c r="M543" s="21"/>
      <c r="N543" s="21"/>
      <c r="O543" s="334"/>
      <c r="P543" s="334"/>
      <c r="Q543" s="21"/>
    </row>
    <row r="544" spans="1:17">
      <c r="A544" s="332">
        <v>2</v>
      </c>
      <c r="B544" s="333" t="s">
        <v>1212</v>
      </c>
      <c r="C544" s="123">
        <f t="shared" si="40"/>
        <v>1216617</v>
      </c>
      <c r="D544" s="21">
        <v>1216617</v>
      </c>
      <c r="E544" s="21"/>
      <c r="F544" s="21"/>
      <c r="G544" s="21"/>
      <c r="H544" s="21"/>
      <c r="I544" s="21"/>
      <c r="J544" s="21"/>
      <c r="K544" s="21"/>
      <c r="L544" s="21"/>
      <c r="M544" s="21"/>
      <c r="N544" s="21"/>
      <c r="O544" s="334"/>
      <c r="P544" s="334"/>
      <c r="Q544" s="21"/>
    </row>
    <row r="545" spans="1:17">
      <c r="A545" s="332">
        <v>3</v>
      </c>
      <c r="B545" s="333" t="s">
        <v>1213</v>
      </c>
      <c r="C545" s="123">
        <f t="shared" si="40"/>
        <v>3681641</v>
      </c>
      <c r="D545" s="21">
        <v>3681641</v>
      </c>
      <c r="E545" s="21"/>
      <c r="F545" s="21"/>
      <c r="G545" s="21"/>
      <c r="H545" s="21"/>
      <c r="I545" s="21"/>
      <c r="J545" s="21"/>
      <c r="K545" s="21"/>
      <c r="L545" s="21"/>
      <c r="M545" s="21"/>
      <c r="N545" s="21"/>
      <c r="O545" s="334"/>
      <c r="P545" s="334"/>
      <c r="Q545" s="21"/>
    </row>
    <row r="546" spans="1:17">
      <c r="A546" s="332">
        <v>4</v>
      </c>
      <c r="B546" s="333" t="s">
        <v>1197</v>
      </c>
      <c r="C546" s="123">
        <f t="shared" si="40"/>
        <v>1584254</v>
      </c>
      <c r="D546" s="21"/>
      <c r="E546" s="21"/>
      <c r="F546" s="21"/>
      <c r="G546" s="21"/>
      <c r="H546" s="21"/>
      <c r="I546" s="21">
        <v>959.8</v>
      </c>
      <c r="J546" s="21">
        <v>260847</v>
      </c>
      <c r="K546" s="21">
        <v>16317</v>
      </c>
      <c r="L546" s="21">
        <v>645168</v>
      </c>
      <c r="M546" s="21">
        <v>480</v>
      </c>
      <c r="N546" s="21">
        <v>678239</v>
      </c>
      <c r="O546" s="334"/>
      <c r="P546" s="334"/>
      <c r="Q546" s="21"/>
    </row>
    <row r="547" spans="1:17">
      <c r="A547" s="332">
        <v>5</v>
      </c>
      <c r="B547" s="333" t="s">
        <v>1747</v>
      </c>
      <c r="C547" s="123">
        <f t="shared" si="40"/>
        <v>3455693</v>
      </c>
      <c r="D547" s="21">
        <v>3455693</v>
      </c>
      <c r="E547" s="21"/>
      <c r="F547" s="21"/>
      <c r="G547" s="21"/>
      <c r="H547" s="21"/>
      <c r="I547" s="21"/>
      <c r="J547" s="21"/>
      <c r="K547" s="21"/>
      <c r="L547" s="21"/>
      <c r="M547" s="21"/>
      <c r="N547" s="21"/>
      <c r="O547" s="334"/>
      <c r="P547" s="334"/>
      <c r="Q547" s="21"/>
    </row>
    <row r="548" spans="1:17">
      <c r="A548" s="332">
        <v>6</v>
      </c>
      <c r="B548" s="333" t="s">
        <v>1739</v>
      </c>
      <c r="C548" s="123">
        <f t="shared" si="40"/>
        <v>5298364</v>
      </c>
      <c r="D548" s="21">
        <v>3684642</v>
      </c>
      <c r="E548" s="21"/>
      <c r="F548" s="21"/>
      <c r="G548" s="21"/>
      <c r="H548" s="21"/>
      <c r="I548" s="21">
        <v>413</v>
      </c>
      <c r="J548" s="21">
        <v>342613</v>
      </c>
      <c r="K548" s="21">
        <v>4450</v>
      </c>
      <c r="L548" s="21">
        <v>1271109</v>
      </c>
      <c r="M548" s="21"/>
      <c r="N548" s="21"/>
      <c r="O548" s="334"/>
      <c r="P548" s="334"/>
      <c r="Q548" s="21"/>
    </row>
    <row r="549" spans="1:17">
      <c r="A549" s="332">
        <v>7</v>
      </c>
      <c r="B549" s="333" t="s">
        <v>1743</v>
      </c>
      <c r="C549" s="123">
        <f t="shared" si="40"/>
        <v>2456755</v>
      </c>
      <c r="D549" s="21">
        <v>2456755</v>
      </c>
      <c r="E549" s="21"/>
      <c r="F549" s="21"/>
      <c r="G549" s="21"/>
      <c r="H549" s="21"/>
      <c r="I549" s="21"/>
      <c r="J549" s="21"/>
      <c r="K549" s="21"/>
      <c r="L549" s="21"/>
      <c r="M549" s="21"/>
      <c r="N549" s="21"/>
      <c r="O549" s="334"/>
      <c r="P549" s="334"/>
      <c r="Q549" s="21"/>
    </row>
    <row r="550" spans="1:17">
      <c r="A550" s="332">
        <v>8</v>
      </c>
      <c r="B550" s="333" t="s">
        <v>1744</v>
      </c>
      <c r="C550" s="123">
        <f t="shared" si="40"/>
        <v>3122900</v>
      </c>
      <c r="D550" s="21">
        <v>3122900</v>
      </c>
      <c r="E550" s="21"/>
      <c r="F550" s="21"/>
      <c r="G550" s="21"/>
      <c r="H550" s="21"/>
      <c r="I550" s="21"/>
      <c r="J550" s="21"/>
      <c r="K550" s="21"/>
      <c r="L550" s="21"/>
      <c r="M550" s="21"/>
      <c r="N550" s="21"/>
      <c r="O550" s="334"/>
      <c r="P550" s="334"/>
      <c r="Q550" s="21"/>
    </row>
    <row r="551" spans="1:17">
      <c r="A551" s="332">
        <v>9</v>
      </c>
      <c r="B551" s="333" t="s">
        <v>1748</v>
      </c>
      <c r="C551" s="123">
        <f t="shared" si="40"/>
        <v>3956822</v>
      </c>
      <c r="D551" s="21">
        <v>552439</v>
      </c>
      <c r="E551" s="21">
        <v>2</v>
      </c>
      <c r="F551" s="21">
        <v>3404383</v>
      </c>
      <c r="G551" s="21"/>
      <c r="H551" s="21"/>
      <c r="I551" s="21"/>
      <c r="J551" s="21"/>
      <c r="K551" s="21"/>
      <c r="L551" s="21"/>
      <c r="M551" s="21"/>
      <c r="N551" s="21"/>
      <c r="O551" s="334"/>
      <c r="P551" s="334"/>
      <c r="Q551" s="21"/>
    </row>
    <row r="552" spans="1:17">
      <c r="A552" s="332">
        <v>10</v>
      </c>
      <c r="B552" s="333" t="s">
        <v>1745</v>
      </c>
      <c r="C552" s="123">
        <f t="shared" si="40"/>
        <v>322108</v>
      </c>
      <c r="D552" s="21"/>
      <c r="E552" s="21"/>
      <c r="F552" s="21"/>
      <c r="G552" s="21"/>
      <c r="H552" s="21"/>
      <c r="I552" s="21">
        <v>700</v>
      </c>
      <c r="J552" s="21">
        <v>322108</v>
      </c>
      <c r="K552" s="21"/>
      <c r="L552" s="21"/>
      <c r="M552" s="21"/>
      <c r="N552" s="21"/>
      <c r="O552" s="334"/>
      <c r="P552" s="334"/>
      <c r="Q552" s="21"/>
    </row>
    <row r="553" spans="1:17">
      <c r="A553" s="332">
        <v>11</v>
      </c>
      <c r="B553" s="333" t="s">
        <v>1740</v>
      </c>
      <c r="C553" s="123">
        <f t="shared" si="40"/>
        <v>5136023</v>
      </c>
      <c r="D553" s="21">
        <v>5136023</v>
      </c>
      <c r="E553" s="21"/>
      <c r="F553" s="21"/>
      <c r="G553" s="21"/>
      <c r="H553" s="21"/>
      <c r="I553" s="21"/>
      <c r="J553" s="21"/>
      <c r="K553" s="21"/>
      <c r="L553" s="21"/>
      <c r="M553" s="21"/>
      <c r="N553" s="21"/>
      <c r="O553" s="334"/>
      <c r="P553" s="334"/>
      <c r="Q553" s="21"/>
    </row>
    <row r="554" spans="1:17">
      <c r="A554" s="332">
        <v>12</v>
      </c>
      <c r="B554" s="333" t="s">
        <v>1741</v>
      </c>
      <c r="C554" s="123">
        <f t="shared" si="40"/>
        <v>23031347</v>
      </c>
      <c r="D554" s="21">
        <v>15515056</v>
      </c>
      <c r="E554" s="21"/>
      <c r="F554" s="21"/>
      <c r="G554" s="21"/>
      <c r="H554" s="21"/>
      <c r="I554" s="21">
        <v>2452.8000000000002</v>
      </c>
      <c r="J554" s="21">
        <v>2163984</v>
      </c>
      <c r="K554" s="21">
        <v>11059</v>
      </c>
      <c r="L554" s="21">
        <v>5352307</v>
      </c>
      <c r="M554" s="21"/>
      <c r="N554" s="21"/>
      <c r="O554" s="334"/>
      <c r="P554" s="334"/>
      <c r="Q554" s="21"/>
    </row>
    <row r="555" spans="1:17">
      <c r="A555" s="332">
        <v>13</v>
      </c>
      <c r="B555" s="333" t="s">
        <v>1746</v>
      </c>
      <c r="C555" s="123">
        <f t="shared" si="40"/>
        <v>5106575</v>
      </c>
      <c r="D555" s="21"/>
      <c r="E555" s="21">
        <v>3</v>
      </c>
      <c r="F555" s="21">
        <v>5106575</v>
      </c>
      <c r="G555" s="21"/>
      <c r="H555" s="21"/>
      <c r="I555" s="21"/>
      <c r="J555" s="21"/>
      <c r="K555" s="21"/>
      <c r="L555" s="21"/>
      <c r="M555" s="21"/>
      <c r="N555" s="21"/>
      <c r="O555" s="334"/>
      <c r="P555" s="334"/>
      <c r="Q555" s="21"/>
    </row>
    <row r="556" spans="1:17">
      <c r="A556" s="332">
        <v>14</v>
      </c>
      <c r="B556" s="333" t="s">
        <v>1198</v>
      </c>
      <c r="C556" s="123">
        <f t="shared" si="40"/>
        <v>1313672</v>
      </c>
      <c r="D556" s="21">
        <v>1313672</v>
      </c>
      <c r="E556" s="21"/>
      <c r="F556" s="21"/>
      <c r="G556" s="21"/>
      <c r="H556" s="21"/>
      <c r="I556" s="21"/>
      <c r="J556" s="21"/>
      <c r="K556" s="21"/>
      <c r="L556" s="21"/>
      <c r="M556" s="21"/>
      <c r="N556" s="21"/>
      <c r="O556" s="334"/>
      <c r="P556" s="334"/>
      <c r="Q556" s="21"/>
    </row>
    <row r="557" spans="1:17">
      <c r="A557" s="332">
        <v>15</v>
      </c>
      <c r="B557" s="333" t="s">
        <v>1232</v>
      </c>
      <c r="C557" s="123">
        <f t="shared" si="40"/>
        <v>1324751</v>
      </c>
      <c r="D557" s="21">
        <v>1324751</v>
      </c>
      <c r="E557" s="21"/>
      <c r="F557" s="21"/>
      <c r="G557" s="21"/>
      <c r="H557" s="21"/>
      <c r="I557" s="21"/>
      <c r="J557" s="21"/>
      <c r="K557" s="21"/>
      <c r="L557" s="21"/>
      <c r="M557" s="21"/>
      <c r="N557" s="21"/>
      <c r="O557" s="334"/>
      <c r="P557" s="334"/>
      <c r="Q557" s="21"/>
    </row>
    <row r="558" spans="1:17">
      <c r="A558" s="332">
        <v>16</v>
      </c>
      <c r="B558" s="333" t="s">
        <v>1199</v>
      </c>
      <c r="C558" s="123">
        <f t="shared" si="40"/>
        <v>8740855</v>
      </c>
      <c r="D558" s="21"/>
      <c r="E558" s="21"/>
      <c r="F558" s="21"/>
      <c r="G558" s="21"/>
      <c r="H558" s="21"/>
      <c r="I558" s="21"/>
      <c r="J558" s="21"/>
      <c r="K558" s="21">
        <v>56346</v>
      </c>
      <c r="L558" s="21">
        <v>4261214</v>
      </c>
      <c r="M558" s="21">
        <v>3860</v>
      </c>
      <c r="N558" s="21">
        <v>4479641</v>
      </c>
      <c r="O558" s="334"/>
      <c r="P558" s="334"/>
      <c r="Q558" s="21"/>
    </row>
    <row r="559" spans="1:17">
      <c r="A559" s="332">
        <v>17</v>
      </c>
      <c r="B559" s="333" t="s">
        <v>1200</v>
      </c>
      <c r="C559" s="123">
        <f t="shared" si="40"/>
        <v>2435647</v>
      </c>
      <c r="D559" s="21">
        <v>2435647</v>
      </c>
      <c r="E559" s="21"/>
      <c r="F559" s="21"/>
      <c r="G559" s="21"/>
      <c r="H559" s="21"/>
      <c r="I559" s="21"/>
      <c r="J559" s="21"/>
      <c r="K559" s="21"/>
      <c r="L559" s="21"/>
      <c r="M559" s="21"/>
      <c r="N559" s="21"/>
      <c r="O559" s="334"/>
      <c r="P559" s="334"/>
      <c r="Q559" s="21"/>
    </row>
    <row r="560" spans="1:17">
      <c r="A560" s="332">
        <v>18</v>
      </c>
      <c r="B560" s="333" t="s">
        <v>1201</v>
      </c>
      <c r="C560" s="123">
        <f t="shared" si="40"/>
        <v>1564887</v>
      </c>
      <c r="D560" s="21">
        <v>1564887</v>
      </c>
      <c r="E560" s="21"/>
      <c r="F560" s="21"/>
      <c r="G560" s="21"/>
      <c r="H560" s="21"/>
      <c r="I560" s="21"/>
      <c r="J560" s="21"/>
      <c r="K560" s="21"/>
      <c r="L560" s="21"/>
      <c r="M560" s="21"/>
      <c r="N560" s="21"/>
      <c r="O560" s="334"/>
      <c r="P560" s="334"/>
      <c r="Q560" s="21"/>
    </row>
    <row r="561" spans="1:17">
      <c r="A561" s="332">
        <v>19</v>
      </c>
      <c r="B561" s="333" t="s">
        <v>1214</v>
      </c>
      <c r="C561" s="123">
        <f t="shared" si="40"/>
        <v>4208676</v>
      </c>
      <c r="D561" s="21">
        <v>2743839</v>
      </c>
      <c r="E561" s="21"/>
      <c r="F561" s="21"/>
      <c r="G561" s="21"/>
      <c r="H561" s="21"/>
      <c r="I561" s="21"/>
      <c r="J561" s="21"/>
      <c r="K561" s="21">
        <v>3724</v>
      </c>
      <c r="L561" s="21">
        <v>1464837</v>
      </c>
      <c r="M561" s="21"/>
      <c r="N561" s="21"/>
      <c r="O561" s="334"/>
      <c r="P561" s="334"/>
      <c r="Q561" s="21"/>
    </row>
    <row r="562" spans="1:17">
      <c r="A562" s="332">
        <v>20</v>
      </c>
      <c r="B562" s="333" t="s">
        <v>1202</v>
      </c>
      <c r="C562" s="123">
        <f t="shared" ref="C562:C597" si="43">D562+F562+H562+J562+L562+N562+P562+Q562</f>
        <v>2077406.7999999998</v>
      </c>
      <c r="D562" s="21"/>
      <c r="E562" s="21"/>
      <c r="F562" s="21"/>
      <c r="G562" s="21">
        <v>11150</v>
      </c>
      <c r="H562" s="21">
        <v>2077406.7999999998</v>
      </c>
      <c r="I562" s="21"/>
      <c r="J562" s="21"/>
      <c r="K562" s="21"/>
      <c r="L562" s="21"/>
      <c r="M562" s="21"/>
      <c r="N562" s="21"/>
      <c r="O562" s="334"/>
      <c r="P562" s="334"/>
      <c r="Q562" s="21"/>
    </row>
    <row r="563" spans="1:17">
      <c r="A563" s="332">
        <v>21</v>
      </c>
      <c r="B563" s="333" t="s">
        <v>1203</v>
      </c>
      <c r="C563" s="123">
        <f t="shared" si="43"/>
        <v>4099641</v>
      </c>
      <c r="D563" s="21">
        <v>2255438</v>
      </c>
      <c r="E563" s="21"/>
      <c r="F563" s="21"/>
      <c r="G563" s="21"/>
      <c r="H563" s="21"/>
      <c r="I563" s="21"/>
      <c r="J563" s="21"/>
      <c r="K563" s="21">
        <v>2553</v>
      </c>
      <c r="L563" s="21">
        <v>899059</v>
      </c>
      <c r="M563" s="21">
        <v>1147.7</v>
      </c>
      <c r="N563" s="21">
        <v>945144</v>
      </c>
      <c r="O563" s="334"/>
      <c r="P563" s="334"/>
      <c r="Q563" s="21"/>
    </row>
    <row r="564" spans="1:17">
      <c r="A564" s="332">
        <v>22</v>
      </c>
      <c r="B564" s="333" t="s">
        <v>1233</v>
      </c>
      <c r="C564" s="123">
        <f t="shared" si="43"/>
        <v>2119425</v>
      </c>
      <c r="D564" s="21">
        <v>1241148</v>
      </c>
      <c r="E564" s="21"/>
      <c r="F564" s="21"/>
      <c r="G564" s="21"/>
      <c r="H564" s="21"/>
      <c r="I564" s="21"/>
      <c r="J564" s="21"/>
      <c r="K564" s="21">
        <v>2974</v>
      </c>
      <c r="L564" s="21">
        <v>428165</v>
      </c>
      <c r="M564" s="21">
        <v>205</v>
      </c>
      <c r="N564" s="21">
        <v>450112</v>
      </c>
      <c r="O564" s="334"/>
      <c r="P564" s="334"/>
      <c r="Q564" s="21"/>
    </row>
    <row r="565" spans="1:17">
      <c r="A565" s="332">
        <v>23</v>
      </c>
      <c r="B565" s="333" t="s">
        <v>1215</v>
      </c>
      <c r="C565" s="123">
        <f t="shared" si="43"/>
        <v>3969727</v>
      </c>
      <c r="D565" s="21">
        <v>3969727</v>
      </c>
      <c r="E565" s="21"/>
      <c r="F565" s="21"/>
      <c r="G565" s="21"/>
      <c r="H565" s="21"/>
      <c r="I565" s="21"/>
      <c r="J565" s="21"/>
      <c r="K565" s="21"/>
      <c r="L565" s="21"/>
      <c r="M565" s="21"/>
      <c r="N565" s="21"/>
      <c r="O565" s="334"/>
      <c r="P565" s="334"/>
      <c r="Q565" s="21"/>
    </row>
    <row r="566" spans="1:17">
      <c r="A566" s="332">
        <v>24</v>
      </c>
      <c r="B566" s="333" t="s">
        <v>1216</v>
      </c>
      <c r="C566" s="123">
        <f t="shared" si="43"/>
        <v>2672350</v>
      </c>
      <c r="D566" s="21">
        <v>2672350</v>
      </c>
      <c r="E566" s="21"/>
      <c r="F566" s="21"/>
      <c r="G566" s="21"/>
      <c r="H566" s="21"/>
      <c r="I566" s="21"/>
      <c r="J566" s="21"/>
      <c r="K566" s="21"/>
      <c r="L566" s="21"/>
      <c r="M566" s="21"/>
      <c r="N566" s="21"/>
      <c r="O566" s="334"/>
      <c r="P566" s="334"/>
      <c r="Q566" s="21"/>
    </row>
    <row r="567" spans="1:17">
      <c r="A567" s="332">
        <v>25</v>
      </c>
      <c r="B567" s="333" t="s">
        <v>1234</v>
      </c>
      <c r="C567" s="123">
        <f t="shared" si="43"/>
        <v>1614225</v>
      </c>
      <c r="D567" s="21">
        <v>956523</v>
      </c>
      <c r="E567" s="21"/>
      <c r="F567" s="21"/>
      <c r="G567" s="21"/>
      <c r="H567" s="21"/>
      <c r="I567" s="21"/>
      <c r="J567" s="21"/>
      <c r="K567" s="21">
        <v>2109</v>
      </c>
      <c r="L567" s="21">
        <v>320633</v>
      </c>
      <c r="M567" s="21">
        <v>75</v>
      </c>
      <c r="N567" s="21">
        <v>337069</v>
      </c>
      <c r="O567" s="334"/>
      <c r="P567" s="334"/>
      <c r="Q567" s="21"/>
    </row>
    <row r="568" spans="1:17">
      <c r="A568" s="332">
        <v>26</v>
      </c>
      <c r="B568" s="333" t="s">
        <v>1235</v>
      </c>
      <c r="C568" s="123">
        <f t="shared" si="43"/>
        <v>1123531</v>
      </c>
      <c r="D568" s="21"/>
      <c r="E568" s="21"/>
      <c r="F568" s="21"/>
      <c r="G568" s="21">
        <v>2000</v>
      </c>
      <c r="H568" s="21">
        <v>608618</v>
      </c>
      <c r="I568" s="21"/>
      <c r="J568" s="21"/>
      <c r="K568" s="21">
        <v>6600</v>
      </c>
      <c r="L568" s="21">
        <v>514913</v>
      </c>
      <c r="M568" s="21"/>
      <c r="N568" s="21"/>
      <c r="O568" s="334"/>
      <c r="P568" s="334"/>
      <c r="Q568" s="21"/>
    </row>
    <row r="569" spans="1:17">
      <c r="A569" s="332">
        <v>27</v>
      </c>
      <c r="B569" s="333" t="s">
        <v>1217</v>
      </c>
      <c r="C569" s="123">
        <f t="shared" si="43"/>
        <v>7161619.1999999993</v>
      </c>
      <c r="D569" s="21">
        <v>3678079</v>
      </c>
      <c r="E569" s="21"/>
      <c r="F569" s="21"/>
      <c r="G569" s="21">
        <v>1928.4</v>
      </c>
      <c r="H569" s="21">
        <v>3483540.1999999997</v>
      </c>
      <c r="I569" s="21"/>
      <c r="J569" s="21"/>
      <c r="K569" s="21"/>
      <c r="L569" s="21"/>
      <c r="M569" s="21"/>
      <c r="N569" s="21"/>
      <c r="O569" s="334"/>
      <c r="P569" s="334"/>
      <c r="Q569" s="21"/>
    </row>
    <row r="570" spans="1:17">
      <c r="A570" s="332">
        <v>28</v>
      </c>
      <c r="B570" s="333" t="s">
        <v>1205</v>
      </c>
      <c r="C570" s="123">
        <f t="shared" si="43"/>
        <v>767884</v>
      </c>
      <c r="D570" s="21">
        <v>517285</v>
      </c>
      <c r="E570" s="21"/>
      <c r="F570" s="21"/>
      <c r="G570" s="21"/>
      <c r="H570" s="21"/>
      <c r="I570" s="21">
        <v>711.6</v>
      </c>
      <c r="J570" s="21">
        <v>72149</v>
      </c>
      <c r="K570" s="21">
        <v>868</v>
      </c>
      <c r="L570" s="21">
        <v>178450</v>
      </c>
      <c r="M570" s="21"/>
      <c r="N570" s="21"/>
      <c r="O570" s="334"/>
      <c r="P570" s="334"/>
      <c r="Q570" s="21"/>
    </row>
    <row r="571" spans="1:17">
      <c r="A571" s="332">
        <v>29</v>
      </c>
      <c r="B571" s="333" t="s">
        <v>1206</v>
      </c>
      <c r="C571" s="123">
        <f t="shared" si="43"/>
        <v>6230669</v>
      </c>
      <c r="D571" s="21">
        <v>6230669</v>
      </c>
      <c r="E571" s="21"/>
      <c r="F571" s="21"/>
      <c r="G571" s="21"/>
      <c r="H571" s="21"/>
      <c r="I571" s="21"/>
      <c r="J571" s="21"/>
      <c r="K571" s="21"/>
      <c r="L571" s="21"/>
      <c r="M571" s="21"/>
      <c r="N571" s="21"/>
      <c r="O571" s="334"/>
      <c r="P571" s="334"/>
      <c r="Q571" s="21"/>
    </row>
    <row r="572" spans="1:17">
      <c r="A572" s="332">
        <v>30</v>
      </c>
      <c r="B572" s="333" t="s">
        <v>1218</v>
      </c>
      <c r="C572" s="123">
        <f t="shared" si="43"/>
        <v>1924712</v>
      </c>
      <c r="D572" s="21">
        <v>1127123</v>
      </c>
      <c r="E572" s="21"/>
      <c r="F572" s="21"/>
      <c r="G572" s="21"/>
      <c r="H572" s="21"/>
      <c r="I572" s="21"/>
      <c r="J572" s="21"/>
      <c r="K572" s="21">
        <v>1643</v>
      </c>
      <c r="L572" s="21">
        <v>388829</v>
      </c>
      <c r="M572" s="21">
        <v>115</v>
      </c>
      <c r="N572" s="21">
        <v>408760</v>
      </c>
      <c r="O572" s="334"/>
      <c r="P572" s="334"/>
      <c r="Q572" s="21"/>
    </row>
    <row r="573" spans="1:17">
      <c r="A573" s="332">
        <v>31</v>
      </c>
      <c r="B573" s="333" t="s">
        <v>1207</v>
      </c>
      <c r="C573" s="123">
        <f t="shared" si="43"/>
        <v>1133448</v>
      </c>
      <c r="D573" s="21">
        <v>1133448</v>
      </c>
      <c r="E573" s="21"/>
      <c r="F573" s="21"/>
      <c r="G573" s="21"/>
      <c r="H573" s="21"/>
      <c r="I573" s="21"/>
      <c r="J573" s="21"/>
      <c r="K573" s="21"/>
      <c r="L573" s="21"/>
      <c r="M573" s="21"/>
      <c r="N573" s="21"/>
      <c r="O573" s="334"/>
      <c r="P573" s="334"/>
      <c r="Q573" s="21"/>
    </row>
    <row r="574" spans="1:17">
      <c r="A574" s="332">
        <v>32</v>
      </c>
      <c r="B574" s="333" t="s">
        <v>1208</v>
      </c>
      <c r="C574" s="123">
        <f t="shared" si="43"/>
        <v>406762</v>
      </c>
      <c r="D574" s="21">
        <v>286416</v>
      </c>
      <c r="E574" s="21"/>
      <c r="F574" s="21"/>
      <c r="G574" s="21"/>
      <c r="H574" s="21"/>
      <c r="I574" s="21"/>
      <c r="J574" s="21"/>
      <c r="K574" s="21">
        <v>864</v>
      </c>
      <c r="L574" s="21">
        <v>120346</v>
      </c>
      <c r="M574" s="21"/>
      <c r="N574" s="21"/>
      <c r="O574" s="334"/>
      <c r="P574" s="334"/>
      <c r="Q574" s="21"/>
    </row>
    <row r="575" spans="1:17">
      <c r="A575" s="332">
        <v>33</v>
      </c>
      <c r="B575" s="333" t="s">
        <v>1236</v>
      </c>
      <c r="C575" s="123">
        <f t="shared" si="43"/>
        <v>512316</v>
      </c>
      <c r="D575" s="21">
        <v>512316</v>
      </c>
      <c r="E575" s="21"/>
      <c r="F575" s="21"/>
      <c r="G575" s="21"/>
      <c r="H575" s="21"/>
      <c r="I575" s="21"/>
      <c r="J575" s="21"/>
      <c r="K575" s="21"/>
      <c r="L575" s="21"/>
      <c r="M575" s="21"/>
      <c r="N575" s="21"/>
      <c r="O575" s="334"/>
      <c r="P575" s="334"/>
      <c r="Q575" s="21"/>
    </row>
    <row r="576" spans="1:17">
      <c r="A576" s="332">
        <v>34</v>
      </c>
      <c r="B576" s="333" t="s">
        <v>1219</v>
      </c>
      <c r="C576" s="123">
        <f t="shared" si="43"/>
        <v>1354290</v>
      </c>
      <c r="D576" s="21">
        <v>1354290</v>
      </c>
      <c r="E576" s="21"/>
      <c r="F576" s="21"/>
      <c r="G576" s="21"/>
      <c r="H576" s="21"/>
      <c r="I576" s="21"/>
      <c r="J576" s="21"/>
      <c r="K576" s="21"/>
      <c r="L576" s="21"/>
      <c r="M576" s="21"/>
      <c r="N576" s="21"/>
      <c r="O576" s="334"/>
      <c r="P576" s="334"/>
      <c r="Q576" s="21"/>
    </row>
    <row r="577" spans="1:17">
      <c r="A577" s="332">
        <v>35</v>
      </c>
      <c r="B577" s="333" t="s">
        <v>1237</v>
      </c>
      <c r="C577" s="123">
        <f t="shared" si="43"/>
        <v>1185850.2999999998</v>
      </c>
      <c r="D577" s="21">
        <v>51784</v>
      </c>
      <c r="E577" s="21"/>
      <c r="F577" s="21"/>
      <c r="G577" s="21">
        <v>453.92</v>
      </c>
      <c r="H577" s="21">
        <v>966923.29999999993</v>
      </c>
      <c r="I577" s="21"/>
      <c r="J577" s="21"/>
      <c r="K577" s="21">
        <v>572</v>
      </c>
      <c r="L577" s="21">
        <v>81483</v>
      </c>
      <c r="M577" s="21">
        <v>88</v>
      </c>
      <c r="N577" s="21">
        <v>85660</v>
      </c>
      <c r="O577" s="334"/>
      <c r="P577" s="334"/>
      <c r="Q577" s="21"/>
    </row>
    <row r="578" spans="1:17">
      <c r="A578" s="332">
        <v>36</v>
      </c>
      <c r="B578" s="333" t="s">
        <v>1238</v>
      </c>
      <c r="C578" s="123">
        <f t="shared" si="43"/>
        <v>1015048.2</v>
      </c>
      <c r="D578" s="21">
        <v>52705</v>
      </c>
      <c r="E578" s="21"/>
      <c r="F578" s="21"/>
      <c r="G578" s="21">
        <v>451.77</v>
      </c>
      <c r="H578" s="21">
        <v>962343.2</v>
      </c>
      <c r="I578" s="21"/>
      <c r="J578" s="21"/>
      <c r="K578" s="21"/>
      <c r="L578" s="21"/>
      <c r="M578" s="21"/>
      <c r="N578" s="21"/>
      <c r="O578" s="334"/>
      <c r="P578" s="334"/>
      <c r="Q578" s="21"/>
    </row>
    <row r="579" spans="1:17">
      <c r="A579" s="332">
        <v>37</v>
      </c>
      <c r="B579" s="333" t="s">
        <v>1220</v>
      </c>
      <c r="C579" s="123">
        <f t="shared" si="43"/>
        <v>3655808</v>
      </c>
      <c r="D579" s="21">
        <v>3655808</v>
      </c>
      <c r="E579" s="21"/>
      <c r="F579" s="21"/>
      <c r="G579" s="21"/>
      <c r="H579" s="21"/>
      <c r="I579" s="21"/>
      <c r="J579" s="21"/>
      <c r="K579" s="21"/>
      <c r="L579" s="21"/>
      <c r="M579" s="21"/>
      <c r="N579" s="21"/>
      <c r="O579" s="334"/>
      <c r="P579" s="334"/>
      <c r="Q579" s="21"/>
    </row>
    <row r="580" spans="1:17">
      <c r="A580" s="332">
        <v>38</v>
      </c>
      <c r="B580" s="333" t="s">
        <v>1221</v>
      </c>
      <c r="C580" s="123">
        <f t="shared" si="43"/>
        <v>2040691</v>
      </c>
      <c r="D580" s="21">
        <v>2040691</v>
      </c>
      <c r="E580" s="21"/>
      <c r="F580" s="21"/>
      <c r="G580" s="21"/>
      <c r="H580" s="21"/>
      <c r="I580" s="21"/>
      <c r="J580" s="21"/>
      <c r="K580" s="21"/>
      <c r="L580" s="21"/>
      <c r="M580" s="21"/>
      <c r="N580" s="21"/>
      <c r="O580" s="334"/>
      <c r="P580" s="334"/>
      <c r="Q580" s="21"/>
    </row>
    <row r="581" spans="1:17">
      <c r="A581" s="332">
        <v>39</v>
      </c>
      <c r="B581" s="333" t="s">
        <v>1222</v>
      </c>
      <c r="C581" s="123">
        <f t="shared" si="43"/>
        <v>3861755.9</v>
      </c>
      <c r="D581" s="21">
        <v>1977638</v>
      </c>
      <c r="E581" s="21"/>
      <c r="F581" s="21"/>
      <c r="G581" s="21">
        <v>1043</v>
      </c>
      <c r="H581" s="21">
        <v>1884117.9</v>
      </c>
      <c r="I581" s="21"/>
      <c r="J581" s="21"/>
      <c r="K581" s="21"/>
      <c r="L581" s="21"/>
      <c r="M581" s="21"/>
      <c r="N581" s="21"/>
      <c r="O581" s="334"/>
      <c r="P581" s="334"/>
      <c r="Q581" s="21"/>
    </row>
    <row r="582" spans="1:17">
      <c r="A582" s="332">
        <v>40</v>
      </c>
      <c r="B582" s="333" t="s">
        <v>1223</v>
      </c>
      <c r="C582" s="123">
        <f t="shared" si="43"/>
        <v>1992904</v>
      </c>
      <c r="D582" s="21">
        <v>1992904</v>
      </c>
      <c r="E582" s="21"/>
      <c r="F582" s="21"/>
      <c r="G582" s="21"/>
      <c r="H582" s="21"/>
      <c r="I582" s="21"/>
      <c r="J582" s="21"/>
      <c r="K582" s="21"/>
      <c r="L582" s="21"/>
      <c r="M582" s="21"/>
      <c r="N582" s="21"/>
      <c r="O582" s="334"/>
      <c r="P582" s="334"/>
      <c r="Q582" s="21"/>
    </row>
    <row r="583" spans="1:17">
      <c r="A583" s="332">
        <v>41</v>
      </c>
      <c r="B583" s="333" t="s">
        <v>1225</v>
      </c>
      <c r="C583" s="123">
        <f t="shared" si="43"/>
        <v>2107235</v>
      </c>
      <c r="D583" s="21">
        <v>2107235</v>
      </c>
      <c r="E583" s="21"/>
      <c r="F583" s="21"/>
      <c r="G583" s="21"/>
      <c r="H583" s="21"/>
      <c r="I583" s="21"/>
      <c r="J583" s="21"/>
      <c r="K583" s="21"/>
      <c r="L583" s="21"/>
      <c r="M583" s="21"/>
      <c r="N583" s="21"/>
      <c r="O583" s="334"/>
      <c r="P583" s="334"/>
      <c r="Q583" s="21"/>
    </row>
    <row r="584" spans="1:17">
      <c r="A584" s="332">
        <v>42</v>
      </c>
      <c r="B584" s="333" t="s">
        <v>1239</v>
      </c>
      <c r="C584" s="123">
        <f t="shared" si="43"/>
        <v>1235692.5999999999</v>
      </c>
      <c r="D584" s="21">
        <v>140789</v>
      </c>
      <c r="E584" s="21"/>
      <c r="F584" s="21"/>
      <c r="G584" s="21">
        <v>514</v>
      </c>
      <c r="H584" s="21">
        <v>1094903.5999999999</v>
      </c>
      <c r="I584" s="21"/>
      <c r="J584" s="21"/>
      <c r="K584" s="21"/>
      <c r="L584" s="21"/>
      <c r="M584" s="21"/>
      <c r="N584" s="21"/>
      <c r="O584" s="334"/>
      <c r="P584" s="334"/>
      <c r="Q584" s="21"/>
    </row>
    <row r="585" spans="1:17">
      <c r="A585" s="332">
        <v>43</v>
      </c>
      <c r="B585" s="333" t="s">
        <v>1240</v>
      </c>
      <c r="C585" s="123">
        <f t="shared" si="43"/>
        <v>1275576.3999999999</v>
      </c>
      <c r="D585" s="21"/>
      <c r="E585" s="21"/>
      <c r="F585" s="21"/>
      <c r="G585" s="21">
        <v>512</v>
      </c>
      <c r="H585" s="21">
        <v>1090643.3999999999</v>
      </c>
      <c r="I585" s="21"/>
      <c r="J585" s="21"/>
      <c r="K585" s="21">
        <v>718.2</v>
      </c>
      <c r="L585" s="21">
        <v>90156</v>
      </c>
      <c r="M585" s="21">
        <v>118</v>
      </c>
      <c r="N585" s="21">
        <v>94777</v>
      </c>
      <c r="O585" s="334"/>
      <c r="P585" s="334"/>
      <c r="Q585" s="21"/>
    </row>
    <row r="586" spans="1:17">
      <c r="A586" s="332">
        <v>44</v>
      </c>
      <c r="B586" s="333" t="s">
        <v>1226</v>
      </c>
      <c r="C586" s="123">
        <f t="shared" si="43"/>
        <v>4980754</v>
      </c>
      <c r="D586" s="21">
        <v>4980754</v>
      </c>
      <c r="E586" s="21"/>
      <c r="F586" s="21"/>
      <c r="G586" s="21"/>
      <c r="H586" s="21"/>
      <c r="I586" s="21"/>
      <c r="J586" s="21"/>
      <c r="K586" s="21"/>
      <c r="L586" s="21"/>
      <c r="M586" s="21"/>
      <c r="N586" s="21"/>
      <c r="O586" s="334"/>
      <c r="P586" s="334"/>
      <c r="Q586" s="21"/>
    </row>
    <row r="587" spans="1:17">
      <c r="A587" s="332">
        <v>45</v>
      </c>
      <c r="B587" s="333" t="s">
        <v>1209</v>
      </c>
      <c r="C587" s="123">
        <f t="shared" si="43"/>
        <v>4212626.6999999993</v>
      </c>
      <c r="D587" s="21">
        <v>1193598</v>
      </c>
      <c r="E587" s="21"/>
      <c r="F587" s="21"/>
      <c r="G587" s="21">
        <v>1209.43</v>
      </c>
      <c r="H587" s="21">
        <v>2184763.6999999997</v>
      </c>
      <c r="I587" s="21"/>
      <c r="J587" s="21"/>
      <c r="K587" s="21"/>
      <c r="L587" s="21"/>
      <c r="M587" s="21">
        <v>181</v>
      </c>
      <c r="N587" s="21">
        <v>834265</v>
      </c>
      <c r="O587" s="334"/>
      <c r="P587" s="334"/>
      <c r="Q587" s="21"/>
    </row>
    <row r="588" spans="1:17">
      <c r="A588" s="332">
        <v>46</v>
      </c>
      <c r="B588" s="333" t="s">
        <v>1227</v>
      </c>
      <c r="C588" s="123">
        <f t="shared" si="43"/>
        <v>1757240</v>
      </c>
      <c r="D588" s="21">
        <v>1757240</v>
      </c>
      <c r="E588" s="21"/>
      <c r="F588" s="21"/>
      <c r="G588" s="21"/>
      <c r="H588" s="21"/>
      <c r="I588" s="21"/>
      <c r="J588" s="21"/>
      <c r="K588" s="21"/>
      <c r="L588" s="21"/>
      <c r="M588" s="21"/>
      <c r="N588" s="21"/>
      <c r="O588" s="334"/>
      <c r="P588" s="334"/>
      <c r="Q588" s="21"/>
    </row>
    <row r="589" spans="1:17">
      <c r="A589" s="332">
        <v>47</v>
      </c>
      <c r="B589" s="333" t="s">
        <v>1228</v>
      </c>
      <c r="C589" s="123">
        <f t="shared" si="43"/>
        <v>3643819</v>
      </c>
      <c r="D589" s="21"/>
      <c r="E589" s="21">
        <v>1</v>
      </c>
      <c r="F589" s="21">
        <v>1702191</v>
      </c>
      <c r="G589" s="21"/>
      <c r="H589" s="21"/>
      <c r="I589" s="21"/>
      <c r="J589" s="21"/>
      <c r="K589" s="21"/>
      <c r="L589" s="21"/>
      <c r="M589" s="21">
        <v>1250</v>
      </c>
      <c r="N589" s="21">
        <v>1941628</v>
      </c>
      <c r="O589" s="334"/>
      <c r="P589" s="334"/>
      <c r="Q589" s="21"/>
    </row>
    <row r="590" spans="1:17">
      <c r="A590" s="332">
        <v>48</v>
      </c>
      <c r="B590" s="333" t="s">
        <v>1241</v>
      </c>
      <c r="C590" s="123">
        <f t="shared" si="43"/>
        <v>3225748</v>
      </c>
      <c r="D590" s="21"/>
      <c r="E590" s="21"/>
      <c r="F590" s="21"/>
      <c r="G590" s="21"/>
      <c r="H590" s="21"/>
      <c r="I590" s="21"/>
      <c r="J590" s="21"/>
      <c r="K590" s="21"/>
      <c r="L590" s="21"/>
      <c r="M590" s="21">
        <v>2190</v>
      </c>
      <c r="N590" s="21">
        <v>3225748</v>
      </c>
      <c r="O590" s="334"/>
      <c r="P590" s="334"/>
      <c r="Q590" s="21"/>
    </row>
    <row r="591" spans="1:17">
      <c r="A591" s="332">
        <v>49</v>
      </c>
      <c r="B591" s="333" t="s">
        <v>1242</v>
      </c>
      <c r="C591" s="123">
        <f t="shared" si="43"/>
        <v>264034</v>
      </c>
      <c r="D591" s="21"/>
      <c r="E591" s="21"/>
      <c r="F591" s="21"/>
      <c r="G591" s="21"/>
      <c r="H591" s="21"/>
      <c r="I591" s="21"/>
      <c r="J591" s="21"/>
      <c r="K591" s="21">
        <v>747.18</v>
      </c>
      <c r="L591" s="21">
        <v>128718</v>
      </c>
      <c r="M591" s="21">
        <v>162</v>
      </c>
      <c r="N591" s="21">
        <v>135316</v>
      </c>
      <c r="O591" s="334"/>
      <c r="P591" s="334"/>
      <c r="Q591" s="21"/>
    </row>
    <row r="592" spans="1:17">
      <c r="A592" s="332">
        <v>50</v>
      </c>
      <c r="B592" s="333" t="s">
        <v>1210</v>
      </c>
      <c r="C592" s="123">
        <f t="shared" si="43"/>
        <v>3781061</v>
      </c>
      <c r="D592" s="21">
        <v>3247388</v>
      </c>
      <c r="E592" s="21"/>
      <c r="F592" s="21"/>
      <c r="G592" s="21"/>
      <c r="H592" s="21"/>
      <c r="I592" s="21">
        <v>439.7</v>
      </c>
      <c r="J592" s="21">
        <v>533673</v>
      </c>
      <c r="K592" s="21"/>
      <c r="L592" s="21"/>
      <c r="M592" s="21"/>
      <c r="N592" s="21"/>
      <c r="O592" s="334"/>
      <c r="P592" s="334"/>
      <c r="Q592" s="21"/>
    </row>
    <row r="593" spans="1:19">
      <c r="A593" s="332">
        <v>51</v>
      </c>
      <c r="B593" s="333" t="s">
        <v>1243</v>
      </c>
      <c r="C593" s="123">
        <f t="shared" si="43"/>
        <v>2827743.9</v>
      </c>
      <c r="D593" s="21">
        <v>1051188</v>
      </c>
      <c r="E593" s="21"/>
      <c r="F593" s="21"/>
      <c r="G593" s="21">
        <v>834</v>
      </c>
      <c r="H593" s="21">
        <v>1776555.9</v>
      </c>
      <c r="I593" s="21"/>
      <c r="J593" s="21"/>
      <c r="K593" s="21"/>
      <c r="L593" s="21"/>
      <c r="M593" s="21"/>
      <c r="N593" s="21"/>
      <c r="O593" s="334"/>
      <c r="P593" s="334"/>
      <c r="Q593" s="21"/>
    </row>
    <row r="594" spans="1:19">
      <c r="A594" s="332">
        <v>52</v>
      </c>
      <c r="B594" s="333" t="s">
        <v>1229</v>
      </c>
      <c r="C594" s="123">
        <f t="shared" si="43"/>
        <v>2418053</v>
      </c>
      <c r="D594" s="21">
        <v>2418053</v>
      </c>
      <c r="E594" s="21"/>
      <c r="F594" s="21"/>
      <c r="G594" s="21"/>
      <c r="H594" s="21"/>
      <c r="I594" s="21"/>
      <c r="J594" s="21"/>
      <c r="K594" s="21"/>
      <c r="L594" s="21"/>
      <c r="M594" s="21"/>
      <c r="N594" s="21"/>
      <c r="O594" s="334"/>
      <c r="P594" s="334"/>
      <c r="Q594" s="21"/>
    </row>
    <row r="595" spans="1:19">
      <c r="A595" s="332">
        <v>53</v>
      </c>
      <c r="B595" s="333" t="s">
        <v>1230</v>
      </c>
      <c r="C595" s="123">
        <f t="shared" si="43"/>
        <v>2059091</v>
      </c>
      <c r="D595" s="21">
        <v>2059091</v>
      </c>
      <c r="E595" s="21"/>
      <c r="F595" s="21"/>
      <c r="G595" s="21"/>
      <c r="H595" s="21"/>
      <c r="I595" s="21"/>
      <c r="J595" s="21"/>
      <c r="K595" s="21"/>
      <c r="L595" s="21"/>
      <c r="M595" s="21"/>
      <c r="N595" s="21"/>
      <c r="O595" s="334"/>
      <c r="P595" s="334"/>
      <c r="Q595" s="21"/>
    </row>
    <row r="596" spans="1:19">
      <c r="A596" s="332">
        <v>54</v>
      </c>
      <c r="B596" s="333" t="s">
        <v>1231</v>
      </c>
      <c r="C596" s="123">
        <f t="shared" si="43"/>
        <v>2061375</v>
      </c>
      <c r="D596" s="21">
        <v>2061375</v>
      </c>
      <c r="E596" s="21"/>
      <c r="F596" s="21"/>
      <c r="G596" s="21"/>
      <c r="H596" s="21"/>
      <c r="I596" s="21"/>
      <c r="J596" s="21"/>
      <c r="K596" s="21"/>
      <c r="L596" s="21"/>
      <c r="M596" s="21"/>
      <c r="N596" s="21"/>
      <c r="O596" s="334"/>
      <c r="P596" s="334"/>
      <c r="Q596" s="21"/>
    </row>
    <row r="597" spans="1:19">
      <c r="A597" s="332">
        <v>55</v>
      </c>
      <c r="B597" s="333" t="s">
        <v>1244</v>
      </c>
      <c r="C597" s="123">
        <f t="shared" si="43"/>
        <v>3624617</v>
      </c>
      <c r="D597" s="21">
        <v>2248109</v>
      </c>
      <c r="E597" s="21"/>
      <c r="F597" s="21"/>
      <c r="G597" s="21">
        <v>762</v>
      </c>
      <c r="H597" s="21">
        <v>1376508</v>
      </c>
      <c r="I597" s="21"/>
      <c r="J597" s="21"/>
      <c r="K597" s="21"/>
      <c r="L597" s="21"/>
      <c r="M597" s="21"/>
      <c r="N597" s="21"/>
      <c r="O597" s="334"/>
      <c r="P597" s="334"/>
      <c r="Q597" s="21"/>
    </row>
    <row r="598" spans="1:19" s="34" customFormat="1" hidden="1">
      <c r="A598" s="337">
        <v>7</v>
      </c>
      <c r="B598" s="338" t="s">
        <v>44</v>
      </c>
      <c r="C598" s="133">
        <f>C599+C642+C730</f>
        <v>588076141.78999996</v>
      </c>
      <c r="D598" s="61">
        <f t="shared" ref="D598:Q598" si="44">D599+D642+D730</f>
        <v>0</v>
      </c>
      <c r="E598" s="61">
        <f t="shared" si="44"/>
        <v>3</v>
      </c>
      <c r="F598" s="61">
        <f t="shared" si="44"/>
        <v>2383190.79</v>
      </c>
      <c r="G598" s="61">
        <f t="shared" si="44"/>
        <v>207892.56300000002</v>
      </c>
      <c r="H598" s="61">
        <f t="shared" si="44"/>
        <v>582234907</v>
      </c>
      <c r="I598" s="61">
        <f t="shared" si="44"/>
        <v>0</v>
      </c>
      <c r="J598" s="61">
        <f t="shared" si="44"/>
        <v>0</v>
      </c>
      <c r="K598" s="61">
        <f t="shared" si="44"/>
        <v>0</v>
      </c>
      <c r="L598" s="61">
        <f t="shared" si="44"/>
        <v>0</v>
      </c>
      <c r="M598" s="61">
        <f t="shared" si="44"/>
        <v>0</v>
      </c>
      <c r="N598" s="61">
        <f t="shared" si="44"/>
        <v>0</v>
      </c>
      <c r="O598" s="61">
        <f t="shared" si="44"/>
        <v>0</v>
      </c>
      <c r="P598" s="61">
        <f t="shared" si="44"/>
        <v>0</v>
      </c>
      <c r="Q598" s="61">
        <f t="shared" si="44"/>
        <v>3458044</v>
      </c>
      <c r="R598" s="97"/>
      <c r="S598" s="97"/>
    </row>
    <row r="599" spans="1:19" s="37" customFormat="1" hidden="1">
      <c r="A599" s="338" t="s">
        <v>1617</v>
      </c>
      <c r="B599" s="211"/>
      <c r="C599" s="133">
        <f>SUM(C600:C641)</f>
        <v>119045087</v>
      </c>
      <c r="D599" s="61">
        <f t="shared" ref="D599:Q599" si="45">SUM(D600:D641)</f>
        <v>0</v>
      </c>
      <c r="E599" s="61">
        <f t="shared" si="45"/>
        <v>0</v>
      </c>
      <c r="F599" s="61">
        <f t="shared" si="45"/>
        <v>0</v>
      </c>
      <c r="G599" s="61">
        <f t="shared" si="45"/>
        <v>43026.29</v>
      </c>
      <c r="H599" s="61">
        <f t="shared" si="45"/>
        <v>115587043</v>
      </c>
      <c r="I599" s="61">
        <f t="shared" si="45"/>
        <v>0</v>
      </c>
      <c r="J599" s="61">
        <f t="shared" si="45"/>
        <v>0</v>
      </c>
      <c r="K599" s="61">
        <f t="shared" si="45"/>
        <v>0</v>
      </c>
      <c r="L599" s="61">
        <f t="shared" si="45"/>
        <v>0</v>
      </c>
      <c r="M599" s="61">
        <f t="shared" si="45"/>
        <v>0</v>
      </c>
      <c r="N599" s="61">
        <f t="shared" si="45"/>
        <v>0</v>
      </c>
      <c r="O599" s="61">
        <f t="shared" si="45"/>
        <v>0</v>
      </c>
      <c r="P599" s="61">
        <f t="shared" si="45"/>
        <v>0</v>
      </c>
      <c r="Q599" s="61">
        <f t="shared" si="45"/>
        <v>3458044</v>
      </c>
    </row>
    <row r="600" spans="1:19" s="36" customFormat="1" hidden="1">
      <c r="A600" s="339">
        <v>1</v>
      </c>
      <c r="B600" s="340" t="s">
        <v>525</v>
      </c>
      <c r="C600" s="254">
        <f t="shared" ref="C600:C663" si="46">D600+F600+H600+J600+L600+N600+P600+Q600</f>
        <v>2477404</v>
      </c>
      <c r="D600" s="48"/>
      <c r="E600" s="48"/>
      <c r="F600" s="20"/>
      <c r="G600" s="48">
        <v>960</v>
      </c>
      <c r="H600" s="48">
        <v>2477404</v>
      </c>
      <c r="I600" s="48"/>
      <c r="J600" s="48"/>
      <c r="K600" s="48"/>
      <c r="L600" s="341"/>
      <c r="M600" s="341"/>
      <c r="N600" s="341"/>
      <c r="O600" s="341"/>
      <c r="P600" s="341"/>
      <c r="Q600" s="341"/>
    </row>
    <row r="601" spans="1:19" s="36" customFormat="1" hidden="1">
      <c r="A601" s="339">
        <v>2</v>
      </c>
      <c r="B601" s="340" t="s">
        <v>526</v>
      </c>
      <c r="C601" s="254">
        <f t="shared" si="46"/>
        <v>2387082</v>
      </c>
      <c r="D601" s="48"/>
      <c r="E601" s="48"/>
      <c r="F601" s="20"/>
      <c r="G601" s="48">
        <v>925</v>
      </c>
      <c r="H601" s="48">
        <v>2387082</v>
      </c>
      <c r="I601" s="48"/>
      <c r="J601" s="48"/>
      <c r="K601" s="48"/>
      <c r="L601" s="341"/>
      <c r="M601" s="341"/>
      <c r="N601" s="341"/>
      <c r="O601" s="341"/>
      <c r="P601" s="341"/>
      <c r="Q601" s="341"/>
    </row>
    <row r="602" spans="1:19" s="36" customFormat="1" hidden="1">
      <c r="A602" s="339">
        <v>3</v>
      </c>
      <c r="B602" s="340" t="s">
        <v>701</v>
      </c>
      <c r="C602" s="254">
        <f t="shared" si="46"/>
        <v>2381921</v>
      </c>
      <c r="D602" s="48"/>
      <c r="E602" s="48"/>
      <c r="F602" s="20"/>
      <c r="G602" s="48">
        <v>923</v>
      </c>
      <c r="H602" s="48">
        <v>2381921</v>
      </c>
      <c r="I602" s="48"/>
      <c r="J602" s="48"/>
      <c r="K602" s="48"/>
      <c r="L602" s="341"/>
      <c r="M602" s="341"/>
      <c r="N602" s="341"/>
      <c r="O602" s="341"/>
      <c r="P602" s="341"/>
      <c r="Q602" s="341"/>
    </row>
    <row r="603" spans="1:19" s="36" customFormat="1" hidden="1">
      <c r="A603" s="339">
        <v>4</v>
      </c>
      <c r="B603" s="340" t="s">
        <v>863</v>
      </c>
      <c r="C603" s="254">
        <f t="shared" si="46"/>
        <v>4296748</v>
      </c>
      <c r="D603" s="48"/>
      <c r="E603" s="48"/>
      <c r="F603" s="20"/>
      <c r="G603" s="48">
        <v>1665</v>
      </c>
      <c r="H603" s="48">
        <v>4296748</v>
      </c>
      <c r="I603" s="48"/>
      <c r="J603" s="48"/>
      <c r="K603" s="48"/>
      <c r="L603" s="341"/>
      <c r="M603" s="341"/>
      <c r="N603" s="341"/>
      <c r="O603" s="341"/>
      <c r="P603" s="341"/>
      <c r="Q603" s="341"/>
    </row>
    <row r="604" spans="1:19" s="36" customFormat="1" hidden="1">
      <c r="A604" s="339">
        <v>5</v>
      </c>
      <c r="B604" s="340" t="s">
        <v>1648</v>
      </c>
      <c r="C604" s="254">
        <f t="shared" si="46"/>
        <v>2690091</v>
      </c>
      <c r="D604" s="48"/>
      <c r="E604" s="48"/>
      <c r="F604" s="20"/>
      <c r="G604" s="48">
        <v>884</v>
      </c>
      <c r="H604" s="48">
        <v>2690091</v>
      </c>
      <c r="I604" s="48"/>
      <c r="J604" s="48"/>
      <c r="K604" s="48"/>
      <c r="L604" s="341"/>
      <c r="M604" s="341"/>
      <c r="N604" s="341"/>
      <c r="O604" s="341"/>
      <c r="P604" s="341"/>
      <c r="Q604" s="341"/>
    </row>
    <row r="605" spans="1:19" s="36" customFormat="1" hidden="1">
      <c r="A605" s="339">
        <v>6</v>
      </c>
      <c r="B605" s="340" t="s">
        <v>1649</v>
      </c>
      <c r="C605" s="254">
        <f t="shared" si="46"/>
        <v>3134382</v>
      </c>
      <c r="D605" s="48"/>
      <c r="E605" s="48"/>
      <c r="F605" s="20"/>
      <c r="G605" s="48">
        <v>1030</v>
      </c>
      <c r="H605" s="48">
        <v>3134382</v>
      </c>
      <c r="I605" s="48"/>
      <c r="J605" s="48"/>
      <c r="K605" s="48"/>
      <c r="L605" s="341"/>
      <c r="M605" s="341"/>
      <c r="N605" s="341"/>
      <c r="O605" s="341"/>
      <c r="P605" s="341"/>
      <c r="Q605" s="341"/>
    </row>
    <row r="606" spans="1:19" s="36" customFormat="1" hidden="1">
      <c r="A606" s="339">
        <v>7</v>
      </c>
      <c r="B606" s="340" t="s">
        <v>530</v>
      </c>
      <c r="C606" s="254">
        <f t="shared" si="46"/>
        <v>2890305</v>
      </c>
      <c r="D606" s="48"/>
      <c r="E606" s="48"/>
      <c r="F606" s="20"/>
      <c r="G606" s="48">
        <v>1120</v>
      </c>
      <c r="H606" s="48">
        <v>2890305</v>
      </c>
      <c r="I606" s="48"/>
      <c r="J606" s="48"/>
      <c r="K606" s="48"/>
      <c r="L606" s="341"/>
      <c r="M606" s="341"/>
      <c r="N606" s="341"/>
      <c r="O606" s="341"/>
      <c r="P606" s="341"/>
      <c r="Q606" s="341"/>
    </row>
    <row r="607" spans="1:19" s="36" customFormat="1" hidden="1">
      <c r="A607" s="339">
        <v>8</v>
      </c>
      <c r="B607" s="340" t="s">
        <v>531</v>
      </c>
      <c r="C607" s="254">
        <f t="shared" si="46"/>
        <v>3045143</v>
      </c>
      <c r="D607" s="48"/>
      <c r="E607" s="48"/>
      <c r="F607" s="20"/>
      <c r="G607" s="20">
        <v>1180</v>
      </c>
      <c r="H607" s="48">
        <v>3045143</v>
      </c>
      <c r="I607" s="48"/>
      <c r="J607" s="48"/>
      <c r="K607" s="48"/>
      <c r="L607" s="341"/>
      <c r="M607" s="341"/>
      <c r="N607" s="341"/>
      <c r="O607" s="341"/>
      <c r="P607" s="341"/>
      <c r="Q607" s="341"/>
    </row>
    <row r="608" spans="1:19" s="36" customFormat="1" hidden="1">
      <c r="A608" s="339">
        <v>9</v>
      </c>
      <c r="B608" s="340" t="s">
        <v>532</v>
      </c>
      <c r="C608" s="254">
        <f t="shared" si="46"/>
        <v>3045143</v>
      </c>
      <c r="D608" s="48"/>
      <c r="E608" s="48"/>
      <c r="F608" s="20"/>
      <c r="G608" s="20">
        <v>1180</v>
      </c>
      <c r="H608" s="48">
        <v>3045143</v>
      </c>
      <c r="I608" s="48"/>
      <c r="J608" s="48"/>
      <c r="K608" s="48"/>
      <c r="L608" s="341"/>
      <c r="M608" s="341"/>
      <c r="N608" s="341"/>
      <c r="O608" s="341"/>
      <c r="P608" s="341"/>
      <c r="Q608" s="341"/>
    </row>
    <row r="609" spans="1:17" s="36" customFormat="1" hidden="1">
      <c r="A609" s="339">
        <v>10</v>
      </c>
      <c r="B609" s="340" t="s">
        <v>534</v>
      </c>
      <c r="C609" s="254">
        <f t="shared" si="46"/>
        <v>3019337</v>
      </c>
      <c r="D609" s="48"/>
      <c r="E609" s="48"/>
      <c r="F609" s="20"/>
      <c r="G609" s="20">
        <v>1170</v>
      </c>
      <c r="H609" s="48">
        <v>3019337</v>
      </c>
      <c r="I609" s="48"/>
      <c r="J609" s="48"/>
      <c r="K609" s="48"/>
      <c r="L609" s="341"/>
      <c r="M609" s="341"/>
      <c r="N609" s="341"/>
      <c r="O609" s="341"/>
      <c r="P609" s="341"/>
      <c r="Q609" s="341"/>
    </row>
    <row r="610" spans="1:17" s="36" customFormat="1" hidden="1">
      <c r="A610" s="339">
        <v>11</v>
      </c>
      <c r="B610" s="141" t="s">
        <v>1615</v>
      </c>
      <c r="C610" s="254">
        <f t="shared" si="46"/>
        <v>3904493</v>
      </c>
      <c r="D610" s="48"/>
      <c r="E610" s="48"/>
      <c r="F610" s="20"/>
      <c r="G610" s="104">
        <v>1513</v>
      </c>
      <c r="H610" s="104">
        <v>3904493</v>
      </c>
      <c r="I610" s="48"/>
      <c r="J610" s="48"/>
      <c r="K610" s="48"/>
      <c r="L610" s="341"/>
      <c r="M610" s="341"/>
      <c r="N610" s="341"/>
      <c r="O610" s="341"/>
      <c r="P610" s="341"/>
      <c r="Q610" s="341"/>
    </row>
    <row r="611" spans="1:17" s="36" customFormat="1" hidden="1">
      <c r="A611" s="339">
        <v>12</v>
      </c>
      <c r="B611" s="340" t="s">
        <v>1011</v>
      </c>
      <c r="C611" s="254">
        <f t="shared" si="46"/>
        <v>3458044</v>
      </c>
      <c r="D611" s="48"/>
      <c r="E611" s="48"/>
      <c r="F611" s="20"/>
      <c r="G611" s="48"/>
      <c r="H611" s="292"/>
      <c r="I611" s="48"/>
      <c r="J611" s="48"/>
      <c r="K611" s="48"/>
      <c r="L611" s="341"/>
      <c r="M611" s="341"/>
      <c r="N611" s="341"/>
      <c r="O611" s="341"/>
      <c r="P611" s="341"/>
      <c r="Q611" s="48">
        <v>3458044</v>
      </c>
    </row>
    <row r="612" spans="1:17" s="36" customFormat="1" hidden="1">
      <c r="A612" s="339">
        <v>13</v>
      </c>
      <c r="B612" s="340" t="s">
        <v>535</v>
      </c>
      <c r="C612" s="254">
        <f t="shared" si="46"/>
        <v>3019337</v>
      </c>
      <c r="D612" s="48"/>
      <c r="E612" s="48"/>
      <c r="F612" s="20"/>
      <c r="G612" s="48">
        <v>1170</v>
      </c>
      <c r="H612" s="48">
        <v>3019337</v>
      </c>
      <c r="I612" s="48"/>
      <c r="J612" s="48"/>
      <c r="K612" s="48"/>
      <c r="L612" s="341"/>
      <c r="M612" s="341"/>
      <c r="N612" s="341"/>
      <c r="O612" s="341"/>
      <c r="P612" s="341"/>
      <c r="Q612" s="341"/>
    </row>
    <row r="613" spans="1:17" s="36" customFormat="1" hidden="1">
      <c r="A613" s="339">
        <v>14</v>
      </c>
      <c r="B613" s="340" t="s">
        <v>536</v>
      </c>
      <c r="C613" s="254">
        <f t="shared" si="46"/>
        <v>2477404</v>
      </c>
      <c r="D613" s="48"/>
      <c r="E613" s="48"/>
      <c r="F613" s="20"/>
      <c r="G613" s="48">
        <v>960</v>
      </c>
      <c r="H613" s="48">
        <v>2477404</v>
      </c>
      <c r="I613" s="48"/>
      <c r="J613" s="48"/>
      <c r="K613" s="48"/>
      <c r="L613" s="341"/>
      <c r="M613" s="341"/>
      <c r="N613" s="341"/>
      <c r="O613" s="341"/>
      <c r="P613" s="341"/>
      <c r="Q613" s="341"/>
    </row>
    <row r="614" spans="1:17" s="36" customFormat="1" hidden="1">
      <c r="A614" s="339">
        <v>15</v>
      </c>
      <c r="B614" s="340" t="s">
        <v>537</v>
      </c>
      <c r="C614" s="254">
        <f t="shared" si="46"/>
        <v>2237406</v>
      </c>
      <c r="D614" s="48"/>
      <c r="E614" s="48"/>
      <c r="F614" s="20"/>
      <c r="G614" s="48">
        <v>867</v>
      </c>
      <c r="H614" s="48">
        <v>2237406</v>
      </c>
      <c r="I614" s="48"/>
      <c r="J614" s="48"/>
      <c r="K614" s="48"/>
      <c r="L614" s="341"/>
      <c r="M614" s="341"/>
      <c r="N614" s="341"/>
      <c r="O614" s="341"/>
      <c r="P614" s="341"/>
      <c r="Q614" s="341"/>
    </row>
    <row r="615" spans="1:17" s="36" customFormat="1" hidden="1">
      <c r="A615" s="339">
        <v>16</v>
      </c>
      <c r="B615" s="340" t="s">
        <v>538</v>
      </c>
      <c r="C615" s="254">
        <f t="shared" si="46"/>
        <v>3134382</v>
      </c>
      <c r="D615" s="48"/>
      <c r="E615" s="48"/>
      <c r="F615" s="20"/>
      <c r="G615" s="48">
        <v>1030</v>
      </c>
      <c r="H615" s="48">
        <v>3134382</v>
      </c>
      <c r="I615" s="48"/>
      <c r="J615" s="48"/>
      <c r="K615" s="48"/>
      <c r="L615" s="341"/>
      <c r="M615" s="341"/>
      <c r="N615" s="341"/>
      <c r="O615" s="341"/>
      <c r="P615" s="341"/>
      <c r="Q615" s="341"/>
    </row>
    <row r="616" spans="1:17" s="36" customFormat="1" hidden="1">
      <c r="A616" s="339">
        <v>17</v>
      </c>
      <c r="B616" s="340" t="s">
        <v>539</v>
      </c>
      <c r="C616" s="254">
        <f t="shared" si="46"/>
        <v>3134382</v>
      </c>
      <c r="D616" s="48"/>
      <c r="E616" s="48"/>
      <c r="F616" s="20"/>
      <c r="G616" s="48">
        <v>1030</v>
      </c>
      <c r="H616" s="48">
        <v>3134382</v>
      </c>
      <c r="I616" s="48"/>
      <c r="J616" s="48"/>
      <c r="K616" s="48"/>
      <c r="L616" s="341"/>
      <c r="M616" s="341"/>
      <c r="N616" s="341"/>
      <c r="O616" s="341"/>
      <c r="P616" s="341"/>
      <c r="Q616" s="341"/>
    </row>
    <row r="617" spans="1:17" s="36" customFormat="1" hidden="1">
      <c r="A617" s="339">
        <v>18</v>
      </c>
      <c r="B617" s="340" t="s">
        <v>703</v>
      </c>
      <c r="C617" s="254">
        <f t="shared" si="46"/>
        <v>2738781</v>
      </c>
      <c r="D617" s="48"/>
      <c r="E617" s="48"/>
      <c r="F617" s="20"/>
      <c r="G617" s="48">
        <v>900</v>
      </c>
      <c r="H617" s="48">
        <v>2738781</v>
      </c>
      <c r="I617" s="48"/>
      <c r="J617" s="48"/>
      <c r="K617" s="48"/>
      <c r="L617" s="341"/>
      <c r="M617" s="341"/>
      <c r="N617" s="341"/>
      <c r="O617" s="341"/>
      <c r="P617" s="341"/>
      <c r="Q617" s="341"/>
    </row>
    <row r="618" spans="1:17" s="36" customFormat="1" hidden="1">
      <c r="A618" s="339">
        <v>19</v>
      </c>
      <c r="B618" s="340" t="s">
        <v>807</v>
      </c>
      <c r="C618" s="254">
        <f t="shared" si="46"/>
        <v>2425792</v>
      </c>
      <c r="D618" s="48"/>
      <c r="E618" s="48"/>
      <c r="F618" s="20"/>
      <c r="G618" s="48">
        <v>940</v>
      </c>
      <c r="H618" s="48">
        <v>2425792</v>
      </c>
      <c r="I618" s="48"/>
      <c r="J618" s="48"/>
      <c r="K618" s="48"/>
      <c r="L618" s="341"/>
      <c r="M618" s="341"/>
      <c r="N618" s="341"/>
      <c r="O618" s="341"/>
      <c r="P618" s="341"/>
      <c r="Q618" s="341"/>
    </row>
    <row r="619" spans="1:17" s="36" customFormat="1" hidden="1">
      <c r="A619" s="339">
        <v>20</v>
      </c>
      <c r="B619" s="342" t="s">
        <v>540</v>
      </c>
      <c r="C619" s="254">
        <f t="shared" si="46"/>
        <v>3213503</v>
      </c>
      <c r="D619" s="48"/>
      <c r="E619" s="48"/>
      <c r="F619" s="20"/>
      <c r="G619" s="48">
        <v>1056</v>
      </c>
      <c r="H619" s="48">
        <v>3213503</v>
      </c>
      <c r="I619" s="48"/>
      <c r="J619" s="48"/>
      <c r="K619" s="48"/>
      <c r="L619" s="341"/>
      <c r="M619" s="341"/>
      <c r="N619" s="341"/>
      <c r="O619" s="341"/>
      <c r="P619" s="341"/>
      <c r="Q619" s="341"/>
    </row>
    <row r="620" spans="1:17" s="36" customFormat="1" hidden="1">
      <c r="A620" s="339">
        <v>21</v>
      </c>
      <c r="B620" s="340" t="s">
        <v>541</v>
      </c>
      <c r="C620" s="254">
        <f t="shared" si="46"/>
        <v>1366347</v>
      </c>
      <c r="D620" s="48"/>
      <c r="E620" s="48"/>
      <c r="F620" s="20"/>
      <c r="G620" s="48">
        <v>449</v>
      </c>
      <c r="H620" s="48">
        <v>1366347</v>
      </c>
      <c r="I620" s="48"/>
      <c r="J620" s="48"/>
      <c r="K620" s="48"/>
      <c r="L620" s="341"/>
      <c r="M620" s="341"/>
      <c r="N620" s="341"/>
      <c r="O620" s="341"/>
      <c r="P620" s="341"/>
      <c r="Q620" s="341"/>
    </row>
    <row r="621" spans="1:17" s="36" customFormat="1" hidden="1">
      <c r="A621" s="339">
        <v>22</v>
      </c>
      <c r="B621" s="340" t="s">
        <v>706</v>
      </c>
      <c r="C621" s="254">
        <f t="shared" si="46"/>
        <v>3148368</v>
      </c>
      <c r="D621" s="48"/>
      <c r="E621" s="48"/>
      <c r="F621" s="20"/>
      <c r="G621" s="48">
        <v>1220</v>
      </c>
      <c r="H621" s="48">
        <v>3148368</v>
      </c>
      <c r="I621" s="48"/>
      <c r="J621" s="48"/>
      <c r="K621" s="48"/>
      <c r="L621" s="341"/>
      <c r="M621" s="341"/>
      <c r="N621" s="341"/>
      <c r="O621" s="341"/>
      <c r="P621" s="341"/>
      <c r="Q621" s="341"/>
    </row>
    <row r="622" spans="1:17" s="36" customFormat="1" hidden="1">
      <c r="A622" s="339">
        <v>23</v>
      </c>
      <c r="B622" s="141" t="s">
        <v>1616</v>
      </c>
      <c r="C622" s="254">
        <f t="shared" si="46"/>
        <v>2882688</v>
      </c>
      <c r="D622" s="48"/>
      <c r="E622" s="48"/>
      <c r="F622" s="48"/>
      <c r="G622" s="104">
        <v>947.29</v>
      </c>
      <c r="H622" s="104">
        <v>2882688</v>
      </c>
      <c r="I622" s="48"/>
      <c r="J622" s="48"/>
      <c r="K622" s="48"/>
      <c r="L622" s="341"/>
      <c r="M622" s="341"/>
      <c r="N622" s="341"/>
      <c r="O622" s="341"/>
      <c r="P622" s="341"/>
      <c r="Q622" s="341"/>
    </row>
    <row r="623" spans="1:17" s="36" customFormat="1" hidden="1">
      <c r="A623" s="339">
        <v>24</v>
      </c>
      <c r="B623" s="143" t="s">
        <v>547</v>
      </c>
      <c r="C623" s="254">
        <f t="shared" si="46"/>
        <v>2696177</v>
      </c>
      <c r="D623" s="48"/>
      <c r="E623" s="48"/>
      <c r="F623" s="20"/>
      <c r="G623" s="48">
        <v>886</v>
      </c>
      <c r="H623" s="48">
        <v>2696177</v>
      </c>
      <c r="I623" s="48"/>
      <c r="J623" s="48"/>
      <c r="K623" s="48"/>
      <c r="L623" s="341"/>
      <c r="M623" s="341"/>
      <c r="N623" s="341"/>
      <c r="O623" s="341"/>
      <c r="P623" s="341"/>
      <c r="Q623" s="341"/>
    </row>
    <row r="624" spans="1:17" s="36" customFormat="1" hidden="1">
      <c r="A624" s="339">
        <v>25</v>
      </c>
      <c r="B624" s="340" t="s">
        <v>570</v>
      </c>
      <c r="C624" s="254">
        <f t="shared" si="46"/>
        <v>2072344</v>
      </c>
      <c r="D624" s="48"/>
      <c r="E624" s="48"/>
      <c r="F624" s="20"/>
      <c r="G624" s="48">
        <v>681</v>
      </c>
      <c r="H624" s="48">
        <v>2072344</v>
      </c>
      <c r="I624" s="48"/>
      <c r="J624" s="48"/>
      <c r="K624" s="48"/>
      <c r="L624" s="341"/>
      <c r="M624" s="341"/>
      <c r="N624" s="341"/>
      <c r="O624" s="341"/>
      <c r="P624" s="341"/>
      <c r="Q624" s="341"/>
    </row>
    <row r="625" spans="1:17" s="36" customFormat="1" hidden="1">
      <c r="A625" s="339">
        <v>26</v>
      </c>
      <c r="B625" s="340" t="s">
        <v>871</v>
      </c>
      <c r="C625" s="254">
        <f t="shared" si="46"/>
        <v>4015460</v>
      </c>
      <c r="D625" s="48"/>
      <c r="E625" s="48"/>
      <c r="F625" s="20"/>
      <c r="G625" s="48">
        <v>1556</v>
      </c>
      <c r="H625" s="48">
        <v>4015460</v>
      </c>
      <c r="I625" s="48"/>
      <c r="J625" s="48"/>
      <c r="K625" s="48"/>
      <c r="L625" s="341"/>
      <c r="M625" s="341"/>
      <c r="N625" s="341"/>
      <c r="O625" s="341"/>
      <c r="P625" s="341"/>
      <c r="Q625" s="341"/>
    </row>
    <row r="626" spans="1:17" s="36" customFormat="1" hidden="1">
      <c r="A626" s="339">
        <v>27</v>
      </c>
      <c r="B626" s="340" t="s">
        <v>872</v>
      </c>
      <c r="C626" s="254">
        <f t="shared" si="46"/>
        <v>3460624</v>
      </c>
      <c r="D626" s="48"/>
      <c r="E626" s="48"/>
      <c r="F626" s="20"/>
      <c r="G626" s="48">
        <v>1341</v>
      </c>
      <c r="H626" s="48">
        <v>3460624</v>
      </c>
      <c r="I626" s="48"/>
      <c r="J626" s="48"/>
      <c r="K626" s="48"/>
      <c r="L626" s="341"/>
      <c r="M626" s="341"/>
      <c r="N626" s="341"/>
      <c r="O626" s="341"/>
      <c r="P626" s="341"/>
      <c r="Q626" s="341"/>
    </row>
    <row r="627" spans="1:17" s="36" customFormat="1" hidden="1">
      <c r="A627" s="339">
        <v>28</v>
      </c>
      <c r="B627" s="340" t="s">
        <v>586</v>
      </c>
      <c r="C627" s="254">
        <f t="shared" si="46"/>
        <v>2415469</v>
      </c>
      <c r="D627" s="48"/>
      <c r="E627" s="48"/>
      <c r="F627" s="20"/>
      <c r="G627" s="48">
        <v>936</v>
      </c>
      <c r="H627" s="48">
        <v>2415469</v>
      </c>
      <c r="I627" s="48"/>
      <c r="J627" s="48"/>
      <c r="K627" s="48"/>
      <c r="L627" s="341"/>
      <c r="M627" s="341"/>
      <c r="N627" s="341"/>
      <c r="O627" s="341"/>
      <c r="P627" s="341"/>
      <c r="Q627" s="341"/>
    </row>
    <row r="628" spans="1:17" s="36" customFormat="1" hidden="1">
      <c r="A628" s="339">
        <v>29</v>
      </c>
      <c r="B628" s="340" t="s">
        <v>727</v>
      </c>
      <c r="C628" s="254">
        <f t="shared" si="46"/>
        <v>3096756</v>
      </c>
      <c r="D628" s="48"/>
      <c r="E628" s="48"/>
      <c r="F628" s="20"/>
      <c r="G628" s="48">
        <v>1200</v>
      </c>
      <c r="H628" s="48">
        <v>3096756</v>
      </c>
      <c r="I628" s="48"/>
      <c r="J628" s="48"/>
      <c r="K628" s="48"/>
      <c r="L628" s="341"/>
      <c r="M628" s="341"/>
      <c r="N628" s="341"/>
      <c r="O628" s="341"/>
      <c r="P628" s="341"/>
      <c r="Q628" s="341"/>
    </row>
    <row r="629" spans="1:17" s="36" customFormat="1" hidden="1">
      <c r="A629" s="339">
        <v>30</v>
      </c>
      <c r="B629" s="340" t="s">
        <v>729</v>
      </c>
      <c r="C629" s="254">
        <f t="shared" si="46"/>
        <v>2890305</v>
      </c>
      <c r="D629" s="48"/>
      <c r="E629" s="48"/>
      <c r="F629" s="20"/>
      <c r="G629" s="48">
        <v>1120</v>
      </c>
      <c r="H629" s="48">
        <v>2890305</v>
      </c>
      <c r="I629" s="48"/>
      <c r="J629" s="48"/>
      <c r="K629" s="48"/>
      <c r="L629" s="341"/>
      <c r="M629" s="341"/>
      <c r="N629" s="341"/>
      <c r="O629" s="341"/>
      <c r="P629" s="341"/>
      <c r="Q629" s="341"/>
    </row>
    <row r="630" spans="1:17" s="36" customFormat="1" hidden="1">
      <c r="A630" s="339">
        <v>31</v>
      </c>
      <c r="B630" s="340" t="s">
        <v>953</v>
      </c>
      <c r="C630" s="254">
        <f t="shared" si="46"/>
        <v>2900628</v>
      </c>
      <c r="D630" s="48"/>
      <c r="E630" s="48"/>
      <c r="F630" s="20"/>
      <c r="G630" s="48">
        <v>1124</v>
      </c>
      <c r="H630" s="48">
        <v>2900628</v>
      </c>
      <c r="I630" s="48"/>
      <c r="J630" s="48"/>
      <c r="K630" s="48"/>
      <c r="L630" s="341"/>
      <c r="M630" s="341"/>
      <c r="N630" s="341"/>
      <c r="O630" s="341"/>
      <c r="P630" s="341"/>
      <c r="Q630" s="341"/>
    </row>
    <row r="631" spans="1:17" s="36" customFormat="1" hidden="1">
      <c r="A631" s="339">
        <v>32</v>
      </c>
      <c r="B631" s="340" t="s">
        <v>983</v>
      </c>
      <c r="C631" s="254">
        <f t="shared" si="46"/>
        <v>2890935</v>
      </c>
      <c r="D631" s="48"/>
      <c r="E631" s="48"/>
      <c r="F631" s="20"/>
      <c r="G631" s="48">
        <v>950</v>
      </c>
      <c r="H631" s="48">
        <v>2890935</v>
      </c>
      <c r="I631" s="48"/>
      <c r="J631" s="48"/>
      <c r="K631" s="48"/>
      <c r="L631" s="341"/>
      <c r="M631" s="341"/>
      <c r="N631" s="341"/>
      <c r="O631" s="341"/>
      <c r="P631" s="341"/>
      <c r="Q631" s="341"/>
    </row>
    <row r="632" spans="1:17" s="36" customFormat="1" hidden="1">
      <c r="A632" s="339">
        <v>33</v>
      </c>
      <c r="B632" s="340" t="s">
        <v>1022</v>
      </c>
      <c r="C632" s="254">
        <f t="shared" si="46"/>
        <v>2172890</v>
      </c>
      <c r="D632" s="48"/>
      <c r="E632" s="48"/>
      <c r="F632" s="20"/>
      <c r="G632" s="48">
        <v>842</v>
      </c>
      <c r="H632" s="48">
        <v>2172890</v>
      </c>
      <c r="I632" s="48"/>
      <c r="J632" s="48"/>
      <c r="K632" s="48"/>
      <c r="L632" s="341"/>
      <c r="M632" s="341"/>
      <c r="N632" s="341"/>
      <c r="O632" s="341"/>
      <c r="P632" s="341"/>
      <c r="Q632" s="341"/>
    </row>
    <row r="633" spans="1:17" s="36" customFormat="1" hidden="1">
      <c r="A633" s="339">
        <v>34</v>
      </c>
      <c r="B633" s="340" t="s">
        <v>1023</v>
      </c>
      <c r="C633" s="254">
        <f t="shared" si="46"/>
        <v>2415469</v>
      </c>
      <c r="D633" s="48"/>
      <c r="E633" s="48"/>
      <c r="F633" s="20"/>
      <c r="G633" s="48">
        <v>936</v>
      </c>
      <c r="H633" s="48">
        <v>2415469</v>
      </c>
      <c r="I633" s="48"/>
      <c r="J633" s="48"/>
      <c r="K633" s="48"/>
      <c r="L633" s="341"/>
      <c r="M633" s="341"/>
      <c r="N633" s="341"/>
      <c r="O633" s="341"/>
      <c r="P633" s="341"/>
      <c r="Q633" s="341"/>
    </row>
    <row r="634" spans="1:17" s="36" customFormat="1" hidden="1">
      <c r="A634" s="339">
        <v>35</v>
      </c>
      <c r="B634" s="340" t="s">
        <v>730</v>
      </c>
      <c r="C634" s="254">
        <f t="shared" si="46"/>
        <v>2415469</v>
      </c>
      <c r="D634" s="48"/>
      <c r="E634" s="48"/>
      <c r="F634" s="20"/>
      <c r="G634" s="48">
        <v>936</v>
      </c>
      <c r="H634" s="48">
        <v>2415469</v>
      </c>
      <c r="I634" s="48"/>
      <c r="J634" s="48"/>
      <c r="K634" s="48"/>
      <c r="L634" s="341"/>
      <c r="M634" s="341"/>
      <c r="N634" s="341"/>
      <c r="O634" s="341"/>
      <c r="P634" s="341"/>
      <c r="Q634" s="341"/>
    </row>
    <row r="635" spans="1:17" s="36" customFormat="1" hidden="1">
      <c r="A635" s="339">
        <v>36</v>
      </c>
      <c r="B635" s="340" t="s">
        <v>732</v>
      </c>
      <c r="C635" s="254">
        <f t="shared" si="46"/>
        <v>2415469</v>
      </c>
      <c r="D635" s="48"/>
      <c r="E635" s="48"/>
      <c r="F635" s="20"/>
      <c r="G635" s="48">
        <v>936</v>
      </c>
      <c r="H635" s="48">
        <v>2415469</v>
      </c>
      <c r="I635" s="48"/>
      <c r="J635" s="48"/>
      <c r="K635" s="48"/>
      <c r="L635" s="341"/>
      <c r="M635" s="341"/>
      <c r="N635" s="341"/>
      <c r="O635" s="341"/>
      <c r="P635" s="341"/>
      <c r="Q635" s="341"/>
    </row>
    <row r="636" spans="1:17" s="36" customFormat="1" hidden="1">
      <c r="A636" s="339">
        <v>37</v>
      </c>
      <c r="B636" s="340" t="s">
        <v>818</v>
      </c>
      <c r="C636" s="254">
        <f t="shared" si="46"/>
        <v>3174174</v>
      </c>
      <c r="D636" s="48"/>
      <c r="E636" s="48"/>
      <c r="F636" s="20"/>
      <c r="G636" s="48">
        <v>1230</v>
      </c>
      <c r="H636" s="48">
        <v>3174174</v>
      </c>
      <c r="I636" s="48"/>
      <c r="J636" s="48"/>
      <c r="K636" s="48"/>
      <c r="L636" s="341"/>
      <c r="M636" s="341"/>
      <c r="N636" s="341"/>
      <c r="O636" s="341"/>
      <c r="P636" s="341"/>
      <c r="Q636" s="341"/>
    </row>
    <row r="637" spans="1:17" s="36" customFormat="1" hidden="1">
      <c r="A637" s="339">
        <v>38</v>
      </c>
      <c r="B637" s="340" t="s">
        <v>589</v>
      </c>
      <c r="C637" s="254">
        <f t="shared" si="46"/>
        <v>3354819</v>
      </c>
      <c r="D637" s="48"/>
      <c r="E637" s="48"/>
      <c r="F637" s="20"/>
      <c r="G637" s="48">
        <v>1300</v>
      </c>
      <c r="H637" s="48">
        <v>3354819</v>
      </c>
      <c r="I637" s="48"/>
      <c r="J637" s="48"/>
      <c r="K637" s="48"/>
      <c r="L637" s="341"/>
      <c r="M637" s="341"/>
      <c r="N637" s="341"/>
      <c r="O637" s="341"/>
      <c r="P637" s="341"/>
      <c r="Q637" s="341"/>
    </row>
    <row r="638" spans="1:17" s="36" customFormat="1" hidden="1">
      <c r="A638" s="339">
        <v>39</v>
      </c>
      <c r="B638" s="340" t="s">
        <v>822</v>
      </c>
      <c r="C638" s="254">
        <f t="shared" si="46"/>
        <v>2433534</v>
      </c>
      <c r="D638" s="48"/>
      <c r="E638" s="48"/>
      <c r="F638" s="20"/>
      <c r="G638" s="48">
        <v>943</v>
      </c>
      <c r="H638" s="48">
        <v>2433534</v>
      </c>
      <c r="I638" s="48"/>
      <c r="J638" s="48"/>
      <c r="K638" s="48"/>
      <c r="L638" s="341"/>
      <c r="M638" s="341"/>
      <c r="N638" s="341"/>
      <c r="O638" s="341"/>
      <c r="P638" s="341"/>
      <c r="Q638" s="341"/>
    </row>
    <row r="639" spans="1:17" s="36" customFormat="1" hidden="1">
      <c r="A639" s="339">
        <v>40</v>
      </c>
      <c r="B639" s="340" t="s">
        <v>915</v>
      </c>
      <c r="C639" s="254">
        <f t="shared" si="46"/>
        <v>2162567</v>
      </c>
      <c r="D639" s="48"/>
      <c r="E639" s="48"/>
      <c r="F639" s="20"/>
      <c r="G639" s="48">
        <v>838</v>
      </c>
      <c r="H639" s="48">
        <v>2162567</v>
      </c>
      <c r="I639" s="48"/>
      <c r="J639" s="48"/>
      <c r="K639" s="48"/>
      <c r="L639" s="341"/>
      <c r="M639" s="341"/>
      <c r="N639" s="341"/>
      <c r="O639" s="341"/>
      <c r="P639" s="341"/>
      <c r="Q639" s="341"/>
    </row>
    <row r="640" spans="1:17" s="36" customFormat="1" hidden="1">
      <c r="A640" s="339">
        <v>41</v>
      </c>
      <c r="B640" s="340" t="s">
        <v>592</v>
      </c>
      <c r="C640" s="254">
        <f t="shared" si="46"/>
        <v>2172890</v>
      </c>
      <c r="D640" s="48"/>
      <c r="E640" s="48"/>
      <c r="F640" s="20"/>
      <c r="G640" s="48">
        <v>842</v>
      </c>
      <c r="H640" s="48">
        <v>2172890</v>
      </c>
      <c r="I640" s="48"/>
      <c r="J640" s="48"/>
      <c r="K640" s="48"/>
      <c r="L640" s="341"/>
      <c r="M640" s="341"/>
      <c r="N640" s="341"/>
      <c r="O640" s="341"/>
      <c r="P640" s="341"/>
      <c r="Q640" s="341"/>
    </row>
    <row r="641" spans="1:17" s="36" customFormat="1" hidden="1">
      <c r="A641" s="339">
        <v>42</v>
      </c>
      <c r="B641" s="340" t="s">
        <v>741</v>
      </c>
      <c r="C641" s="254">
        <f t="shared" si="46"/>
        <v>3380625</v>
      </c>
      <c r="D641" s="48"/>
      <c r="E641" s="48"/>
      <c r="F641" s="20"/>
      <c r="G641" s="48">
        <v>1310</v>
      </c>
      <c r="H641" s="48">
        <v>3380625</v>
      </c>
      <c r="I641" s="48"/>
      <c r="J641" s="48"/>
      <c r="K641" s="48"/>
      <c r="L641" s="341"/>
      <c r="M641" s="341"/>
      <c r="N641" s="341"/>
      <c r="O641" s="341"/>
      <c r="P641" s="341"/>
      <c r="Q641" s="341"/>
    </row>
    <row r="642" spans="1:17" s="36" customFormat="1" hidden="1">
      <c r="A642" s="343" t="s">
        <v>1309</v>
      </c>
      <c r="B642" s="279"/>
      <c r="C642" s="253">
        <f>SUM(C643:C729)</f>
        <v>198699443.93000001</v>
      </c>
      <c r="D642" s="119">
        <f t="shared" ref="D642:Q642" si="47">SUM(D643:D729)</f>
        <v>0</v>
      </c>
      <c r="E642" s="119">
        <f t="shared" si="47"/>
        <v>1</v>
      </c>
      <c r="F642" s="119">
        <f t="shared" si="47"/>
        <v>794396.93</v>
      </c>
      <c r="G642" s="119">
        <f t="shared" si="47"/>
        <v>70969.007000000012</v>
      </c>
      <c r="H642" s="119">
        <f t="shared" si="47"/>
        <v>197905047</v>
      </c>
      <c r="I642" s="119">
        <f t="shared" si="47"/>
        <v>0</v>
      </c>
      <c r="J642" s="119">
        <f t="shared" si="47"/>
        <v>0</v>
      </c>
      <c r="K642" s="119">
        <f t="shared" si="47"/>
        <v>0</v>
      </c>
      <c r="L642" s="119">
        <f t="shared" si="47"/>
        <v>0</v>
      </c>
      <c r="M642" s="119">
        <f t="shared" si="47"/>
        <v>0</v>
      </c>
      <c r="N642" s="119">
        <f t="shared" si="47"/>
        <v>0</v>
      </c>
      <c r="O642" s="119">
        <f t="shared" si="47"/>
        <v>0</v>
      </c>
      <c r="P642" s="119">
        <f t="shared" si="47"/>
        <v>0</v>
      </c>
      <c r="Q642" s="119">
        <f t="shared" si="47"/>
        <v>0</v>
      </c>
    </row>
    <row r="643" spans="1:17" s="36" customFormat="1" hidden="1">
      <c r="A643" s="339">
        <v>1</v>
      </c>
      <c r="B643" s="340" t="s">
        <v>798</v>
      </c>
      <c r="C643" s="254">
        <f t="shared" si="46"/>
        <v>2529017</v>
      </c>
      <c r="D643" s="48"/>
      <c r="E643" s="48"/>
      <c r="F643" s="20"/>
      <c r="G643" s="48">
        <v>980</v>
      </c>
      <c r="H643" s="48">
        <v>2529017</v>
      </c>
      <c r="I643" s="48"/>
      <c r="J643" s="48"/>
      <c r="K643" s="48"/>
      <c r="L643" s="341"/>
      <c r="M643" s="341"/>
      <c r="N643" s="341"/>
      <c r="O643" s="341"/>
      <c r="P643" s="341"/>
      <c r="Q643" s="341"/>
    </row>
    <row r="644" spans="1:17" s="36" customFormat="1" hidden="1">
      <c r="A644" s="339">
        <v>2</v>
      </c>
      <c r="B644" s="340" t="s">
        <v>799</v>
      </c>
      <c r="C644" s="254">
        <f t="shared" si="46"/>
        <v>2399985</v>
      </c>
      <c r="D644" s="48"/>
      <c r="E644" s="48"/>
      <c r="F644" s="20"/>
      <c r="G644" s="48">
        <v>930</v>
      </c>
      <c r="H644" s="48">
        <v>2399985</v>
      </c>
      <c r="I644" s="48"/>
      <c r="J644" s="48"/>
      <c r="K644" s="48"/>
      <c r="L644" s="341"/>
      <c r="M644" s="341"/>
      <c r="N644" s="341"/>
      <c r="O644" s="341"/>
      <c r="P644" s="341"/>
      <c r="Q644" s="341"/>
    </row>
    <row r="645" spans="1:17" s="36" customFormat="1" hidden="1">
      <c r="A645" s="339">
        <v>3</v>
      </c>
      <c r="B645" s="340" t="s">
        <v>801</v>
      </c>
      <c r="C645" s="254">
        <f t="shared" si="46"/>
        <v>1052909</v>
      </c>
      <c r="D645" s="48"/>
      <c r="E645" s="48"/>
      <c r="F645" s="20"/>
      <c r="G645" s="48">
        <v>346</v>
      </c>
      <c r="H645" s="48">
        <v>1052909</v>
      </c>
      <c r="I645" s="48"/>
      <c r="J645" s="48"/>
      <c r="K645" s="48"/>
      <c r="L645" s="341"/>
      <c r="M645" s="341"/>
      <c r="N645" s="341"/>
      <c r="O645" s="341"/>
      <c r="P645" s="341"/>
      <c r="Q645" s="341"/>
    </row>
    <row r="646" spans="1:17" s="36" customFormat="1" hidden="1">
      <c r="A646" s="339">
        <v>4</v>
      </c>
      <c r="B646" s="340" t="s">
        <v>802</v>
      </c>
      <c r="C646" s="254">
        <f t="shared" si="46"/>
        <v>2384502</v>
      </c>
      <c r="D646" s="48"/>
      <c r="E646" s="48"/>
      <c r="F646" s="20"/>
      <c r="G646" s="48">
        <v>924</v>
      </c>
      <c r="H646" s="48">
        <v>2384502</v>
      </c>
      <c r="I646" s="48"/>
      <c r="J646" s="48"/>
      <c r="K646" s="48"/>
      <c r="L646" s="341"/>
      <c r="M646" s="341"/>
      <c r="N646" s="341"/>
      <c r="O646" s="341"/>
      <c r="P646" s="341"/>
      <c r="Q646" s="341"/>
    </row>
    <row r="647" spans="1:17" s="36" customFormat="1" hidden="1">
      <c r="A647" s="339">
        <v>5</v>
      </c>
      <c r="B647" s="340" t="s">
        <v>803</v>
      </c>
      <c r="C647" s="254">
        <f t="shared" si="46"/>
        <v>3354819</v>
      </c>
      <c r="D647" s="48"/>
      <c r="E647" s="48"/>
      <c r="F647" s="20"/>
      <c r="G647" s="48">
        <v>1300</v>
      </c>
      <c r="H647" s="48">
        <v>3354819</v>
      </c>
      <c r="I647" s="48"/>
      <c r="J647" s="48"/>
      <c r="K647" s="48"/>
      <c r="L647" s="341"/>
      <c r="M647" s="341"/>
      <c r="N647" s="341"/>
      <c r="O647" s="341"/>
      <c r="P647" s="341"/>
      <c r="Q647" s="341"/>
    </row>
    <row r="648" spans="1:17" s="36" customFormat="1" hidden="1">
      <c r="A648" s="339">
        <v>6</v>
      </c>
      <c r="B648" s="340" t="s">
        <v>864</v>
      </c>
      <c r="C648" s="254">
        <f t="shared" si="46"/>
        <v>3406431</v>
      </c>
      <c r="D648" s="48"/>
      <c r="E648" s="48"/>
      <c r="F648" s="20"/>
      <c r="G648" s="48">
        <v>1320</v>
      </c>
      <c r="H648" s="48">
        <v>3406431</v>
      </c>
      <c r="I648" s="48"/>
      <c r="J648" s="48"/>
      <c r="K648" s="48"/>
      <c r="L648" s="341"/>
      <c r="M648" s="341"/>
      <c r="N648" s="341"/>
      <c r="O648" s="341"/>
      <c r="P648" s="341"/>
      <c r="Q648" s="341"/>
    </row>
    <row r="649" spans="1:17" s="36" customFormat="1" hidden="1">
      <c r="A649" s="339">
        <v>7</v>
      </c>
      <c r="B649" s="340" t="s">
        <v>903</v>
      </c>
      <c r="C649" s="254">
        <f t="shared" si="46"/>
        <v>2479985</v>
      </c>
      <c r="D649" s="48"/>
      <c r="E649" s="48"/>
      <c r="F649" s="20"/>
      <c r="G649" s="48">
        <v>961</v>
      </c>
      <c r="H649" s="48">
        <v>2479985</v>
      </c>
      <c r="I649" s="48"/>
      <c r="J649" s="48"/>
      <c r="K649" s="48"/>
      <c r="L649" s="341"/>
      <c r="M649" s="341"/>
      <c r="N649" s="341"/>
      <c r="O649" s="341"/>
      <c r="P649" s="341"/>
      <c r="Q649" s="341"/>
    </row>
    <row r="650" spans="1:17" s="36" customFormat="1" hidden="1">
      <c r="A650" s="339">
        <v>8</v>
      </c>
      <c r="B650" s="340" t="s">
        <v>1650</v>
      </c>
      <c r="C650" s="254">
        <f t="shared" si="46"/>
        <v>2477075</v>
      </c>
      <c r="D650" s="48"/>
      <c r="E650" s="48"/>
      <c r="F650" s="20"/>
      <c r="G650" s="48">
        <v>814</v>
      </c>
      <c r="H650" s="48">
        <v>2477075</v>
      </c>
      <c r="I650" s="48"/>
      <c r="J650" s="48"/>
      <c r="K650" s="48"/>
      <c r="L650" s="341"/>
      <c r="M650" s="341"/>
      <c r="N650" s="341"/>
      <c r="O650" s="341"/>
      <c r="P650" s="341"/>
      <c r="Q650" s="341"/>
    </row>
    <row r="651" spans="1:17" s="36" customFormat="1" hidden="1">
      <c r="A651" s="339">
        <v>9</v>
      </c>
      <c r="B651" s="340" t="s">
        <v>1651</v>
      </c>
      <c r="C651" s="254">
        <f t="shared" si="46"/>
        <v>2884849</v>
      </c>
      <c r="D651" s="48"/>
      <c r="E651" s="48"/>
      <c r="F651" s="20"/>
      <c r="G651" s="48">
        <v>948</v>
      </c>
      <c r="H651" s="48">
        <v>2884849</v>
      </c>
      <c r="I651" s="48"/>
      <c r="J651" s="48"/>
      <c r="K651" s="48"/>
      <c r="L651" s="341"/>
      <c r="M651" s="341"/>
      <c r="N651" s="341"/>
      <c r="O651" s="341"/>
      <c r="P651" s="341"/>
      <c r="Q651" s="341"/>
    </row>
    <row r="652" spans="1:17" s="36" customFormat="1" hidden="1">
      <c r="A652" s="339">
        <v>10</v>
      </c>
      <c r="B652" s="340" t="s">
        <v>1652</v>
      </c>
      <c r="C652" s="254">
        <f t="shared" si="46"/>
        <v>2470989</v>
      </c>
      <c r="D652" s="48"/>
      <c r="E652" s="48"/>
      <c r="F652" s="20"/>
      <c r="G652" s="48">
        <v>812</v>
      </c>
      <c r="H652" s="48">
        <v>2470989</v>
      </c>
      <c r="I652" s="48"/>
      <c r="J652" s="48"/>
      <c r="K652" s="48"/>
      <c r="L652" s="341"/>
      <c r="M652" s="341"/>
      <c r="N652" s="341"/>
      <c r="O652" s="341"/>
      <c r="P652" s="341"/>
      <c r="Q652" s="341"/>
    </row>
    <row r="653" spans="1:17" s="36" customFormat="1" hidden="1">
      <c r="A653" s="339">
        <v>11</v>
      </c>
      <c r="B653" s="340" t="s">
        <v>1653</v>
      </c>
      <c r="C653" s="254">
        <f t="shared" si="46"/>
        <v>2480118</v>
      </c>
      <c r="D653" s="48"/>
      <c r="E653" s="48"/>
      <c r="F653" s="20"/>
      <c r="G653" s="48">
        <v>815</v>
      </c>
      <c r="H653" s="48">
        <v>2480118</v>
      </c>
      <c r="I653" s="48"/>
      <c r="J653" s="48"/>
      <c r="K653" s="48"/>
      <c r="L653" s="341"/>
      <c r="M653" s="341"/>
      <c r="N653" s="341"/>
      <c r="O653" s="341"/>
      <c r="P653" s="341"/>
      <c r="Q653" s="341"/>
    </row>
    <row r="654" spans="1:17" s="36" customFormat="1" hidden="1">
      <c r="A654" s="339">
        <v>12</v>
      </c>
      <c r="B654" s="340" t="s">
        <v>1654</v>
      </c>
      <c r="C654" s="254">
        <f t="shared" si="46"/>
        <v>849022</v>
      </c>
      <c r="D654" s="48"/>
      <c r="E654" s="48"/>
      <c r="F654" s="20"/>
      <c r="G654" s="48">
        <v>279</v>
      </c>
      <c r="H654" s="48">
        <v>849022</v>
      </c>
      <c r="I654" s="48"/>
      <c r="J654" s="48"/>
      <c r="K654" s="48"/>
      <c r="L654" s="341"/>
      <c r="M654" s="341"/>
      <c r="N654" s="341"/>
      <c r="O654" s="341"/>
      <c r="P654" s="341"/>
      <c r="Q654" s="341"/>
    </row>
    <row r="655" spans="1:17" s="36" customFormat="1" hidden="1">
      <c r="A655" s="339">
        <v>13</v>
      </c>
      <c r="B655" s="340" t="s">
        <v>1655</v>
      </c>
      <c r="C655" s="254">
        <f t="shared" si="46"/>
        <v>864237</v>
      </c>
      <c r="D655" s="48"/>
      <c r="E655" s="48"/>
      <c r="F655" s="20"/>
      <c r="G655" s="48">
        <v>284</v>
      </c>
      <c r="H655" s="48">
        <v>864237</v>
      </c>
      <c r="I655" s="48"/>
      <c r="J655" s="48"/>
      <c r="K655" s="48"/>
      <c r="L655" s="341"/>
      <c r="M655" s="341"/>
      <c r="N655" s="341"/>
      <c r="O655" s="341"/>
      <c r="P655" s="341"/>
      <c r="Q655" s="341"/>
    </row>
    <row r="656" spans="1:17" s="36" customFormat="1" hidden="1">
      <c r="A656" s="339">
        <v>14</v>
      </c>
      <c r="B656" s="340" t="s">
        <v>1656</v>
      </c>
      <c r="C656" s="254">
        <f t="shared" si="46"/>
        <v>1749776</v>
      </c>
      <c r="D656" s="48"/>
      <c r="E656" s="48"/>
      <c r="F656" s="20"/>
      <c r="G656" s="48">
        <v>575</v>
      </c>
      <c r="H656" s="48">
        <v>1749776</v>
      </c>
      <c r="I656" s="48"/>
      <c r="J656" s="48"/>
      <c r="K656" s="48"/>
      <c r="L656" s="341"/>
      <c r="M656" s="341"/>
      <c r="N656" s="341"/>
      <c r="O656" s="341"/>
      <c r="P656" s="341"/>
      <c r="Q656" s="341"/>
    </row>
    <row r="657" spans="1:17" s="36" customFormat="1" hidden="1">
      <c r="A657" s="339">
        <v>15</v>
      </c>
      <c r="B657" s="340" t="s">
        <v>1657</v>
      </c>
      <c r="C657" s="254">
        <f t="shared" si="46"/>
        <v>693824</v>
      </c>
      <c r="D657" s="48"/>
      <c r="E657" s="48"/>
      <c r="F657" s="20"/>
      <c r="G657" s="48">
        <v>228</v>
      </c>
      <c r="H657" s="48">
        <v>693824</v>
      </c>
      <c r="I657" s="48"/>
      <c r="J657" s="48"/>
      <c r="K657" s="48"/>
      <c r="L657" s="341"/>
      <c r="M657" s="341"/>
      <c r="N657" s="341"/>
      <c r="O657" s="341"/>
      <c r="P657" s="341"/>
      <c r="Q657" s="341"/>
    </row>
    <row r="658" spans="1:17" s="36" customFormat="1" hidden="1">
      <c r="A658" s="339">
        <v>16</v>
      </c>
      <c r="B658" s="340" t="s">
        <v>1658</v>
      </c>
      <c r="C658" s="254">
        <f t="shared" si="46"/>
        <v>1908017</v>
      </c>
      <c r="D658" s="48"/>
      <c r="E658" s="48"/>
      <c r="F658" s="20"/>
      <c r="G658" s="48">
        <v>627</v>
      </c>
      <c r="H658" s="48">
        <v>1908017</v>
      </c>
      <c r="I658" s="48"/>
      <c r="J658" s="48"/>
      <c r="K658" s="48"/>
      <c r="L658" s="341"/>
      <c r="M658" s="341"/>
      <c r="N658" s="341"/>
      <c r="O658" s="341"/>
      <c r="P658" s="341"/>
      <c r="Q658" s="341"/>
    </row>
    <row r="659" spans="1:17" s="36" customFormat="1" hidden="1">
      <c r="A659" s="339">
        <v>17</v>
      </c>
      <c r="B659" s="340" t="s">
        <v>1659</v>
      </c>
      <c r="C659" s="254">
        <f t="shared" si="46"/>
        <v>1095512</v>
      </c>
      <c r="D659" s="48"/>
      <c r="E659" s="48"/>
      <c r="F659" s="20"/>
      <c r="G659" s="48">
        <v>360</v>
      </c>
      <c r="H659" s="48">
        <v>1095512</v>
      </c>
      <c r="I659" s="48"/>
      <c r="J659" s="48"/>
      <c r="K659" s="48"/>
      <c r="L659" s="341"/>
      <c r="M659" s="341"/>
      <c r="N659" s="341"/>
      <c r="O659" s="341"/>
      <c r="P659" s="341"/>
      <c r="Q659" s="341"/>
    </row>
    <row r="660" spans="1:17" s="36" customFormat="1" hidden="1">
      <c r="A660" s="339">
        <v>18</v>
      </c>
      <c r="B660" s="340" t="s">
        <v>1660</v>
      </c>
      <c r="C660" s="254">
        <f t="shared" si="46"/>
        <v>1667613</v>
      </c>
      <c r="D660" s="48"/>
      <c r="E660" s="48"/>
      <c r="F660" s="20"/>
      <c r="G660" s="48">
        <v>548</v>
      </c>
      <c r="H660" s="48">
        <v>1667613</v>
      </c>
      <c r="I660" s="48"/>
      <c r="J660" s="48"/>
      <c r="K660" s="48"/>
      <c r="L660" s="341"/>
      <c r="M660" s="341"/>
      <c r="N660" s="341"/>
      <c r="O660" s="341"/>
      <c r="P660" s="341"/>
      <c r="Q660" s="341"/>
    </row>
    <row r="661" spans="1:17" s="36" customFormat="1" hidden="1">
      <c r="A661" s="339">
        <v>19</v>
      </c>
      <c r="B661" s="340" t="s">
        <v>1661</v>
      </c>
      <c r="C661" s="254">
        <f t="shared" si="46"/>
        <v>1728475</v>
      </c>
      <c r="D661" s="48"/>
      <c r="E661" s="48"/>
      <c r="F661" s="20"/>
      <c r="G661" s="48">
        <v>568</v>
      </c>
      <c r="H661" s="48">
        <v>1728475</v>
      </c>
      <c r="I661" s="48"/>
      <c r="J661" s="48"/>
      <c r="K661" s="48"/>
      <c r="L661" s="341"/>
      <c r="M661" s="341"/>
      <c r="N661" s="341"/>
      <c r="O661" s="341"/>
      <c r="P661" s="341"/>
      <c r="Q661" s="341"/>
    </row>
    <row r="662" spans="1:17" s="36" customFormat="1" hidden="1">
      <c r="A662" s="339">
        <v>20</v>
      </c>
      <c r="B662" s="340" t="s">
        <v>1662</v>
      </c>
      <c r="C662" s="254">
        <f t="shared" si="46"/>
        <v>3553038</v>
      </c>
      <c r="D662" s="48"/>
      <c r="E662" s="48"/>
      <c r="F662" s="20"/>
      <c r="G662" s="48">
        <v>1167.5759999999998</v>
      </c>
      <c r="H662" s="48">
        <v>3553038</v>
      </c>
      <c r="I662" s="48"/>
      <c r="J662" s="48"/>
      <c r="K662" s="48"/>
      <c r="L662" s="341"/>
      <c r="M662" s="341"/>
      <c r="N662" s="341"/>
      <c r="O662" s="341"/>
      <c r="P662" s="341"/>
      <c r="Q662" s="341"/>
    </row>
    <row r="663" spans="1:17" s="36" customFormat="1" hidden="1">
      <c r="A663" s="339">
        <v>21</v>
      </c>
      <c r="B663" s="340" t="s">
        <v>1663</v>
      </c>
      <c r="C663" s="254">
        <f t="shared" si="46"/>
        <v>3440566</v>
      </c>
      <c r="D663" s="48"/>
      <c r="E663" s="48"/>
      <c r="F663" s="20"/>
      <c r="G663" s="48">
        <v>1130.616</v>
      </c>
      <c r="H663" s="48">
        <v>3440566</v>
      </c>
      <c r="I663" s="48"/>
      <c r="J663" s="48"/>
      <c r="K663" s="48"/>
      <c r="L663" s="341"/>
      <c r="M663" s="341"/>
      <c r="N663" s="341"/>
      <c r="O663" s="341"/>
      <c r="P663" s="341"/>
      <c r="Q663" s="341"/>
    </row>
    <row r="664" spans="1:17" s="36" customFormat="1" hidden="1">
      <c r="A664" s="339">
        <v>22</v>
      </c>
      <c r="B664" s="340" t="s">
        <v>1664</v>
      </c>
      <c r="C664" s="254">
        <f t="shared" ref="C664:C727" si="48">D664+F664+H664+J664+L664+N664+P664+Q664</f>
        <v>1790519.9300000002</v>
      </c>
      <c r="D664" s="48"/>
      <c r="E664" s="48">
        <v>1</v>
      </c>
      <c r="F664" s="20">
        <v>794396.93</v>
      </c>
      <c r="G664" s="48">
        <v>386</v>
      </c>
      <c r="H664" s="48">
        <v>996123</v>
      </c>
      <c r="I664" s="48"/>
      <c r="J664" s="48"/>
      <c r="K664" s="48"/>
      <c r="L664" s="341"/>
      <c r="M664" s="341"/>
      <c r="N664" s="341"/>
      <c r="O664" s="341"/>
      <c r="P664" s="341"/>
      <c r="Q664" s="341"/>
    </row>
    <row r="665" spans="1:17" s="36" customFormat="1" hidden="1">
      <c r="A665" s="339">
        <v>23</v>
      </c>
      <c r="B665" s="340" t="s">
        <v>1665</v>
      </c>
      <c r="C665" s="254">
        <f t="shared" si="48"/>
        <v>3432237</v>
      </c>
      <c r="D665" s="48"/>
      <c r="E665" s="48"/>
      <c r="F665" s="20"/>
      <c r="G665" s="48">
        <v>1330</v>
      </c>
      <c r="H665" s="48">
        <v>3432237</v>
      </c>
      <c r="I665" s="48"/>
      <c r="J665" s="48"/>
      <c r="K665" s="48"/>
      <c r="L665" s="341"/>
      <c r="M665" s="341"/>
      <c r="N665" s="341"/>
      <c r="O665" s="341"/>
      <c r="P665" s="341"/>
      <c r="Q665" s="341"/>
    </row>
    <row r="666" spans="1:17" s="36" customFormat="1" hidden="1">
      <c r="A666" s="339">
        <v>24</v>
      </c>
      <c r="B666" s="340" t="s">
        <v>1666</v>
      </c>
      <c r="C666" s="254">
        <f t="shared" si="48"/>
        <v>3354819</v>
      </c>
      <c r="D666" s="48"/>
      <c r="E666" s="48"/>
      <c r="F666" s="20"/>
      <c r="G666" s="48">
        <v>1300</v>
      </c>
      <c r="H666" s="48">
        <v>3354819</v>
      </c>
      <c r="I666" s="48"/>
      <c r="J666" s="48"/>
      <c r="K666" s="48"/>
      <c r="L666" s="341"/>
      <c r="M666" s="341"/>
      <c r="N666" s="341"/>
      <c r="O666" s="341"/>
      <c r="P666" s="341"/>
      <c r="Q666" s="341"/>
    </row>
    <row r="667" spans="1:17" s="36" customFormat="1" hidden="1">
      <c r="A667" s="339">
        <v>25</v>
      </c>
      <c r="B667" s="340" t="s">
        <v>1667</v>
      </c>
      <c r="C667" s="254">
        <f t="shared" si="48"/>
        <v>2430953</v>
      </c>
      <c r="D667" s="48"/>
      <c r="E667" s="48"/>
      <c r="F667" s="20"/>
      <c r="G667" s="48">
        <v>942</v>
      </c>
      <c r="H667" s="48">
        <v>2430953</v>
      </c>
      <c r="I667" s="48"/>
      <c r="J667" s="48"/>
      <c r="K667" s="48"/>
      <c r="L667" s="341"/>
      <c r="M667" s="341"/>
      <c r="N667" s="341"/>
      <c r="O667" s="341"/>
      <c r="P667" s="341"/>
      <c r="Q667" s="341"/>
    </row>
    <row r="668" spans="1:17" s="36" customFormat="1" hidden="1">
      <c r="A668" s="339">
        <v>26</v>
      </c>
      <c r="B668" s="340" t="s">
        <v>1668</v>
      </c>
      <c r="C668" s="254">
        <f t="shared" si="48"/>
        <v>2516114</v>
      </c>
      <c r="D668" s="48"/>
      <c r="E668" s="48"/>
      <c r="F668" s="20"/>
      <c r="G668" s="48">
        <v>975</v>
      </c>
      <c r="H668" s="48">
        <v>2516114</v>
      </c>
      <c r="I668" s="48"/>
      <c r="J668" s="48"/>
      <c r="K668" s="48"/>
      <c r="L668" s="341"/>
      <c r="M668" s="341"/>
      <c r="N668" s="341"/>
      <c r="O668" s="341"/>
      <c r="P668" s="341"/>
      <c r="Q668" s="341"/>
    </row>
    <row r="669" spans="1:17" s="36" customFormat="1" hidden="1">
      <c r="A669" s="339">
        <v>27</v>
      </c>
      <c r="B669" s="340" t="s">
        <v>1669</v>
      </c>
      <c r="C669" s="254">
        <f t="shared" si="48"/>
        <v>4227071</v>
      </c>
      <c r="D669" s="48"/>
      <c r="E669" s="48"/>
      <c r="F669" s="20"/>
      <c r="G669" s="48">
        <v>1638</v>
      </c>
      <c r="H669" s="48">
        <v>4227071</v>
      </c>
      <c r="I669" s="48"/>
      <c r="J669" s="48"/>
      <c r="K669" s="48"/>
      <c r="L669" s="341"/>
      <c r="M669" s="341"/>
      <c r="N669" s="341"/>
      <c r="O669" s="341"/>
      <c r="P669" s="341"/>
      <c r="Q669" s="341"/>
    </row>
    <row r="670" spans="1:17" s="36" customFormat="1" hidden="1">
      <c r="A670" s="339">
        <v>28</v>
      </c>
      <c r="B670" s="340" t="s">
        <v>1670</v>
      </c>
      <c r="C670" s="254">
        <f t="shared" si="48"/>
        <v>4038685</v>
      </c>
      <c r="D670" s="48"/>
      <c r="E670" s="48"/>
      <c r="F670" s="20"/>
      <c r="G670" s="48">
        <v>1565</v>
      </c>
      <c r="H670" s="48">
        <v>4038685</v>
      </c>
      <c r="I670" s="48"/>
      <c r="J670" s="48"/>
      <c r="K670" s="48"/>
      <c r="L670" s="341"/>
      <c r="M670" s="341"/>
      <c r="N670" s="341"/>
      <c r="O670" s="341"/>
      <c r="P670" s="341"/>
      <c r="Q670" s="341"/>
    </row>
    <row r="671" spans="1:17" s="36" customFormat="1" hidden="1">
      <c r="A671" s="339">
        <v>29</v>
      </c>
      <c r="B671" s="340" t="s">
        <v>1671</v>
      </c>
      <c r="C671" s="254">
        <f t="shared" si="48"/>
        <v>2846434</v>
      </c>
      <c r="D671" s="48"/>
      <c r="E671" s="48"/>
      <c r="F671" s="20"/>
      <c r="G671" s="48">
        <v>1103</v>
      </c>
      <c r="H671" s="48">
        <v>2846434</v>
      </c>
      <c r="I671" s="48"/>
      <c r="J671" s="48"/>
      <c r="K671" s="48"/>
      <c r="L671" s="341"/>
      <c r="M671" s="341"/>
      <c r="N671" s="341"/>
      <c r="O671" s="341"/>
      <c r="P671" s="341"/>
      <c r="Q671" s="341"/>
    </row>
    <row r="672" spans="1:17" s="36" customFormat="1" hidden="1">
      <c r="A672" s="339">
        <v>30</v>
      </c>
      <c r="B672" s="340" t="s">
        <v>528</v>
      </c>
      <c r="C672" s="254">
        <f t="shared" si="48"/>
        <v>3158727</v>
      </c>
      <c r="D672" s="48"/>
      <c r="E672" s="48"/>
      <c r="F672" s="20"/>
      <c r="G672" s="48">
        <v>1038</v>
      </c>
      <c r="H672" s="48">
        <v>3158727</v>
      </c>
      <c r="I672" s="48"/>
      <c r="J672" s="48"/>
      <c r="K672" s="48"/>
      <c r="L672" s="341"/>
      <c r="M672" s="341"/>
      <c r="N672" s="341"/>
      <c r="O672" s="341"/>
      <c r="P672" s="341"/>
      <c r="Q672" s="341"/>
    </row>
    <row r="673" spans="1:17" s="36" customFormat="1" hidden="1">
      <c r="A673" s="339">
        <v>31</v>
      </c>
      <c r="B673" s="340" t="s">
        <v>529</v>
      </c>
      <c r="C673" s="254">
        <f t="shared" si="48"/>
        <v>3240890</v>
      </c>
      <c r="D673" s="48"/>
      <c r="E673" s="48"/>
      <c r="F673" s="20"/>
      <c r="G673" s="48">
        <v>1065</v>
      </c>
      <c r="H673" s="48">
        <v>3240890</v>
      </c>
      <c r="I673" s="48"/>
      <c r="J673" s="48"/>
      <c r="K673" s="48"/>
      <c r="L673" s="341"/>
      <c r="M673" s="341"/>
      <c r="N673" s="341"/>
      <c r="O673" s="341"/>
      <c r="P673" s="341"/>
      <c r="Q673" s="341"/>
    </row>
    <row r="674" spans="1:17" s="36" customFormat="1" hidden="1">
      <c r="A674" s="339">
        <v>32</v>
      </c>
      <c r="B674" s="340" t="s">
        <v>1043</v>
      </c>
      <c r="C674" s="254">
        <f t="shared" si="48"/>
        <v>2172890</v>
      </c>
      <c r="D674" s="48"/>
      <c r="E674" s="48"/>
      <c r="F674" s="20"/>
      <c r="G674" s="48">
        <v>842</v>
      </c>
      <c r="H674" s="48">
        <v>2172890</v>
      </c>
      <c r="I674" s="48"/>
      <c r="J674" s="48"/>
      <c r="K674" s="48"/>
      <c r="L674" s="341"/>
      <c r="M674" s="341"/>
      <c r="N674" s="341"/>
      <c r="O674" s="341"/>
      <c r="P674" s="341"/>
      <c r="Q674" s="341"/>
    </row>
    <row r="675" spans="1:17" s="36" customFormat="1" hidden="1">
      <c r="A675" s="339">
        <v>33</v>
      </c>
      <c r="B675" s="340" t="s">
        <v>1044</v>
      </c>
      <c r="C675" s="254">
        <f t="shared" si="48"/>
        <v>2451598</v>
      </c>
      <c r="D675" s="48"/>
      <c r="E675" s="48"/>
      <c r="F675" s="20"/>
      <c r="G675" s="48">
        <v>950</v>
      </c>
      <c r="H675" s="48">
        <v>2451598</v>
      </c>
      <c r="I675" s="48"/>
      <c r="J675" s="48"/>
      <c r="K675" s="48"/>
      <c r="L675" s="341"/>
      <c r="M675" s="341"/>
      <c r="N675" s="341"/>
      <c r="O675" s="341"/>
      <c r="P675" s="341"/>
      <c r="Q675" s="341"/>
    </row>
    <row r="676" spans="1:17" s="36" customFormat="1" hidden="1">
      <c r="A676" s="339">
        <v>34</v>
      </c>
      <c r="B676" s="340" t="s">
        <v>1014</v>
      </c>
      <c r="C676" s="254">
        <f t="shared" si="48"/>
        <v>1883897</v>
      </c>
      <c r="D676" s="48"/>
      <c r="E676" s="48"/>
      <c r="F676" s="20"/>
      <c r="G676" s="48">
        <v>619.07399999999996</v>
      </c>
      <c r="H676" s="48">
        <v>1883897</v>
      </c>
      <c r="I676" s="48"/>
      <c r="J676" s="48"/>
      <c r="K676" s="48"/>
      <c r="L676" s="341"/>
      <c r="M676" s="341"/>
      <c r="N676" s="341"/>
      <c r="O676" s="341"/>
      <c r="P676" s="341"/>
      <c r="Q676" s="341"/>
    </row>
    <row r="677" spans="1:17" s="36" customFormat="1" hidden="1">
      <c r="A677" s="339">
        <v>35</v>
      </c>
      <c r="B677" s="340" t="s">
        <v>905</v>
      </c>
      <c r="C677" s="254">
        <f t="shared" si="48"/>
        <v>1220063</v>
      </c>
      <c r="D677" s="48"/>
      <c r="E677" s="48"/>
      <c r="F677" s="20"/>
      <c r="G677" s="48">
        <v>400.92900000000003</v>
      </c>
      <c r="H677" s="48">
        <v>1220063</v>
      </c>
      <c r="I677" s="48"/>
      <c r="J677" s="48"/>
      <c r="K677" s="48"/>
      <c r="L677" s="341"/>
      <c r="M677" s="341"/>
      <c r="N677" s="341"/>
      <c r="O677" s="341"/>
      <c r="P677" s="341"/>
      <c r="Q677" s="341"/>
    </row>
    <row r="678" spans="1:17" s="36" customFormat="1" hidden="1">
      <c r="A678" s="339">
        <v>36</v>
      </c>
      <c r="B678" s="340" t="s">
        <v>1307</v>
      </c>
      <c r="C678" s="254">
        <f t="shared" si="48"/>
        <v>1098555</v>
      </c>
      <c r="D678" s="48"/>
      <c r="E678" s="48"/>
      <c r="F678" s="20"/>
      <c r="G678" s="48">
        <v>361</v>
      </c>
      <c r="H678" s="48">
        <v>1098555</v>
      </c>
      <c r="I678" s="48"/>
      <c r="J678" s="48"/>
      <c r="K678" s="48"/>
      <c r="L678" s="341"/>
      <c r="M678" s="341"/>
      <c r="N678" s="341"/>
      <c r="O678" s="341"/>
      <c r="P678" s="341"/>
      <c r="Q678" s="341"/>
    </row>
    <row r="679" spans="1:17" s="36" customFormat="1" hidden="1">
      <c r="A679" s="339">
        <v>37</v>
      </c>
      <c r="B679" s="342" t="s">
        <v>707</v>
      </c>
      <c r="C679" s="254">
        <f t="shared" si="48"/>
        <v>2255470</v>
      </c>
      <c r="D679" s="48"/>
      <c r="E679" s="48"/>
      <c r="F679" s="20"/>
      <c r="G679" s="48">
        <v>874</v>
      </c>
      <c r="H679" s="48">
        <v>2255470</v>
      </c>
      <c r="I679" s="48"/>
      <c r="J679" s="48"/>
      <c r="K679" s="48"/>
      <c r="L679" s="341"/>
      <c r="M679" s="341"/>
      <c r="N679" s="341"/>
      <c r="O679" s="341"/>
      <c r="P679" s="341"/>
      <c r="Q679" s="341"/>
    </row>
    <row r="680" spans="1:17" s="36" customFormat="1" hidden="1">
      <c r="A680" s="339">
        <v>38</v>
      </c>
      <c r="B680" s="340" t="s">
        <v>708</v>
      </c>
      <c r="C680" s="254">
        <f t="shared" si="48"/>
        <v>2456759</v>
      </c>
      <c r="D680" s="48"/>
      <c r="E680" s="48"/>
      <c r="F680" s="20"/>
      <c r="G680" s="48">
        <v>952</v>
      </c>
      <c r="H680" s="48">
        <v>2456759</v>
      </c>
      <c r="I680" s="48"/>
      <c r="J680" s="48"/>
      <c r="K680" s="48"/>
      <c r="L680" s="341"/>
      <c r="M680" s="341"/>
      <c r="N680" s="341"/>
      <c r="O680" s="341"/>
      <c r="P680" s="341"/>
      <c r="Q680" s="341"/>
    </row>
    <row r="681" spans="1:17" s="36" customFormat="1" hidden="1">
      <c r="A681" s="339">
        <v>39</v>
      </c>
      <c r="B681" s="340" t="s">
        <v>809</v>
      </c>
      <c r="C681" s="254">
        <f t="shared" si="48"/>
        <v>2165148</v>
      </c>
      <c r="D681" s="48"/>
      <c r="E681" s="48"/>
      <c r="F681" s="20"/>
      <c r="G681" s="48">
        <v>839</v>
      </c>
      <c r="H681" s="48">
        <v>2165148</v>
      </c>
      <c r="I681" s="48"/>
      <c r="J681" s="48"/>
      <c r="K681" s="48"/>
      <c r="L681" s="341"/>
      <c r="M681" s="341"/>
      <c r="N681" s="341"/>
      <c r="O681" s="341"/>
      <c r="P681" s="341"/>
      <c r="Q681" s="341"/>
    </row>
    <row r="682" spans="1:17" s="36" customFormat="1" hidden="1">
      <c r="A682" s="339">
        <v>40</v>
      </c>
      <c r="B682" s="340" t="s">
        <v>1045</v>
      </c>
      <c r="C682" s="254">
        <f t="shared" si="48"/>
        <v>2343179</v>
      </c>
      <c r="D682" s="48"/>
      <c r="E682" s="48"/>
      <c r="F682" s="20"/>
      <c r="G682" s="48">
        <v>770</v>
      </c>
      <c r="H682" s="48">
        <v>2343179</v>
      </c>
      <c r="I682" s="48"/>
      <c r="J682" s="48"/>
      <c r="K682" s="48"/>
      <c r="L682" s="341"/>
      <c r="M682" s="341"/>
      <c r="N682" s="341"/>
      <c r="O682" s="341"/>
      <c r="P682" s="341"/>
      <c r="Q682" s="341"/>
    </row>
    <row r="683" spans="1:17" s="36" customFormat="1" hidden="1">
      <c r="A683" s="339">
        <v>41</v>
      </c>
      <c r="B683" s="340" t="s">
        <v>709</v>
      </c>
      <c r="C683" s="254">
        <f t="shared" si="48"/>
        <v>3251593</v>
      </c>
      <c r="D683" s="48"/>
      <c r="E683" s="48"/>
      <c r="F683" s="20"/>
      <c r="G683" s="48">
        <v>1260</v>
      </c>
      <c r="H683" s="48">
        <v>3251593</v>
      </c>
      <c r="I683" s="48"/>
      <c r="J683" s="48"/>
      <c r="K683" s="48"/>
      <c r="L683" s="341"/>
      <c r="M683" s="341"/>
      <c r="N683" s="341"/>
      <c r="O683" s="341"/>
      <c r="P683" s="341"/>
      <c r="Q683" s="341"/>
    </row>
    <row r="684" spans="1:17" s="36" customFormat="1" hidden="1">
      <c r="A684" s="339">
        <v>42</v>
      </c>
      <c r="B684" s="143" t="s">
        <v>543</v>
      </c>
      <c r="C684" s="254">
        <f t="shared" si="48"/>
        <v>873366</v>
      </c>
      <c r="D684" s="48"/>
      <c r="E684" s="48"/>
      <c r="F684" s="20"/>
      <c r="G684" s="48">
        <v>287</v>
      </c>
      <c r="H684" s="48">
        <v>873366</v>
      </c>
      <c r="I684" s="48"/>
      <c r="J684" s="48"/>
      <c r="K684" s="48"/>
      <c r="L684" s="341"/>
      <c r="M684" s="341"/>
      <c r="N684" s="341"/>
      <c r="O684" s="341"/>
      <c r="P684" s="341"/>
      <c r="Q684" s="341"/>
    </row>
    <row r="685" spans="1:17" s="36" customFormat="1" hidden="1">
      <c r="A685" s="339">
        <v>43</v>
      </c>
      <c r="B685" s="143" t="s">
        <v>544</v>
      </c>
      <c r="C685" s="254">
        <f t="shared" si="48"/>
        <v>2111904</v>
      </c>
      <c r="D685" s="48"/>
      <c r="E685" s="48"/>
      <c r="F685" s="20"/>
      <c r="G685" s="48">
        <v>694</v>
      </c>
      <c r="H685" s="48">
        <v>2111904</v>
      </c>
      <c r="I685" s="48"/>
      <c r="J685" s="48"/>
      <c r="K685" s="48"/>
      <c r="L685" s="341"/>
      <c r="M685" s="341"/>
      <c r="N685" s="341"/>
      <c r="O685" s="341"/>
      <c r="P685" s="341"/>
      <c r="Q685" s="341"/>
    </row>
    <row r="686" spans="1:17" s="36" customFormat="1" hidden="1">
      <c r="A686" s="339">
        <v>44</v>
      </c>
      <c r="B686" s="143" t="s">
        <v>545</v>
      </c>
      <c r="C686" s="254">
        <f t="shared" si="48"/>
        <v>2690091</v>
      </c>
      <c r="D686" s="48"/>
      <c r="E686" s="48"/>
      <c r="F686" s="20"/>
      <c r="G686" s="48">
        <v>884</v>
      </c>
      <c r="H686" s="48">
        <v>2690091</v>
      </c>
      <c r="I686" s="48"/>
      <c r="J686" s="48"/>
      <c r="K686" s="48"/>
      <c r="L686" s="341"/>
      <c r="M686" s="341"/>
      <c r="N686" s="341"/>
      <c r="O686" s="341"/>
      <c r="P686" s="341"/>
      <c r="Q686" s="341"/>
    </row>
    <row r="687" spans="1:17" s="37" customFormat="1" hidden="1">
      <c r="A687" s="339">
        <v>45</v>
      </c>
      <c r="B687" s="143" t="s">
        <v>550</v>
      </c>
      <c r="C687" s="254">
        <f t="shared" si="48"/>
        <v>2066258</v>
      </c>
      <c r="D687" s="14"/>
      <c r="E687" s="48"/>
      <c r="F687" s="20"/>
      <c r="G687" s="48">
        <v>679</v>
      </c>
      <c r="H687" s="48">
        <v>2066258</v>
      </c>
      <c r="I687" s="14"/>
      <c r="J687" s="14"/>
      <c r="K687" s="48"/>
      <c r="L687" s="341"/>
      <c r="M687" s="341"/>
      <c r="N687" s="341"/>
      <c r="O687" s="341"/>
      <c r="P687" s="341"/>
      <c r="Q687" s="341"/>
    </row>
    <row r="688" spans="1:17" s="36" customFormat="1" hidden="1">
      <c r="A688" s="339">
        <v>46</v>
      </c>
      <c r="B688" s="143" t="s">
        <v>551</v>
      </c>
      <c r="C688" s="254">
        <f t="shared" si="48"/>
        <v>3347399</v>
      </c>
      <c r="D688" s="48"/>
      <c r="E688" s="48"/>
      <c r="F688" s="20"/>
      <c r="G688" s="48">
        <v>1100</v>
      </c>
      <c r="H688" s="48">
        <v>3347399</v>
      </c>
      <c r="I688" s="48"/>
      <c r="J688" s="48"/>
      <c r="K688" s="48"/>
      <c r="L688" s="341"/>
      <c r="M688" s="341"/>
      <c r="N688" s="341"/>
      <c r="O688" s="341"/>
      <c r="P688" s="341"/>
      <c r="Q688" s="341"/>
    </row>
    <row r="689" spans="1:17" s="36" customFormat="1" hidden="1">
      <c r="A689" s="339">
        <v>47</v>
      </c>
      <c r="B689" s="143" t="s">
        <v>552</v>
      </c>
      <c r="C689" s="254">
        <f t="shared" si="48"/>
        <v>2281276</v>
      </c>
      <c r="D689" s="48"/>
      <c r="E689" s="48"/>
      <c r="F689" s="20"/>
      <c r="G689" s="48">
        <v>884</v>
      </c>
      <c r="H689" s="48">
        <v>2281276</v>
      </c>
      <c r="I689" s="48"/>
      <c r="J689" s="48"/>
      <c r="K689" s="48"/>
      <c r="L689" s="341"/>
      <c r="M689" s="341"/>
      <c r="N689" s="341"/>
      <c r="O689" s="341"/>
      <c r="P689" s="341"/>
      <c r="Q689" s="341"/>
    </row>
    <row r="690" spans="1:17" s="36" customFormat="1" hidden="1">
      <c r="A690" s="339">
        <v>48</v>
      </c>
      <c r="B690" s="143" t="s">
        <v>553</v>
      </c>
      <c r="C690" s="254">
        <f t="shared" si="48"/>
        <v>2960926</v>
      </c>
      <c r="D690" s="48"/>
      <c r="E690" s="48"/>
      <c r="F690" s="20"/>
      <c r="G690" s="48">
        <v>973</v>
      </c>
      <c r="H690" s="48">
        <v>2960926</v>
      </c>
      <c r="I690" s="48"/>
      <c r="J690" s="48"/>
      <c r="K690" s="48"/>
      <c r="L690" s="341"/>
      <c r="M690" s="341"/>
      <c r="N690" s="341"/>
      <c r="O690" s="341"/>
      <c r="P690" s="341"/>
      <c r="Q690" s="341"/>
    </row>
    <row r="691" spans="1:17" s="36" customFormat="1" hidden="1">
      <c r="A691" s="339">
        <v>49</v>
      </c>
      <c r="B691" s="143" t="s">
        <v>554</v>
      </c>
      <c r="C691" s="254">
        <f t="shared" si="48"/>
        <v>760772</v>
      </c>
      <c r="D691" s="48"/>
      <c r="E691" s="48"/>
      <c r="F691" s="20"/>
      <c r="G691" s="48">
        <v>250</v>
      </c>
      <c r="H691" s="48">
        <v>760772</v>
      </c>
      <c r="I691" s="48"/>
      <c r="J691" s="48"/>
      <c r="K691" s="48"/>
      <c r="L691" s="341"/>
      <c r="M691" s="341"/>
      <c r="N691" s="341"/>
      <c r="O691" s="341"/>
      <c r="P691" s="341"/>
      <c r="Q691" s="341"/>
    </row>
    <row r="692" spans="1:17" s="36" customFormat="1" hidden="1">
      <c r="A692" s="339">
        <v>50</v>
      </c>
      <c r="B692" s="143" t="s">
        <v>556</v>
      </c>
      <c r="C692" s="254">
        <f t="shared" si="48"/>
        <v>760772</v>
      </c>
      <c r="D692" s="48"/>
      <c r="E692" s="48"/>
      <c r="F692" s="20"/>
      <c r="G692" s="48">
        <v>250</v>
      </c>
      <c r="H692" s="48">
        <v>760772</v>
      </c>
      <c r="I692" s="48"/>
      <c r="J692" s="48"/>
      <c r="K692" s="48"/>
      <c r="L692" s="341"/>
      <c r="M692" s="341"/>
      <c r="N692" s="341"/>
      <c r="O692" s="341"/>
      <c r="P692" s="341"/>
      <c r="Q692" s="341"/>
    </row>
    <row r="693" spans="1:17" s="36" customFormat="1" hidden="1">
      <c r="A693" s="339">
        <v>51</v>
      </c>
      <c r="B693" s="143" t="s">
        <v>557</v>
      </c>
      <c r="C693" s="254">
        <f t="shared" si="48"/>
        <v>2510952</v>
      </c>
      <c r="D693" s="48"/>
      <c r="E693" s="48"/>
      <c r="F693" s="20"/>
      <c r="G693" s="48">
        <v>973</v>
      </c>
      <c r="H693" s="48">
        <v>2510952</v>
      </c>
      <c r="I693" s="48"/>
      <c r="J693" s="48"/>
      <c r="K693" s="48"/>
      <c r="L693" s="341"/>
      <c r="M693" s="341"/>
      <c r="N693" s="341"/>
      <c r="O693" s="341"/>
      <c r="P693" s="341"/>
      <c r="Q693" s="341"/>
    </row>
    <row r="694" spans="1:17" s="36" customFormat="1" hidden="1">
      <c r="A694" s="339">
        <v>52</v>
      </c>
      <c r="B694" s="143" t="s">
        <v>558</v>
      </c>
      <c r="C694" s="254">
        <f t="shared" si="48"/>
        <v>760772</v>
      </c>
      <c r="D694" s="48"/>
      <c r="E694" s="48"/>
      <c r="F694" s="20"/>
      <c r="G694" s="48">
        <v>250</v>
      </c>
      <c r="H694" s="48">
        <v>760772</v>
      </c>
      <c r="I694" s="48"/>
      <c r="J694" s="48"/>
      <c r="K694" s="48"/>
      <c r="L694" s="341"/>
      <c r="M694" s="341"/>
      <c r="N694" s="341"/>
      <c r="O694" s="341"/>
      <c r="P694" s="341"/>
      <c r="Q694" s="341"/>
    </row>
    <row r="695" spans="1:17" s="36" customFormat="1" hidden="1">
      <c r="A695" s="339">
        <v>53</v>
      </c>
      <c r="B695" s="143" t="s">
        <v>559</v>
      </c>
      <c r="C695" s="254">
        <f t="shared" si="48"/>
        <v>882496</v>
      </c>
      <c r="D695" s="48"/>
      <c r="E695" s="48"/>
      <c r="F695" s="20"/>
      <c r="G695" s="48">
        <v>290</v>
      </c>
      <c r="H695" s="48">
        <v>882496</v>
      </c>
      <c r="I695" s="48"/>
      <c r="J695" s="48"/>
      <c r="K695" s="48"/>
      <c r="L695" s="341"/>
      <c r="M695" s="341"/>
      <c r="N695" s="341"/>
      <c r="O695" s="341"/>
      <c r="P695" s="341"/>
      <c r="Q695" s="341"/>
    </row>
    <row r="696" spans="1:17" s="36" customFormat="1" hidden="1">
      <c r="A696" s="339">
        <v>54</v>
      </c>
      <c r="B696" s="143" t="s">
        <v>710</v>
      </c>
      <c r="C696" s="254">
        <f t="shared" si="48"/>
        <v>1345581</v>
      </c>
      <c r="D696" s="48"/>
      <c r="E696" s="48"/>
      <c r="F696" s="20"/>
      <c r="G696" s="48">
        <v>442.17599999999999</v>
      </c>
      <c r="H696" s="48">
        <v>1345581</v>
      </c>
      <c r="I696" s="48"/>
      <c r="J696" s="48"/>
      <c r="K696" s="48"/>
      <c r="L696" s="341"/>
      <c r="M696" s="341"/>
      <c r="N696" s="341"/>
      <c r="O696" s="341"/>
      <c r="P696" s="341"/>
      <c r="Q696" s="341"/>
    </row>
    <row r="697" spans="1:17" s="36" customFormat="1" hidden="1">
      <c r="A697" s="339">
        <v>55</v>
      </c>
      <c r="B697" s="143" t="s">
        <v>711</v>
      </c>
      <c r="C697" s="254">
        <f t="shared" si="48"/>
        <v>1059981</v>
      </c>
      <c r="D697" s="48"/>
      <c r="E697" s="48"/>
      <c r="F697" s="20"/>
      <c r="G697" s="48">
        <v>348.32399999999996</v>
      </c>
      <c r="H697" s="48">
        <v>1059981</v>
      </c>
      <c r="I697" s="48"/>
      <c r="J697" s="48"/>
      <c r="K697" s="48"/>
      <c r="L697" s="341"/>
      <c r="M697" s="341"/>
      <c r="N697" s="341"/>
      <c r="O697" s="341"/>
      <c r="P697" s="341"/>
      <c r="Q697" s="341"/>
    </row>
    <row r="698" spans="1:17" s="36" customFormat="1" hidden="1">
      <c r="A698" s="339">
        <v>56</v>
      </c>
      <c r="B698" s="143" t="s">
        <v>712</v>
      </c>
      <c r="C698" s="254">
        <f t="shared" si="48"/>
        <v>980885</v>
      </c>
      <c r="D698" s="48"/>
      <c r="E698" s="48"/>
      <c r="F698" s="20"/>
      <c r="G698" s="48">
        <v>322.33199999999999</v>
      </c>
      <c r="H698" s="48">
        <v>980885</v>
      </c>
      <c r="I698" s="48"/>
      <c r="J698" s="48"/>
      <c r="K698" s="48"/>
      <c r="L698" s="341"/>
      <c r="M698" s="341"/>
      <c r="N698" s="341"/>
      <c r="O698" s="341"/>
      <c r="P698" s="341"/>
      <c r="Q698" s="341"/>
    </row>
    <row r="699" spans="1:17" s="36" customFormat="1" hidden="1">
      <c r="A699" s="339">
        <v>57</v>
      </c>
      <c r="B699" s="143" t="s">
        <v>713</v>
      </c>
      <c r="C699" s="254">
        <f t="shared" si="48"/>
        <v>1329769</v>
      </c>
      <c r="D699" s="48"/>
      <c r="E699" s="48"/>
      <c r="F699" s="20"/>
      <c r="G699" s="48">
        <v>436.98</v>
      </c>
      <c r="H699" s="48">
        <v>1329769</v>
      </c>
      <c r="I699" s="48"/>
      <c r="J699" s="48"/>
      <c r="K699" s="48"/>
      <c r="L699" s="341"/>
      <c r="M699" s="341"/>
      <c r="N699" s="341"/>
      <c r="O699" s="341"/>
      <c r="P699" s="341"/>
      <c r="Q699" s="341"/>
    </row>
    <row r="700" spans="1:17" s="36" customFormat="1" hidden="1">
      <c r="A700" s="339">
        <v>58</v>
      </c>
      <c r="B700" s="340" t="s">
        <v>976</v>
      </c>
      <c r="C700" s="254">
        <f t="shared" si="48"/>
        <v>2376760</v>
      </c>
      <c r="D700" s="48"/>
      <c r="E700" s="48"/>
      <c r="F700" s="20"/>
      <c r="G700" s="48">
        <v>921</v>
      </c>
      <c r="H700" s="48">
        <v>2376760</v>
      </c>
      <c r="I700" s="48"/>
      <c r="J700" s="48"/>
      <c r="K700" s="48"/>
      <c r="L700" s="341"/>
      <c r="M700" s="341"/>
      <c r="N700" s="341"/>
      <c r="O700" s="341"/>
      <c r="P700" s="341"/>
      <c r="Q700" s="341"/>
    </row>
    <row r="701" spans="1:17" s="36" customFormat="1" hidden="1">
      <c r="A701" s="339">
        <v>59</v>
      </c>
      <c r="B701" s="340" t="s">
        <v>977</v>
      </c>
      <c r="C701" s="254">
        <f t="shared" si="48"/>
        <v>3743000</v>
      </c>
      <c r="D701" s="48"/>
      <c r="E701" s="48"/>
      <c r="F701" s="20"/>
      <c r="G701" s="48">
        <v>1230</v>
      </c>
      <c r="H701" s="48">
        <v>3743000</v>
      </c>
      <c r="I701" s="48"/>
      <c r="J701" s="48"/>
      <c r="K701" s="48"/>
      <c r="L701" s="341"/>
      <c r="M701" s="341"/>
      <c r="N701" s="341"/>
      <c r="O701" s="341"/>
      <c r="P701" s="341"/>
      <c r="Q701" s="341"/>
    </row>
    <row r="702" spans="1:17" s="36" customFormat="1" hidden="1">
      <c r="A702" s="339">
        <v>60</v>
      </c>
      <c r="B702" s="340" t="s">
        <v>1015</v>
      </c>
      <c r="C702" s="254">
        <f t="shared" si="48"/>
        <v>3718655</v>
      </c>
      <c r="D702" s="48"/>
      <c r="E702" s="48"/>
      <c r="F702" s="20"/>
      <c r="G702" s="48">
        <v>1222</v>
      </c>
      <c r="H702" s="48">
        <v>3718655</v>
      </c>
      <c r="I702" s="48"/>
      <c r="J702" s="48"/>
      <c r="K702" s="48"/>
      <c r="L702" s="341"/>
      <c r="M702" s="341"/>
      <c r="N702" s="341"/>
      <c r="O702" s="341"/>
      <c r="P702" s="341"/>
      <c r="Q702" s="341"/>
    </row>
    <row r="703" spans="1:17" s="36" customFormat="1" hidden="1">
      <c r="A703" s="339">
        <v>61</v>
      </c>
      <c r="B703" s="340" t="s">
        <v>1016</v>
      </c>
      <c r="C703" s="254">
        <f t="shared" si="48"/>
        <v>3743000</v>
      </c>
      <c r="D703" s="48"/>
      <c r="E703" s="48"/>
      <c r="F703" s="20"/>
      <c r="G703" s="48">
        <v>1230</v>
      </c>
      <c r="H703" s="48">
        <v>3743000</v>
      </c>
      <c r="I703" s="48"/>
      <c r="J703" s="48"/>
      <c r="K703" s="48"/>
      <c r="L703" s="341"/>
      <c r="M703" s="341"/>
      <c r="N703" s="341"/>
      <c r="O703" s="341"/>
      <c r="P703" s="341"/>
      <c r="Q703" s="341"/>
    </row>
    <row r="704" spans="1:17" s="36" customFormat="1" hidden="1">
      <c r="A704" s="339">
        <v>62</v>
      </c>
      <c r="B704" s="340" t="s">
        <v>1046</v>
      </c>
      <c r="C704" s="254">
        <f t="shared" si="48"/>
        <v>873366</v>
      </c>
      <c r="D704" s="48"/>
      <c r="E704" s="48"/>
      <c r="F704" s="20"/>
      <c r="G704" s="48">
        <v>287</v>
      </c>
      <c r="H704" s="48">
        <v>873366</v>
      </c>
      <c r="I704" s="48"/>
      <c r="J704" s="48"/>
      <c r="K704" s="48"/>
      <c r="L704" s="341"/>
      <c r="M704" s="341"/>
      <c r="N704" s="341"/>
      <c r="O704" s="341"/>
      <c r="P704" s="341"/>
      <c r="Q704" s="341"/>
    </row>
    <row r="705" spans="1:17" s="36" customFormat="1" hidden="1">
      <c r="A705" s="339">
        <v>63</v>
      </c>
      <c r="B705" s="340" t="s">
        <v>1047</v>
      </c>
      <c r="C705" s="254">
        <f t="shared" si="48"/>
        <v>3904493</v>
      </c>
      <c r="D705" s="48"/>
      <c r="E705" s="48"/>
      <c r="F705" s="20"/>
      <c r="G705" s="48">
        <v>1513</v>
      </c>
      <c r="H705" s="48">
        <v>3904493</v>
      </c>
      <c r="I705" s="48"/>
      <c r="J705" s="48"/>
      <c r="K705" s="48"/>
      <c r="L705" s="341"/>
      <c r="M705" s="341"/>
      <c r="N705" s="341"/>
      <c r="O705" s="341"/>
      <c r="P705" s="341"/>
      <c r="Q705" s="341"/>
    </row>
    <row r="706" spans="1:17" s="36" customFormat="1" hidden="1">
      <c r="A706" s="339">
        <v>64</v>
      </c>
      <c r="B706" s="340" t="s">
        <v>1048</v>
      </c>
      <c r="C706" s="254">
        <f t="shared" si="48"/>
        <v>3305787</v>
      </c>
      <c r="D706" s="48"/>
      <c r="E706" s="48"/>
      <c r="F706" s="20"/>
      <c r="G706" s="48">
        <v>1281</v>
      </c>
      <c r="H706" s="48">
        <v>3305787</v>
      </c>
      <c r="I706" s="48"/>
      <c r="J706" s="48"/>
      <c r="K706" s="48"/>
      <c r="L706" s="341"/>
      <c r="M706" s="341"/>
      <c r="N706" s="341"/>
      <c r="O706" s="341"/>
      <c r="P706" s="341"/>
      <c r="Q706" s="341"/>
    </row>
    <row r="707" spans="1:17" s="36" customFormat="1" hidden="1">
      <c r="A707" s="339">
        <v>65</v>
      </c>
      <c r="B707" s="340" t="s">
        <v>560</v>
      </c>
      <c r="C707" s="254">
        <f t="shared" si="48"/>
        <v>2314825</v>
      </c>
      <c r="D707" s="48"/>
      <c r="E707" s="48"/>
      <c r="F707" s="20"/>
      <c r="G707" s="48">
        <v>897</v>
      </c>
      <c r="H707" s="48">
        <v>2314825</v>
      </c>
      <c r="I707" s="48"/>
      <c r="J707" s="48"/>
      <c r="K707" s="48"/>
      <c r="L707" s="341"/>
      <c r="M707" s="341"/>
      <c r="N707" s="341"/>
      <c r="O707" s="341"/>
      <c r="P707" s="341"/>
      <c r="Q707" s="341"/>
    </row>
    <row r="708" spans="1:17" s="36" customFormat="1" hidden="1">
      <c r="A708" s="339">
        <v>66</v>
      </c>
      <c r="B708" s="340" t="s">
        <v>950</v>
      </c>
      <c r="C708" s="254">
        <f t="shared" si="48"/>
        <v>2881806</v>
      </c>
      <c r="D708" s="48"/>
      <c r="E708" s="48"/>
      <c r="F708" s="20"/>
      <c r="G708" s="48">
        <v>947</v>
      </c>
      <c r="H708" s="48">
        <v>2881806</v>
      </c>
      <c r="I708" s="48"/>
      <c r="J708" s="48"/>
      <c r="K708" s="48"/>
      <c r="L708" s="341"/>
      <c r="M708" s="341"/>
      <c r="N708" s="341"/>
      <c r="O708" s="341"/>
      <c r="P708" s="341"/>
      <c r="Q708" s="341"/>
    </row>
    <row r="709" spans="1:17" s="36" customFormat="1" hidden="1">
      <c r="A709" s="339">
        <v>67</v>
      </c>
      <c r="B709" s="143" t="s">
        <v>561</v>
      </c>
      <c r="C709" s="254">
        <f t="shared" si="48"/>
        <v>2149664</v>
      </c>
      <c r="D709" s="48"/>
      <c r="E709" s="48"/>
      <c r="F709" s="20"/>
      <c r="G709" s="48">
        <v>833</v>
      </c>
      <c r="H709" s="48">
        <v>2149664</v>
      </c>
      <c r="I709" s="48"/>
      <c r="J709" s="48"/>
      <c r="K709" s="48"/>
      <c r="L709" s="341"/>
      <c r="M709" s="341"/>
      <c r="N709" s="341"/>
      <c r="O709" s="341"/>
      <c r="P709" s="341"/>
      <c r="Q709" s="341"/>
    </row>
    <row r="710" spans="1:17" s="36" customFormat="1" hidden="1">
      <c r="A710" s="339">
        <v>68</v>
      </c>
      <c r="B710" s="143" t="s">
        <v>1019</v>
      </c>
      <c r="C710" s="254">
        <f t="shared" si="48"/>
        <v>2172890</v>
      </c>
      <c r="D710" s="48"/>
      <c r="E710" s="48"/>
      <c r="F710" s="20"/>
      <c r="G710" s="48">
        <v>842</v>
      </c>
      <c r="H710" s="48">
        <v>2172890</v>
      </c>
      <c r="I710" s="48"/>
      <c r="J710" s="48"/>
      <c r="K710" s="48"/>
      <c r="L710" s="341"/>
      <c r="M710" s="341"/>
      <c r="N710" s="341"/>
      <c r="O710" s="341"/>
      <c r="P710" s="341"/>
      <c r="Q710" s="341"/>
    </row>
    <row r="711" spans="1:17" s="36" customFormat="1" hidden="1">
      <c r="A711" s="339">
        <v>69</v>
      </c>
      <c r="B711" s="143" t="s">
        <v>1049</v>
      </c>
      <c r="C711" s="254">
        <f t="shared" si="48"/>
        <v>2425792</v>
      </c>
      <c r="D711" s="48"/>
      <c r="E711" s="48"/>
      <c r="F711" s="20"/>
      <c r="G711" s="48">
        <v>940</v>
      </c>
      <c r="H711" s="48">
        <v>2425792</v>
      </c>
      <c r="I711" s="48"/>
      <c r="J711" s="48"/>
      <c r="K711" s="48"/>
      <c r="L711" s="341"/>
      <c r="M711" s="341"/>
      <c r="N711" s="341"/>
      <c r="O711" s="341"/>
      <c r="P711" s="341"/>
      <c r="Q711" s="341"/>
    </row>
    <row r="712" spans="1:17" s="36" customFormat="1" hidden="1">
      <c r="A712" s="339">
        <v>70</v>
      </c>
      <c r="B712" s="340" t="s">
        <v>562</v>
      </c>
      <c r="C712" s="254">
        <f t="shared" si="48"/>
        <v>3225675</v>
      </c>
      <c r="D712" s="48"/>
      <c r="E712" s="48"/>
      <c r="F712" s="20"/>
      <c r="G712" s="48">
        <v>1060</v>
      </c>
      <c r="H712" s="48">
        <v>3225675</v>
      </c>
      <c r="I712" s="48"/>
      <c r="J712" s="48"/>
      <c r="K712" s="48"/>
      <c r="L712" s="341"/>
      <c r="M712" s="341"/>
      <c r="N712" s="341"/>
      <c r="O712" s="341"/>
      <c r="P712" s="341"/>
      <c r="Q712" s="341"/>
    </row>
    <row r="713" spans="1:17" s="36" customFormat="1" hidden="1">
      <c r="A713" s="339">
        <v>71</v>
      </c>
      <c r="B713" s="340" t="s">
        <v>569</v>
      </c>
      <c r="C713" s="254">
        <f t="shared" si="48"/>
        <v>3365141</v>
      </c>
      <c r="D713" s="48"/>
      <c r="E713" s="48"/>
      <c r="F713" s="20"/>
      <c r="G713" s="48">
        <v>1304</v>
      </c>
      <c r="H713" s="48">
        <v>3365141</v>
      </c>
      <c r="I713" s="48"/>
      <c r="J713" s="48"/>
      <c r="K713" s="48"/>
      <c r="L713" s="341"/>
      <c r="M713" s="341"/>
      <c r="N713" s="341"/>
      <c r="O713" s="341"/>
      <c r="P713" s="341"/>
      <c r="Q713" s="341"/>
    </row>
    <row r="714" spans="1:17" s="36" customFormat="1" hidden="1">
      <c r="A714" s="339">
        <v>72</v>
      </c>
      <c r="B714" s="340" t="s">
        <v>571</v>
      </c>
      <c r="C714" s="254">
        <f t="shared" si="48"/>
        <v>2626186</v>
      </c>
      <c r="D714" s="48"/>
      <c r="E714" s="48"/>
      <c r="F714" s="20"/>
      <c r="G714" s="48">
        <v>863</v>
      </c>
      <c r="H714" s="48">
        <v>2626186</v>
      </c>
      <c r="I714" s="48"/>
      <c r="J714" s="48"/>
      <c r="K714" s="48"/>
      <c r="L714" s="341"/>
      <c r="M714" s="341"/>
      <c r="N714" s="341"/>
      <c r="O714" s="341"/>
      <c r="P714" s="341"/>
      <c r="Q714" s="341"/>
    </row>
    <row r="715" spans="1:17" s="36" customFormat="1" hidden="1">
      <c r="A715" s="339">
        <v>73</v>
      </c>
      <c r="B715" s="340" t="s">
        <v>577</v>
      </c>
      <c r="C715" s="254">
        <f t="shared" si="48"/>
        <v>2921366</v>
      </c>
      <c r="D715" s="48"/>
      <c r="E715" s="48"/>
      <c r="F715" s="20"/>
      <c r="G715" s="48">
        <v>960</v>
      </c>
      <c r="H715" s="48">
        <v>2921366</v>
      </c>
      <c r="I715" s="48"/>
      <c r="J715" s="48"/>
      <c r="K715" s="48"/>
      <c r="L715" s="341"/>
      <c r="M715" s="341"/>
      <c r="N715" s="341"/>
      <c r="O715" s="341"/>
      <c r="P715" s="341"/>
      <c r="Q715" s="341"/>
    </row>
    <row r="716" spans="1:17" s="36" customFormat="1" hidden="1">
      <c r="A716" s="339">
        <v>74</v>
      </c>
      <c r="B716" s="340" t="s">
        <v>578</v>
      </c>
      <c r="C716" s="254">
        <f t="shared" si="48"/>
        <v>739470</v>
      </c>
      <c r="D716" s="48"/>
      <c r="E716" s="48"/>
      <c r="F716" s="20"/>
      <c r="G716" s="48">
        <v>243</v>
      </c>
      <c r="H716" s="48">
        <v>739470</v>
      </c>
      <c r="I716" s="48"/>
      <c r="J716" s="48"/>
      <c r="K716" s="48"/>
      <c r="L716" s="341"/>
      <c r="M716" s="341"/>
      <c r="N716" s="341"/>
      <c r="O716" s="341"/>
      <c r="P716" s="341"/>
      <c r="Q716" s="341"/>
    </row>
    <row r="717" spans="1:17" s="36" customFormat="1" hidden="1">
      <c r="A717" s="339">
        <v>75</v>
      </c>
      <c r="B717" s="340" t="s">
        <v>582</v>
      </c>
      <c r="C717" s="254">
        <f t="shared" si="48"/>
        <v>1810638</v>
      </c>
      <c r="D717" s="48"/>
      <c r="E717" s="48"/>
      <c r="F717" s="20"/>
      <c r="G717" s="48">
        <v>595</v>
      </c>
      <c r="H717" s="48">
        <v>1810638</v>
      </c>
      <c r="I717" s="48"/>
      <c r="J717" s="48"/>
      <c r="K717" s="48"/>
      <c r="L717" s="341"/>
      <c r="M717" s="341"/>
      <c r="N717" s="341"/>
      <c r="O717" s="341"/>
      <c r="P717" s="341"/>
      <c r="Q717" s="341"/>
    </row>
    <row r="718" spans="1:17" s="36" customFormat="1" hidden="1">
      <c r="A718" s="339">
        <v>76</v>
      </c>
      <c r="B718" s="340" t="s">
        <v>722</v>
      </c>
      <c r="C718" s="254">
        <f t="shared" si="48"/>
        <v>2890305</v>
      </c>
      <c r="D718" s="48"/>
      <c r="E718" s="48"/>
      <c r="F718" s="20"/>
      <c r="G718" s="48">
        <v>1120</v>
      </c>
      <c r="H718" s="48">
        <v>2890305</v>
      </c>
      <c r="I718" s="48"/>
      <c r="J718" s="48"/>
      <c r="K718" s="48"/>
      <c r="L718" s="341"/>
      <c r="M718" s="341"/>
      <c r="N718" s="341"/>
      <c r="O718" s="341"/>
      <c r="P718" s="341"/>
      <c r="Q718" s="341"/>
    </row>
    <row r="719" spans="1:17" s="36" customFormat="1" hidden="1">
      <c r="A719" s="339">
        <v>77</v>
      </c>
      <c r="B719" s="340" t="s">
        <v>813</v>
      </c>
      <c r="C719" s="254">
        <f t="shared" si="48"/>
        <v>3045143</v>
      </c>
      <c r="D719" s="48"/>
      <c r="E719" s="48"/>
      <c r="F719" s="20"/>
      <c r="G719" s="48">
        <v>1180</v>
      </c>
      <c r="H719" s="48">
        <v>3045143</v>
      </c>
      <c r="I719" s="48"/>
      <c r="J719" s="48"/>
      <c r="K719" s="48"/>
      <c r="L719" s="341"/>
      <c r="M719" s="341"/>
      <c r="N719" s="341"/>
      <c r="O719" s="341"/>
      <c r="P719" s="341"/>
      <c r="Q719" s="341"/>
    </row>
    <row r="720" spans="1:17" s="36" customFormat="1" hidden="1">
      <c r="A720" s="339">
        <v>78</v>
      </c>
      <c r="B720" s="340" t="s">
        <v>911</v>
      </c>
      <c r="C720" s="254">
        <f t="shared" si="48"/>
        <v>2890305</v>
      </c>
      <c r="D720" s="48"/>
      <c r="E720" s="48"/>
      <c r="F720" s="20"/>
      <c r="G720" s="48">
        <v>1120</v>
      </c>
      <c r="H720" s="48">
        <v>2890305</v>
      </c>
      <c r="I720" s="48"/>
      <c r="J720" s="48"/>
      <c r="K720" s="48"/>
      <c r="L720" s="341"/>
      <c r="M720" s="341"/>
      <c r="N720" s="341"/>
      <c r="O720" s="341"/>
      <c r="P720" s="341"/>
      <c r="Q720" s="341"/>
    </row>
    <row r="721" spans="1:17" s="36" customFormat="1" hidden="1">
      <c r="A721" s="339">
        <v>79</v>
      </c>
      <c r="B721" s="340" t="s">
        <v>1021</v>
      </c>
      <c r="C721" s="254">
        <f t="shared" si="48"/>
        <v>2459340</v>
      </c>
      <c r="D721" s="48"/>
      <c r="E721" s="48"/>
      <c r="F721" s="20"/>
      <c r="G721" s="48">
        <v>953</v>
      </c>
      <c r="H721" s="48">
        <v>2459340</v>
      </c>
      <c r="I721" s="48"/>
      <c r="J721" s="48"/>
      <c r="K721" s="48"/>
      <c r="L721" s="341"/>
      <c r="M721" s="341"/>
      <c r="N721" s="341"/>
      <c r="O721" s="341"/>
      <c r="P721" s="341"/>
      <c r="Q721" s="341"/>
    </row>
    <row r="722" spans="1:17" s="36" customFormat="1" hidden="1">
      <c r="A722" s="339">
        <v>80</v>
      </c>
      <c r="B722" s="340" t="s">
        <v>1051</v>
      </c>
      <c r="C722" s="254">
        <f t="shared" si="48"/>
        <v>3458044</v>
      </c>
      <c r="D722" s="48"/>
      <c r="E722" s="48"/>
      <c r="F722" s="20"/>
      <c r="G722" s="48">
        <v>1340</v>
      </c>
      <c r="H722" s="48">
        <v>3458044</v>
      </c>
      <c r="I722" s="48"/>
      <c r="J722" s="48"/>
      <c r="K722" s="48"/>
      <c r="L722" s="341"/>
      <c r="M722" s="341"/>
      <c r="N722" s="341"/>
      <c r="O722" s="341"/>
      <c r="P722" s="341"/>
      <c r="Q722" s="341"/>
    </row>
    <row r="723" spans="1:17" s="36" customFormat="1" hidden="1">
      <c r="A723" s="339">
        <v>81</v>
      </c>
      <c r="B723" s="340" t="s">
        <v>1053</v>
      </c>
      <c r="C723" s="254">
        <f t="shared" si="48"/>
        <v>1527631</v>
      </c>
      <c r="D723" s="48"/>
      <c r="E723" s="48"/>
      <c r="F723" s="20"/>
      <c r="G723" s="48">
        <v>502</v>
      </c>
      <c r="H723" s="48">
        <v>1527631</v>
      </c>
      <c r="I723" s="48"/>
      <c r="J723" s="48"/>
      <c r="K723" s="48"/>
      <c r="L723" s="341"/>
      <c r="M723" s="341"/>
      <c r="N723" s="341"/>
      <c r="O723" s="341"/>
      <c r="P723" s="341"/>
      <c r="Q723" s="341"/>
    </row>
    <row r="724" spans="1:17" s="36" customFormat="1" hidden="1">
      <c r="A724" s="339">
        <v>82</v>
      </c>
      <c r="B724" s="340" t="s">
        <v>583</v>
      </c>
      <c r="C724" s="254">
        <f t="shared" si="48"/>
        <v>2477404</v>
      </c>
      <c r="D724" s="48"/>
      <c r="E724" s="48"/>
      <c r="F724" s="20"/>
      <c r="G724" s="48">
        <v>960</v>
      </c>
      <c r="H724" s="48">
        <v>2477404</v>
      </c>
      <c r="I724" s="48"/>
      <c r="J724" s="48"/>
      <c r="K724" s="48"/>
      <c r="L724" s="341"/>
      <c r="M724" s="341"/>
      <c r="N724" s="341"/>
      <c r="O724" s="341"/>
      <c r="P724" s="341"/>
      <c r="Q724" s="341"/>
    </row>
    <row r="725" spans="1:17" s="36" customFormat="1" hidden="1">
      <c r="A725" s="339">
        <v>83</v>
      </c>
      <c r="B725" s="340" t="s">
        <v>584</v>
      </c>
      <c r="C725" s="254">
        <f t="shared" si="48"/>
        <v>2775298</v>
      </c>
      <c r="D725" s="48"/>
      <c r="E725" s="48"/>
      <c r="F725" s="20"/>
      <c r="G725" s="48">
        <v>912</v>
      </c>
      <c r="H725" s="48">
        <v>2775298</v>
      </c>
      <c r="I725" s="48"/>
      <c r="J725" s="48"/>
      <c r="K725" s="48"/>
      <c r="L725" s="341"/>
      <c r="M725" s="341"/>
      <c r="N725" s="341"/>
      <c r="O725" s="341"/>
      <c r="P725" s="341"/>
      <c r="Q725" s="341"/>
    </row>
    <row r="726" spans="1:17" s="36" customFormat="1" hidden="1">
      <c r="A726" s="339">
        <v>84</v>
      </c>
      <c r="B726" s="340" t="s">
        <v>814</v>
      </c>
      <c r="C726" s="254">
        <f t="shared" si="48"/>
        <v>894668</v>
      </c>
      <c r="D726" s="48"/>
      <c r="E726" s="48"/>
      <c r="F726" s="20"/>
      <c r="G726" s="48">
        <v>294</v>
      </c>
      <c r="H726" s="48">
        <v>894668</v>
      </c>
      <c r="I726" s="48"/>
      <c r="J726" s="48"/>
      <c r="K726" s="48"/>
      <c r="L726" s="341"/>
      <c r="M726" s="341"/>
      <c r="N726" s="341"/>
      <c r="O726" s="341"/>
      <c r="P726" s="341"/>
      <c r="Q726" s="341"/>
    </row>
    <row r="727" spans="1:17" s="36" customFormat="1" hidden="1">
      <c r="A727" s="339">
        <v>85</v>
      </c>
      <c r="B727" s="342" t="s">
        <v>815</v>
      </c>
      <c r="C727" s="254">
        <f t="shared" si="48"/>
        <v>970745</v>
      </c>
      <c r="D727" s="48"/>
      <c r="E727" s="48"/>
      <c r="F727" s="20"/>
      <c r="G727" s="48">
        <v>319</v>
      </c>
      <c r="H727" s="48">
        <v>970745</v>
      </c>
      <c r="I727" s="48"/>
      <c r="J727" s="48"/>
      <c r="K727" s="48"/>
      <c r="L727" s="341"/>
      <c r="M727" s="341"/>
      <c r="N727" s="341"/>
      <c r="O727" s="341"/>
      <c r="P727" s="341"/>
      <c r="Q727" s="341"/>
    </row>
    <row r="728" spans="1:17" s="36" customFormat="1" hidden="1">
      <c r="A728" s="339">
        <v>86</v>
      </c>
      <c r="B728" s="342" t="s">
        <v>816</v>
      </c>
      <c r="C728" s="254">
        <f t="shared" ref="C728:C729" si="49">D728+F728+H728+J728+L728+N728+P728+Q728</f>
        <v>882496</v>
      </c>
      <c r="D728" s="48"/>
      <c r="E728" s="48"/>
      <c r="F728" s="20"/>
      <c r="G728" s="48">
        <v>290</v>
      </c>
      <c r="H728" s="48">
        <v>882496</v>
      </c>
      <c r="I728" s="48"/>
      <c r="J728" s="48"/>
      <c r="K728" s="48"/>
      <c r="L728" s="341"/>
      <c r="M728" s="341"/>
      <c r="N728" s="341"/>
      <c r="O728" s="341"/>
      <c r="P728" s="341"/>
      <c r="Q728" s="341"/>
    </row>
    <row r="729" spans="1:17" s="36" customFormat="1" hidden="1">
      <c r="A729" s="339">
        <v>87</v>
      </c>
      <c r="B729" s="340" t="s">
        <v>725</v>
      </c>
      <c r="C729" s="254">
        <f t="shared" si="49"/>
        <v>1599990</v>
      </c>
      <c r="D729" s="48"/>
      <c r="E729" s="48"/>
      <c r="F729" s="20"/>
      <c r="G729" s="48">
        <v>620</v>
      </c>
      <c r="H729" s="48">
        <v>1599990</v>
      </c>
      <c r="I729" s="48"/>
      <c r="J729" s="48"/>
      <c r="K729" s="48"/>
      <c r="L729" s="341"/>
      <c r="M729" s="341"/>
      <c r="N729" s="341"/>
      <c r="O729" s="341"/>
      <c r="P729" s="341"/>
      <c r="Q729" s="341"/>
    </row>
    <row r="730" spans="1:17" s="36" customFormat="1">
      <c r="A730" s="343" t="s">
        <v>1696</v>
      </c>
      <c r="B730" s="279"/>
      <c r="C730" s="253">
        <f>SUM(C731:C880)</f>
        <v>270331610.86000001</v>
      </c>
      <c r="D730" s="119">
        <f t="shared" ref="D730:Q730" si="50">SUM(D731:D880)</f>
        <v>0</v>
      </c>
      <c r="E730" s="119">
        <f t="shared" si="50"/>
        <v>2</v>
      </c>
      <c r="F730" s="119">
        <f t="shared" si="50"/>
        <v>1588793.86</v>
      </c>
      <c r="G730" s="119">
        <f t="shared" si="50"/>
        <v>93897.265999999989</v>
      </c>
      <c r="H730" s="119">
        <f t="shared" si="50"/>
        <v>268742817</v>
      </c>
      <c r="I730" s="119">
        <f t="shared" si="50"/>
        <v>0</v>
      </c>
      <c r="J730" s="119">
        <f t="shared" si="50"/>
        <v>0</v>
      </c>
      <c r="K730" s="119">
        <f t="shared" si="50"/>
        <v>0</v>
      </c>
      <c r="L730" s="119">
        <f t="shared" si="50"/>
        <v>0</v>
      </c>
      <c r="M730" s="119">
        <f t="shared" si="50"/>
        <v>0</v>
      </c>
      <c r="N730" s="119">
        <f t="shared" si="50"/>
        <v>0</v>
      </c>
      <c r="O730" s="119">
        <f t="shared" si="50"/>
        <v>0</v>
      </c>
      <c r="P730" s="119">
        <f t="shared" si="50"/>
        <v>0</v>
      </c>
      <c r="Q730" s="119">
        <f t="shared" si="50"/>
        <v>0</v>
      </c>
    </row>
    <row r="731" spans="1:17" s="36" customFormat="1">
      <c r="A731" s="339">
        <v>1</v>
      </c>
      <c r="B731" s="340" t="s">
        <v>1749</v>
      </c>
      <c r="C731" s="254">
        <f t="shared" ref="C731:C794" si="51">D731+F731+H731+J731+L731+N731+P731+Q731</f>
        <v>451259</v>
      </c>
      <c r="D731" s="48"/>
      <c r="E731" s="48"/>
      <c r="F731" s="20"/>
      <c r="G731" s="48">
        <v>148.29</v>
      </c>
      <c r="H731" s="48">
        <v>451259</v>
      </c>
      <c r="I731" s="48"/>
      <c r="J731" s="48"/>
      <c r="K731" s="48"/>
      <c r="L731" s="341"/>
      <c r="M731" s="341"/>
      <c r="N731" s="341"/>
      <c r="O731" s="341"/>
      <c r="P731" s="341"/>
      <c r="Q731" s="341"/>
    </row>
    <row r="732" spans="1:17" s="36" customFormat="1">
      <c r="A732" s="339">
        <v>2</v>
      </c>
      <c r="B732" s="340" t="s">
        <v>1750</v>
      </c>
      <c r="C732" s="254">
        <f t="shared" si="51"/>
        <v>443536</v>
      </c>
      <c r="D732" s="48"/>
      <c r="E732" s="48"/>
      <c r="F732" s="20"/>
      <c r="G732" s="48">
        <v>145.75199999999998</v>
      </c>
      <c r="H732" s="48">
        <v>443536</v>
      </c>
      <c r="I732" s="48"/>
      <c r="J732" s="48"/>
      <c r="K732" s="48"/>
      <c r="L732" s="341"/>
      <c r="M732" s="341"/>
      <c r="N732" s="341"/>
      <c r="O732" s="341"/>
      <c r="P732" s="341"/>
      <c r="Q732" s="341"/>
    </row>
    <row r="733" spans="1:17" s="36" customFormat="1" hidden="1">
      <c r="A733" s="339">
        <v>3</v>
      </c>
      <c r="B733" s="17" t="s">
        <v>1672</v>
      </c>
      <c r="C733" s="254">
        <f t="shared" si="51"/>
        <v>1186805</v>
      </c>
      <c r="D733" s="48"/>
      <c r="E733" s="48"/>
      <c r="F733" s="20"/>
      <c r="G733" s="48">
        <v>390</v>
      </c>
      <c r="H733" s="104">
        <v>1186805</v>
      </c>
      <c r="I733" s="48"/>
      <c r="J733" s="48"/>
      <c r="K733" s="48"/>
      <c r="L733" s="341"/>
      <c r="M733" s="341"/>
      <c r="N733" s="341"/>
      <c r="O733" s="341"/>
      <c r="P733" s="341"/>
      <c r="Q733" s="341"/>
    </row>
    <row r="734" spans="1:17" s="36" customFormat="1">
      <c r="A734" s="339">
        <v>4</v>
      </c>
      <c r="B734" s="340" t="s">
        <v>1751</v>
      </c>
      <c r="C734" s="254">
        <f t="shared" si="51"/>
        <v>460023</v>
      </c>
      <c r="D734" s="48"/>
      <c r="E734" s="48"/>
      <c r="F734" s="20"/>
      <c r="G734" s="48">
        <v>151.16999999999999</v>
      </c>
      <c r="H734" s="48">
        <v>460023</v>
      </c>
      <c r="I734" s="48"/>
      <c r="J734" s="48"/>
      <c r="K734" s="48"/>
      <c r="L734" s="341"/>
      <c r="M734" s="341"/>
      <c r="N734" s="341"/>
      <c r="O734" s="341"/>
      <c r="P734" s="341"/>
      <c r="Q734" s="341"/>
    </row>
    <row r="735" spans="1:17" s="36" customFormat="1" hidden="1">
      <c r="A735" s="339">
        <v>5</v>
      </c>
      <c r="B735" s="340" t="s">
        <v>524</v>
      </c>
      <c r="C735" s="254">
        <f t="shared" si="51"/>
        <v>864237</v>
      </c>
      <c r="D735" s="48"/>
      <c r="E735" s="48"/>
      <c r="F735" s="20"/>
      <c r="G735" s="48">
        <v>284</v>
      </c>
      <c r="H735" s="48">
        <v>864237</v>
      </c>
      <c r="I735" s="48"/>
      <c r="J735" s="48"/>
      <c r="K735" s="48"/>
      <c r="L735" s="341"/>
      <c r="M735" s="341"/>
      <c r="N735" s="341"/>
      <c r="O735" s="341"/>
      <c r="P735" s="341"/>
      <c r="Q735" s="341"/>
    </row>
    <row r="736" spans="1:17" s="36" customFormat="1" hidden="1">
      <c r="A736" s="339">
        <v>6</v>
      </c>
      <c r="B736" s="340" t="s">
        <v>800</v>
      </c>
      <c r="C736" s="254">
        <f t="shared" si="51"/>
        <v>976831</v>
      </c>
      <c r="D736" s="48"/>
      <c r="E736" s="48"/>
      <c r="F736" s="20"/>
      <c r="G736" s="48">
        <v>321</v>
      </c>
      <c r="H736" s="48">
        <v>976831</v>
      </c>
      <c r="I736" s="48"/>
      <c r="J736" s="48"/>
      <c r="K736" s="48"/>
      <c r="L736" s="341"/>
      <c r="M736" s="341"/>
      <c r="N736" s="341"/>
      <c r="O736" s="341"/>
      <c r="P736" s="341"/>
      <c r="Q736" s="341"/>
    </row>
    <row r="737" spans="1:17" s="36" customFormat="1" hidden="1">
      <c r="A737" s="339">
        <v>7</v>
      </c>
      <c r="B737" s="340" t="s">
        <v>527</v>
      </c>
      <c r="C737" s="254">
        <f t="shared" si="51"/>
        <v>706605</v>
      </c>
      <c r="D737" s="48"/>
      <c r="E737" s="48"/>
      <c r="F737" s="20"/>
      <c r="G737" s="48">
        <v>232.2</v>
      </c>
      <c r="H737" s="48">
        <v>706605</v>
      </c>
      <c r="I737" s="48"/>
      <c r="J737" s="48"/>
      <c r="K737" s="48"/>
      <c r="L737" s="341"/>
      <c r="M737" s="341"/>
      <c r="N737" s="341"/>
      <c r="O737" s="341"/>
      <c r="P737" s="341"/>
      <c r="Q737" s="341"/>
    </row>
    <row r="738" spans="1:17" s="36" customFormat="1" hidden="1">
      <c r="A738" s="339">
        <v>8</v>
      </c>
      <c r="B738" s="340" t="s">
        <v>1042</v>
      </c>
      <c r="C738" s="254">
        <f t="shared" si="51"/>
        <v>970295</v>
      </c>
      <c r="D738" s="48"/>
      <c r="E738" s="48"/>
      <c r="F738" s="20"/>
      <c r="G738" s="48">
        <v>318.85199999999998</v>
      </c>
      <c r="H738" s="48">
        <v>970295</v>
      </c>
      <c r="I738" s="48"/>
      <c r="J738" s="48"/>
      <c r="K738" s="48"/>
      <c r="L738" s="341"/>
      <c r="M738" s="341"/>
      <c r="N738" s="341"/>
      <c r="O738" s="341"/>
      <c r="P738" s="341"/>
      <c r="Q738" s="341"/>
    </row>
    <row r="739" spans="1:17" s="36" customFormat="1" hidden="1">
      <c r="A739" s="339">
        <v>9</v>
      </c>
      <c r="B739" s="340" t="s">
        <v>804</v>
      </c>
      <c r="C739" s="254">
        <f t="shared" si="51"/>
        <v>1048168</v>
      </c>
      <c r="D739" s="48"/>
      <c r="E739" s="48"/>
      <c r="F739" s="20"/>
      <c r="G739" s="48">
        <v>344.44200000000001</v>
      </c>
      <c r="H739" s="48">
        <v>1048168</v>
      </c>
      <c r="I739" s="48"/>
      <c r="J739" s="48"/>
      <c r="K739" s="48"/>
      <c r="L739" s="341"/>
      <c r="M739" s="341"/>
      <c r="N739" s="341"/>
      <c r="O739" s="341"/>
      <c r="P739" s="341"/>
      <c r="Q739" s="341"/>
    </row>
    <row r="740" spans="1:17" s="36" customFormat="1" hidden="1">
      <c r="A740" s="339">
        <v>10</v>
      </c>
      <c r="B740" s="340" t="s">
        <v>1673</v>
      </c>
      <c r="C740" s="254">
        <f t="shared" si="51"/>
        <v>4438683</v>
      </c>
      <c r="D740" s="48"/>
      <c r="E740" s="48"/>
      <c r="F740" s="20"/>
      <c r="G740" s="48">
        <v>1720</v>
      </c>
      <c r="H740" s="48">
        <v>4438683</v>
      </c>
      <c r="I740" s="48"/>
      <c r="J740" s="48"/>
      <c r="K740" s="48"/>
      <c r="L740" s="341"/>
      <c r="M740" s="341"/>
      <c r="N740" s="341"/>
      <c r="O740" s="341"/>
      <c r="P740" s="341"/>
      <c r="Q740" s="341"/>
    </row>
    <row r="741" spans="1:17" s="36" customFormat="1" hidden="1">
      <c r="A741" s="339">
        <v>11</v>
      </c>
      <c r="B741" s="340" t="s">
        <v>1674</v>
      </c>
      <c r="C741" s="254">
        <f t="shared" si="51"/>
        <v>983843</v>
      </c>
      <c r="D741" s="48"/>
      <c r="E741" s="48"/>
      <c r="F741" s="20"/>
      <c r="G741" s="48">
        <v>323.30400000000003</v>
      </c>
      <c r="H741" s="48">
        <v>983843</v>
      </c>
      <c r="I741" s="48"/>
      <c r="J741" s="48"/>
      <c r="K741" s="48"/>
      <c r="L741" s="341"/>
      <c r="M741" s="341"/>
      <c r="N741" s="341"/>
      <c r="O741" s="341"/>
      <c r="P741" s="341"/>
      <c r="Q741" s="341"/>
    </row>
    <row r="742" spans="1:17" s="36" customFormat="1" hidden="1">
      <c r="A742" s="339">
        <v>12</v>
      </c>
      <c r="B742" s="340" t="s">
        <v>1675</v>
      </c>
      <c r="C742" s="254">
        <f t="shared" si="51"/>
        <v>2684005</v>
      </c>
      <c r="D742" s="48"/>
      <c r="E742" s="48"/>
      <c r="F742" s="20"/>
      <c r="G742" s="48">
        <v>882</v>
      </c>
      <c r="H742" s="48">
        <v>2684005</v>
      </c>
      <c r="I742" s="48"/>
      <c r="J742" s="48"/>
      <c r="K742" s="48"/>
      <c r="L742" s="341"/>
      <c r="M742" s="341"/>
      <c r="N742" s="341"/>
      <c r="O742" s="341"/>
      <c r="P742" s="341"/>
      <c r="Q742" s="341"/>
    </row>
    <row r="743" spans="1:17" s="36" customFormat="1" hidden="1">
      <c r="A743" s="339">
        <v>13</v>
      </c>
      <c r="B743" s="340" t="s">
        <v>1676</v>
      </c>
      <c r="C743" s="254">
        <f t="shared" si="51"/>
        <v>1022478</v>
      </c>
      <c r="D743" s="48"/>
      <c r="E743" s="48"/>
      <c r="F743" s="20"/>
      <c r="G743" s="48">
        <v>336</v>
      </c>
      <c r="H743" s="48">
        <v>1022478</v>
      </c>
      <c r="I743" s="48"/>
      <c r="J743" s="48"/>
      <c r="K743" s="48"/>
      <c r="L743" s="341"/>
      <c r="M743" s="341"/>
      <c r="N743" s="341"/>
      <c r="O743" s="341"/>
      <c r="P743" s="341"/>
      <c r="Q743" s="341"/>
    </row>
    <row r="744" spans="1:17" s="36" customFormat="1" hidden="1">
      <c r="A744" s="339">
        <v>14</v>
      </c>
      <c r="B744" s="340" t="s">
        <v>1677</v>
      </c>
      <c r="C744" s="254">
        <f t="shared" si="51"/>
        <v>1412078</v>
      </c>
      <c r="D744" s="48"/>
      <c r="E744" s="48"/>
      <c r="F744" s="20"/>
      <c r="G744" s="48">
        <v>464.02799999999996</v>
      </c>
      <c r="H744" s="48">
        <v>1412078</v>
      </c>
      <c r="I744" s="48"/>
      <c r="J744" s="48"/>
      <c r="K744" s="48"/>
      <c r="L744" s="341"/>
      <c r="M744" s="341"/>
      <c r="N744" s="341"/>
      <c r="O744" s="341"/>
      <c r="P744" s="341"/>
      <c r="Q744" s="341"/>
    </row>
    <row r="745" spans="1:17" s="36" customFormat="1" hidden="1">
      <c r="A745" s="339">
        <v>15</v>
      </c>
      <c r="B745" s="340" t="s">
        <v>1678</v>
      </c>
      <c r="C745" s="254">
        <f t="shared" si="51"/>
        <v>2705307</v>
      </c>
      <c r="D745" s="48"/>
      <c r="E745" s="48"/>
      <c r="F745" s="20"/>
      <c r="G745" s="48">
        <v>889</v>
      </c>
      <c r="H745" s="48">
        <v>2705307</v>
      </c>
      <c r="I745" s="48"/>
      <c r="J745" s="48"/>
      <c r="K745" s="48"/>
      <c r="L745" s="341"/>
      <c r="M745" s="341"/>
      <c r="N745" s="341"/>
      <c r="O745" s="341"/>
      <c r="P745" s="341"/>
      <c r="Q745" s="341"/>
    </row>
    <row r="746" spans="1:17" s="36" customFormat="1" hidden="1">
      <c r="A746" s="339">
        <v>16</v>
      </c>
      <c r="B746" s="340" t="s">
        <v>1679</v>
      </c>
      <c r="C746" s="254">
        <f t="shared" si="51"/>
        <v>2690091</v>
      </c>
      <c r="D746" s="48"/>
      <c r="E746" s="48"/>
      <c r="F746" s="20"/>
      <c r="G746" s="48">
        <v>884</v>
      </c>
      <c r="H746" s="48">
        <v>2690091</v>
      </c>
      <c r="I746" s="48"/>
      <c r="J746" s="48"/>
      <c r="K746" s="48"/>
      <c r="L746" s="341"/>
      <c r="M746" s="341"/>
      <c r="N746" s="341"/>
      <c r="O746" s="341"/>
      <c r="P746" s="341"/>
      <c r="Q746" s="341"/>
    </row>
    <row r="747" spans="1:17" s="36" customFormat="1" hidden="1">
      <c r="A747" s="339">
        <v>17</v>
      </c>
      <c r="B747" s="340" t="s">
        <v>1680</v>
      </c>
      <c r="C747" s="254">
        <f t="shared" si="51"/>
        <v>2575468</v>
      </c>
      <c r="D747" s="48"/>
      <c r="E747" s="48"/>
      <c r="F747" s="20"/>
      <c r="G747" s="48">
        <v>998</v>
      </c>
      <c r="H747" s="48">
        <v>2575468</v>
      </c>
      <c r="I747" s="48"/>
      <c r="J747" s="48"/>
      <c r="K747" s="48"/>
      <c r="L747" s="341"/>
      <c r="M747" s="341"/>
      <c r="N747" s="341"/>
      <c r="O747" s="341"/>
      <c r="P747" s="341"/>
      <c r="Q747" s="341"/>
    </row>
    <row r="748" spans="1:17" s="36" customFormat="1" hidden="1">
      <c r="A748" s="339">
        <v>18</v>
      </c>
      <c r="B748" s="340" t="s">
        <v>1681</v>
      </c>
      <c r="C748" s="254">
        <f t="shared" si="51"/>
        <v>2662703</v>
      </c>
      <c r="D748" s="48"/>
      <c r="E748" s="48"/>
      <c r="F748" s="20"/>
      <c r="G748" s="48">
        <v>875</v>
      </c>
      <c r="H748" s="48">
        <v>2662703</v>
      </c>
      <c r="I748" s="48"/>
      <c r="J748" s="48"/>
      <c r="K748" s="48"/>
      <c r="L748" s="341"/>
      <c r="M748" s="341"/>
      <c r="N748" s="341"/>
      <c r="O748" s="341"/>
      <c r="P748" s="341"/>
      <c r="Q748" s="341"/>
    </row>
    <row r="749" spans="1:17" s="36" customFormat="1" hidden="1">
      <c r="A749" s="339">
        <v>19</v>
      </c>
      <c r="B749" s="340" t="s">
        <v>1682</v>
      </c>
      <c r="C749" s="254">
        <f t="shared" si="51"/>
        <v>2076969.9300000002</v>
      </c>
      <c r="D749" s="48"/>
      <c r="E749" s="48">
        <v>1</v>
      </c>
      <c r="F749" s="20">
        <v>794396.93</v>
      </c>
      <c r="G749" s="48">
        <v>497</v>
      </c>
      <c r="H749" s="48">
        <v>1282573</v>
      </c>
      <c r="I749" s="48"/>
      <c r="J749" s="48"/>
      <c r="K749" s="48"/>
      <c r="L749" s="341"/>
      <c r="M749" s="341"/>
      <c r="N749" s="341"/>
      <c r="O749" s="341"/>
      <c r="P749" s="341"/>
      <c r="Q749" s="341"/>
    </row>
    <row r="750" spans="1:17" s="36" customFormat="1" hidden="1">
      <c r="A750" s="339">
        <v>20</v>
      </c>
      <c r="B750" s="141" t="s">
        <v>1683</v>
      </c>
      <c r="C750" s="254">
        <f t="shared" si="51"/>
        <v>1909228.9300000002</v>
      </c>
      <c r="D750" s="48"/>
      <c r="E750" s="48">
        <v>1</v>
      </c>
      <c r="F750" s="20">
        <v>794396.93</v>
      </c>
      <c r="G750" s="48">
        <v>432</v>
      </c>
      <c r="H750" s="104">
        <v>1114832</v>
      </c>
      <c r="I750" s="48"/>
      <c r="J750" s="48"/>
      <c r="K750" s="48"/>
      <c r="L750" s="341"/>
      <c r="M750" s="341"/>
      <c r="N750" s="341"/>
      <c r="O750" s="341"/>
      <c r="P750" s="341"/>
      <c r="Q750" s="341"/>
    </row>
    <row r="751" spans="1:17" s="36" customFormat="1" hidden="1">
      <c r="A751" s="339">
        <v>21</v>
      </c>
      <c r="B751" s="340" t="s">
        <v>1684</v>
      </c>
      <c r="C751" s="254">
        <f t="shared" si="51"/>
        <v>2356115</v>
      </c>
      <c r="D751" s="48"/>
      <c r="E751" s="48"/>
      <c r="F751" s="20"/>
      <c r="G751" s="48">
        <v>913</v>
      </c>
      <c r="H751" s="48">
        <v>2356115</v>
      </c>
      <c r="I751" s="48"/>
      <c r="J751" s="48"/>
      <c r="K751" s="48"/>
      <c r="L751" s="341"/>
      <c r="M751" s="341"/>
      <c r="N751" s="341"/>
      <c r="O751" s="341"/>
      <c r="P751" s="341"/>
      <c r="Q751" s="341"/>
    </row>
    <row r="752" spans="1:17" s="36" customFormat="1" hidden="1">
      <c r="A752" s="339">
        <v>22</v>
      </c>
      <c r="B752" s="340" t="s">
        <v>904</v>
      </c>
      <c r="C752" s="254">
        <f t="shared" si="51"/>
        <v>518725</v>
      </c>
      <c r="D752" s="48"/>
      <c r="E752" s="48"/>
      <c r="F752" s="20"/>
      <c r="G752" s="48">
        <v>170.46</v>
      </c>
      <c r="H752" s="48">
        <v>518725</v>
      </c>
      <c r="I752" s="48"/>
      <c r="J752" s="48"/>
      <c r="K752" s="48"/>
      <c r="L752" s="341"/>
      <c r="M752" s="341"/>
      <c r="N752" s="341"/>
      <c r="O752" s="341"/>
      <c r="P752" s="341"/>
      <c r="Q752" s="341"/>
    </row>
    <row r="753" spans="1:17" s="36" customFormat="1" hidden="1">
      <c r="A753" s="339">
        <v>23</v>
      </c>
      <c r="B753" s="340" t="s">
        <v>865</v>
      </c>
      <c r="C753" s="254">
        <f t="shared" si="51"/>
        <v>1329830</v>
      </c>
      <c r="D753" s="48"/>
      <c r="E753" s="48"/>
      <c r="F753" s="20"/>
      <c r="G753" s="48">
        <v>437</v>
      </c>
      <c r="H753" s="48">
        <v>1329830</v>
      </c>
      <c r="I753" s="48"/>
      <c r="J753" s="48"/>
      <c r="K753" s="48"/>
      <c r="L753" s="341"/>
      <c r="M753" s="341"/>
      <c r="N753" s="341"/>
      <c r="O753" s="341"/>
      <c r="P753" s="341"/>
      <c r="Q753" s="341"/>
    </row>
    <row r="754" spans="1:17" s="36" customFormat="1" hidden="1">
      <c r="A754" s="339">
        <v>24</v>
      </c>
      <c r="B754" s="340" t="s">
        <v>947</v>
      </c>
      <c r="C754" s="254">
        <f t="shared" si="51"/>
        <v>1655440</v>
      </c>
      <c r="D754" s="48"/>
      <c r="E754" s="48"/>
      <c r="F754" s="20"/>
      <c r="G754" s="48">
        <v>544</v>
      </c>
      <c r="H754" s="48">
        <v>1655440</v>
      </c>
      <c r="I754" s="48"/>
      <c r="J754" s="48"/>
      <c r="K754" s="48"/>
      <c r="L754" s="341"/>
      <c r="M754" s="341"/>
      <c r="N754" s="341"/>
      <c r="O754" s="341"/>
      <c r="P754" s="341"/>
      <c r="Q754" s="341"/>
    </row>
    <row r="755" spans="1:17" s="36" customFormat="1" hidden="1">
      <c r="A755" s="339">
        <v>25</v>
      </c>
      <c r="B755" s="340" t="s">
        <v>1010</v>
      </c>
      <c r="C755" s="254">
        <f t="shared" si="51"/>
        <v>1357218</v>
      </c>
      <c r="D755" s="48"/>
      <c r="E755" s="48"/>
      <c r="F755" s="20"/>
      <c r="G755" s="48">
        <v>446</v>
      </c>
      <c r="H755" s="48">
        <v>1357218</v>
      </c>
      <c r="I755" s="48"/>
      <c r="J755" s="48"/>
      <c r="K755" s="48"/>
      <c r="L755" s="341"/>
      <c r="M755" s="341"/>
      <c r="N755" s="341"/>
      <c r="O755" s="341"/>
      <c r="P755" s="341"/>
      <c r="Q755" s="341"/>
    </row>
    <row r="756" spans="1:17" s="36" customFormat="1" hidden="1">
      <c r="A756" s="339">
        <v>26</v>
      </c>
      <c r="B756" s="340" t="s">
        <v>533</v>
      </c>
      <c r="C756" s="254">
        <f t="shared" si="51"/>
        <v>3045143</v>
      </c>
      <c r="D756" s="48"/>
      <c r="E756" s="48"/>
      <c r="F756" s="20"/>
      <c r="G756" s="20">
        <v>1180</v>
      </c>
      <c r="H756" s="48">
        <v>3045143</v>
      </c>
      <c r="I756" s="48"/>
      <c r="J756" s="48"/>
      <c r="K756" s="48"/>
      <c r="L756" s="341"/>
      <c r="M756" s="341"/>
      <c r="N756" s="341"/>
      <c r="O756" s="341"/>
      <c r="P756" s="341"/>
      <c r="Q756" s="341"/>
    </row>
    <row r="757" spans="1:17" s="36" customFormat="1" hidden="1">
      <c r="A757" s="339">
        <v>27</v>
      </c>
      <c r="B757" s="340" t="s">
        <v>1012</v>
      </c>
      <c r="C757" s="254">
        <f t="shared" si="51"/>
        <v>4077740</v>
      </c>
      <c r="D757" s="48"/>
      <c r="E757" s="48"/>
      <c r="F757" s="20"/>
      <c r="G757" s="48">
        <v>1340</v>
      </c>
      <c r="H757" s="48">
        <v>4077740</v>
      </c>
      <c r="I757" s="48"/>
      <c r="J757" s="48"/>
      <c r="K757" s="48"/>
      <c r="L757" s="341"/>
      <c r="M757" s="341"/>
      <c r="N757" s="341"/>
      <c r="O757" s="341"/>
      <c r="P757" s="341"/>
      <c r="Q757" s="341"/>
    </row>
    <row r="758" spans="1:17" s="36" customFormat="1" hidden="1">
      <c r="A758" s="339">
        <v>28</v>
      </c>
      <c r="B758" s="340" t="s">
        <v>702</v>
      </c>
      <c r="C758" s="254">
        <f t="shared" si="51"/>
        <v>1167067</v>
      </c>
      <c r="D758" s="48"/>
      <c r="E758" s="48"/>
      <c r="F758" s="20"/>
      <c r="G758" s="48">
        <v>383.51400000000001</v>
      </c>
      <c r="H758" s="48">
        <v>1167067</v>
      </c>
      <c r="I758" s="48"/>
      <c r="J758" s="48"/>
      <c r="K758" s="48"/>
      <c r="L758" s="341"/>
      <c r="M758" s="341"/>
      <c r="N758" s="341"/>
      <c r="O758" s="341"/>
      <c r="P758" s="341"/>
      <c r="Q758" s="341"/>
    </row>
    <row r="759" spans="1:17" s="36" customFormat="1" hidden="1">
      <c r="A759" s="339">
        <v>29</v>
      </c>
      <c r="B759" s="340" t="s">
        <v>805</v>
      </c>
      <c r="C759" s="254">
        <f t="shared" si="51"/>
        <v>1165223</v>
      </c>
      <c r="D759" s="48"/>
      <c r="E759" s="48"/>
      <c r="F759" s="20"/>
      <c r="G759" s="48">
        <v>382.90799999999996</v>
      </c>
      <c r="H759" s="48">
        <v>1165223</v>
      </c>
      <c r="I759" s="48"/>
      <c r="J759" s="48"/>
      <c r="K759" s="48"/>
      <c r="L759" s="341"/>
      <c r="M759" s="341"/>
      <c r="N759" s="341"/>
      <c r="O759" s="341"/>
      <c r="P759" s="341"/>
      <c r="Q759" s="341"/>
    </row>
    <row r="760" spans="1:17" s="36" customFormat="1" hidden="1">
      <c r="A760" s="339">
        <v>30</v>
      </c>
      <c r="B760" s="340" t="s">
        <v>866</v>
      </c>
      <c r="C760" s="254">
        <f t="shared" si="51"/>
        <v>823222</v>
      </c>
      <c r="D760" s="48"/>
      <c r="E760" s="48"/>
      <c r="F760" s="20"/>
      <c r="G760" s="48">
        <v>270.52199999999999</v>
      </c>
      <c r="H760" s="48">
        <v>823222</v>
      </c>
      <c r="I760" s="48"/>
      <c r="J760" s="48"/>
      <c r="K760" s="48"/>
      <c r="L760" s="341"/>
      <c r="M760" s="341"/>
      <c r="N760" s="341"/>
      <c r="O760" s="341"/>
      <c r="P760" s="341"/>
      <c r="Q760" s="341"/>
    </row>
    <row r="761" spans="1:17" s="36" customFormat="1" hidden="1">
      <c r="A761" s="339">
        <v>31</v>
      </c>
      <c r="B761" s="340" t="s">
        <v>867</v>
      </c>
      <c r="C761" s="254">
        <f t="shared" si="51"/>
        <v>924338</v>
      </c>
      <c r="D761" s="48"/>
      <c r="E761" s="48"/>
      <c r="F761" s="20"/>
      <c r="G761" s="48">
        <v>303.75</v>
      </c>
      <c r="H761" s="48">
        <v>924338</v>
      </c>
      <c r="I761" s="48"/>
      <c r="J761" s="48"/>
      <c r="K761" s="48"/>
      <c r="L761" s="341"/>
      <c r="M761" s="341"/>
      <c r="N761" s="341"/>
      <c r="O761" s="341"/>
      <c r="P761" s="341"/>
      <c r="Q761" s="341"/>
    </row>
    <row r="762" spans="1:17" s="36" customFormat="1" hidden="1">
      <c r="A762" s="339">
        <v>32</v>
      </c>
      <c r="B762" s="340" t="s">
        <v>1013</v>
      </c>
      <c r="C762" s="254">
        <f t="shared" si="51"/>
        <v>1219104</v>
      </c>
      <c r="D762" s="48"/>
      <c r="E762" s="48"/>
      <c r="F762" s="20"/>
      <c r="G762" s="48">
        <v>400.61400000000003</v>
      </c>
      <c r="H762" s="48">
        <v>1219104</v>
      </c>
      <c r="I762" s="48"/>
      <c r="J762" s="48"/>
      <c r="K762" s="48"/>
      <c r="L762" s="341"/>
      <c r="M762" s="341"/>
      <c r="N762" s="341"/>
      <c r="O762" s="341"/>
      <c r="P762" s="341"/>
      <c r="Q762" s="341"/>
    </row>
    <row r="763" spans="1:17" s="36" customFormat="1" hidden="1">
      <c r="A763" s="339">
        <v>33</v>
      </c>
      <c r="B763" s="340" t="s">
        <v>704</v>
      </c>
      <c r="C763" s="254">
        <f t="shared" si="51"/>
        <v>2680962</v>
      </c>
      <c r="D763" s="48"/>
      <c r="E763" s="48"/>
      <c r="F763" s="20"/>
      <c r="G763" s="48">
        <v>881</v>
      </c>
      <c r="H763" s="48">
        <v>2680962</v>
      </c>
      <c r="I763" s="48"/>
      <c r="J763" s="48"/>
      <c r="K763" s="48"/>
      <c r="L763" s="341"/>
      <c r="M763" s="341"/>
      <c r="N763" s="341"/>
      <c r="O763" s="341"/>
      <c r="P763" s="341"/>
      <c r="Q763" s="341"/>
    </row>
    <row r="764" spans="1:17" s="36" customFormat="1" hidden="1">
      <c r="A764" s="339">
        <v>34</v>
      </c>
      <c r="B764" s="340" t="s">
        <v>806</v>
      </c>
      <c r="C764" s="254">
        <f t="shared" si="51"/>
        <v>3013316</v>
      </c>
      <c r="D764" s="48"/>
      <c r="E764" s="48"/>
      <c r="F764" s="20"/>
      <c r="G764" s="48">
        <v>990.21599999999989</v>
      </c>
      <c r="H764" s="48">
        <v>3013316</v>
      </c>
      <c r="I764" s="48"/>
      <c r="J764" s="48"/>
      <c r="K764" s="48"/>
      <c r="L764" s="341"/>
      <c r="M764" s="341"/>
      <c r="N764" s="341"/>
      <c r="O764" s="341"/>
      <c r="P764" s="341"/>
      <c r="Q764" s="341"/>
    </row>
    <row r="765" spans="1:17" s="36" customFormat="1" hidden="1">
      <c r="A765" s="339">
        <v>35</v>
      </c>
      <c r="B765" s="340" t="s">
        <v>705</v>
      </c>
      <c r="C765" s="254">
        <f t="shared" si="51"/>
        <v>2477404</v>
      </c>
      <c r="D765" s="48"/>
      <c r="E765" s="48"/>
      <c r="F765" s="20"/>
      <c r="G765" s="48">
        <v>960</v>
      </c>
      <c r="H765" s="48">
        <v>2477404</v>
      </c>
      <c r="I765" s="48"/>
      <c r="J765" s="48"/>
      <c r="K765" s="48"/>
      <c r="L765" s="341"/>
      <c r="M765" s="341"/>
      <c r="N765" s="341"/>
      <c r="O765" s="341"/>
      <c r="P765" s="341"/>
      <c r="Q765" s="341"/>
    </row>
    <row r="766" spans="1:17" s="36" customFormat="1" hidden="1">
      <c r="A766" s="339">
        <v>36</v>
      </c>
      <c r="B766" s="340" t="s">
        <v>542</v>
      </c>
      <c r="C766" s="254">
        <f t="shared" si="51"/>
        <v>2702263</v>
      </c>
      <c r="D766" s="48"/>
      <c r="E766" s="48"/>
      <c r="F766" s="20"/>
      <c r="G766" s="48">
        <v>888</v>
      </c>
      <c r="H766" s="48">
        <v>2702263</v>
      </c>
      <c r="I766" s="48"/>
      <c r="J766" s="48"/>
      <c r="K766" s="48"/>
      <c r="L766" s="341"/>
      <c r="M766" s="341"/>
      <c r="N766" s="341"/>
      <c r="O766" s="341"/>
      <c r="P766" s="341"/>
      <c r="Q766" s="341"/>
    </row>
    <row r="767" spans="1:17" s="36" customFormat="1" hidden="1">
      <c r="A767" s="339">
        <v>37</v>
      </c>
      <c r="B767" s="340" t="s">
        <v>808</v>
      </c>
      <c r="C767" s="254">
        <f t="shared" si="51"/>
        <v>1211149</v>
      </c>
      <c r="D767" s="48"/>
      <c r="E767" s="48"/>
      <c r="F767" s="20"/>
      <c r="G767" s="48">
        <v>398</v>
      </c>
      <c r="H767" s="48">
        <v>1211149</v>
      </c>
      <c r="I767" s="48"/>
      <c r="J767" s="48"/>
      <c r="K767" s="48"/>
      <c r="L767" s="341"/>
      <c r="M767" s="341"/>
      <c r="N767" s="341"/>
      <c r="O767" s="341"/>
      <c r="P767" s="341"/>
      <c r="Q767" s="341"/>
    </row>
    <row r="768" spans="1:17" s="36" customFormat="1" hidden="1">
      <c r="A768" s="339">
        <v>38</v>
      </c>
      <c r="B768" s="340" t="s">
        <v>868</v>
      </c>
      <c r="C768" s="254">
        <f t="shared" si="51"/>
        <v>1043779</v>
      </c>
      <c r="D768" s="48"/>
      <c r="E768" s="48"/>
      <c r="F768" s="20"/>
      <c r="G768" s="48">
        <v>343</v>
      </c>
      <c r="H768" s="48">
        <v>1043779</v>
      </c>
      <c r="I768" s="48"/>
      <c r="J768" s="48"/>
      <c r="K768" s="48"/>
      <c r="L768" s="341"/>
      <c r="M768" s="341"/>
      <c r="N768" s="341"/>
      <c r="O768" s="341"/>
      <c r="P768" s="341"/>
      <c r="Q768" s="341"/>
    </row>
    <row r="769" spans="1:17" s="36" customFormat="1" hidden="1">
      <c r="A769" s="339">
        <v>39</v>
      </c>
      <c r="B769" s="143" t="s">
        <v>546</v>
      </c>
      <c r="C769" s="254">
        <f t="shared" si="51"/>
        <v>2072344</v>
      </c>
      <c r="D769" s="48"/>
      <c r="E769" s="48"/>
      <c r="F769" s="20"/>
      <c r="G769" s="48">
        <v>681</v>
      </c>
      <c r="H769" s="48">
        <v>2072344</v>
      </c>
      <c r="I769" s="48"/>
      <c r="J769" s="48"/>
      <c r="K769" s="48"/>
      <c r="L769" s="341"/>
      <c r="M769" s="341"/>
      <c r="N769" s="341"/>
      <c r="O769" s="341"/>
      <c r="P769" s="341"/>
      <c r="Q769" s="341"/>
    </row>
    <row r="770" spans="1:17" s="36" customFormat="1" hidden="1">
      <c r="A770" s="339">
        <v>40</v>
      </c>
      <c r="B770" s="143" t="s">
        <v>548</v>
      </c>
      <c r="C770" s="254">
        <f t="shared" si="51"/>
        <v>1625010</v>
      </c>
      <c r="D770" s="48"/>
      <c r="E770" s="48"/>
      <c r="F770" s="20"/>
      <c r="G770" s="48">
        <v>534</v>
      </c>
      <c r="H770" s="48">
        <v>1625010</v>
      </c>
      <c r="I770" s="48"/>
      <c r="J770" s="48"/>
      <c r="K770" s="48"/>
      <c r="L770" s="341"/>
      <c r="M770" s="341"/>
      <c r="N770" s="341"/>
      <c r="O770" s="341"/>
      <c r="P770" s="341"/>
      <c r="Q770" s="341"/>
    </row>
    <row r="771" spans="1:17" s="36" customFormat="1" hidden="1">
      <c r="A771" s="339">
        <v>41</v>
      </c>
      <c r="B771" s="143" t="s">
        <v>549</v>
      </c>
      <c r="C771" s="254">
        <f t="shared" si="51"/>
        <v>2760082</v>
      </c>
      <c r="D771" s="48"/>
      <c r="E771" s="48"/>
      <c r="F771" s="20"/>
      <c r="G771" s="48">
        <v>907</v>
      </c>
      <c r="H771" s="48">
        <v>2760082</v>
      </c>
      <c r="I771" s="48"/>
      <c r="J771" s="48"/>
      <c r="K771" s="48"/>
      <c r="L771" s="341"/>
      <c r="M771" s="341"/>
      <c r="N771" s="341"/>
      <c r="O771" s="341"/>
      <c r="P771" s="341"/>
      <c r="Q771" s="341"/>
    </row>
    <row r="772" spans="1:17" s="37" customFormat="1" hidden="1">
      <c r="A772" s="339">
        <v>42</v>
      </c>
      <c r="B772" s="143" t="s">
        <v>555</v>
      </c>
      <c r="C772" s="254">
        <f t="shared" si="51"/>
        <v>973788</v>
      </c>
      <c r="D772" s="48"/>
      <c r="E772" s="48"/>
      <c r="F772" s="20"/>
      <c r="G772" s="48">
        <v>320</v>
      </c>
      <c r="H772" s="48">
        <v>973788</v>
      </c>
      <c r="I772" s="14"/>
      <c r="J772" s="14"/>
      <c r="K772" s="48"/>
      <c r="L772" s="341"/>
      <c r="M772" s="341"/>
      <c r="N772" s="341"/>
      <c r="O772" s="341"/>
      <c r="P772" s="341"/>
      <c r="Q772" s="341"/>
    </row>
    <row r="773" spans="1:17" s="36" customFormat="1" hidden="1">
      <c r="A773" s="339">
        <v>43</v>
      </c>
      <c r="B773" s="143" t="s">
        <v>714</v>
      </c>
      <c r="C773" s="254">
        <f t="shared" si="51"/>
        <v>946321</v>
      </c>
      <c r="D773" s="48"/>
      <c r="E773" s="48"/>
      <c r="F773" s="20"/>
      <c r="G773" s="48">
        <v>310.97399999999999</v>
      </c>
      <c r="H773" s="48">
        <v>946321</v>
      </c>
      <c r="I773" s="48"/>
      <c r="J773" s="48"/>
      <c r="K773" s="48"/>
      <c r="L773" s="341"/>
      <c r="M773" s="341"/>
      <c r="N773" s="341"/>
      <c r="O773" s="341"/>
      <c r="P773" s="341"/>
      <c r="Q773" s="341"/>
    </row>
    <row r="774" spans="1:17" s="36" customFormat="1" hidden="1">
      <c r="A774" s="339">
        <v>44</v>
      </c>
      <c r="B774" s="143" t="s">
        <v>715</v>
      </c>
      <c r="C774" s="254">
        <f t="shared" si="51"/>
        <v>1541623</v>
      </c>
      <c r="D774" s="48"/>
      <c r="E774" s="48"/>
      <c r="F774" s="20"/>
      <c r="G774" s="48">
        <v>506.59800000000001</v>
      </c>
      <c r="H774" s="48">
        <v>1541623</v>
      </c>
      <c r="I774" s="48"/>
      <c r="J774" s="48"/>
      <c r="K774" s="48"/>
      <c r="L774" s="341"/>
      <c r="M774" s="341"/>
      <c r="N774" s="341"/>
      <c r="O774" s="341"/>
      <c r="P774" s="341"/>
      <c r="Q774" s="341"/>
    </row>
    <row r="775" spans="1:17" s="36" customFormat="1" hidden="1">
      <c r="A775" s="339">
        <v>45</v>
      </c>
      <c r="B775" s="143" t="s">
        <v>716</v>
      </c>
      <c r="C775" s="254">
        <f t="shared" si="51"/>
        <v>762074</v>
      </c>
      <c r="D775" s="48"/>
      <c r="E775" s="48"/>
      <c r="F775" s="20"/>
      <c r="G775" s="48">
        <v>250.428</v>
      </c>
      <c r="H775" s="48">
        <v>762074</v>
      </c>
      <c r="I775" s="48"/>
      <c r="J775" s="48"/>
      <c r="K775" s="48"/>
      <c r="L775" s="341"/>
      <c r="M775" s="341"/>
      <c r="N775" s="341"/>
      <c r="O775" s="341"/>
      <c r="P775" s="341"/>
      <c r="Q775" s="341"/>
    </row>
    <row r="776" spans="1:17" s="36" customFormat="1" hidden="1">
      <c r="A776" s="339">
        <v>46</v>
      </c>
      <c r="B776" s="340" t="s">
        <v>906</v>
      </c>
      <c r="C776" s="254">
        <f t="shared" si="51"/>
        <v>3063207</v>
      </c>
      <c r="D776" s="48"/>
      <c r="E776" s="48"/>
      <c r="F776" s="20"/>
      <c r="G776" s="48">
        <v>1187</v>
      </c>
      <c r="H776" s="48">
        <v>3063207</v>
      </c>
      <c r="I776" s="48"/>
      <c r="J776" s="48"/>
      <c r="K776" s="48"/>
      <c r="L776" s="341"/>
      <c r="M776" s="341"/>
      <c r="N776" s="341"/>
      <c r="O776" s="341"/>
      <c r="P776" s="341"/>
      <c r="Q776" s="341"/>
    </row>
    <row r="777" spans="1:17" s="36" customFormat="1" hidden="1">
      <c r="A777" s="339">
        <v>47</v>
      </c>
      <c r="B777" s="342" t="s">
        <v>948</v>
      </c>
      <c r="C777" s="254">
        <f t="shared" si="51"/>
        <v>1308528</v>
      </c>
      <c r="D777" s="48"/>
      <c r="E777" s="48"/>
      <c r="F777" s="20"/>
      <c r="G777" s="48">
        <v>430</v>
      </c>
      <c r="H777" s="48">
        <v>1308528</v>
      </c>
      <c r="I777" s="48"/>
      <c r="J777" s="48"/>
      <c r="K777" s="48"/>
      <c r="L777" s="341"/>
      <c r="M777" s="341"/>
      <c r="N777" s="341"/>
      <c r="O777" s="341"/>
      <c r="P777" s="341"/>
      <c r="Q777" s="341"/>
    </row>
    <row r="778" spans="1:17" s="36" customFormat="1" hidden="1">
      <c r="A778" s="339">
        <v>48</v>
      </c>
      <c r="B778" s="340" t="s">
        <v>949</v>
      </c>
      <c r="C778" s="254">
        <f t="shared" si="51"/>
        <v>2321877</v>
      </c>
      <c r="D778" s="48"/>
      <c r="E778" s="48"/>
      <c r="F778" s="20"/>
      <c r="G778" s="48">
        <v>763</v>
      </c>
      <c r="H778" s="48">
        <v>2321877</v>
      </c>
      <c r="I778" s="48"/>
      <c r="J778" s="48"/>
      <c r="K778" s="48"/>
      <c r="L778" s="341"/>
      <c r="M778" s="341"/>
      <c r="N778" s="341"/>
      <c r="O778" s="341"/>
      <c r="P778" s="341"/>
      <c r="Q778" s="341"/>
    </row>
    <row r="779" spans="1:17" s="36" customFormat="1" hidden="1">
      <c r="A779" s="339">
        <v>49</v>
      </c>
      <c r="B779" s="340" t="s">
        <v>978</v>
      </c>
      <c r="C779" s="254">
        <f t="shared" si="51"/>
        <v>438204</v>
      </c>
      <c r="D779" s="48"/>
      <c r="E779" s="48"/>
      <c r="F779" s="20"/>
      <c r="G779" s="48">
        <v>144</v>
      </c>
      <c r="H779" s="48">
        <v>438204</v>
      </c>
      <c r="I779" s="48"/>
      <c r="J779" s="48"/>
      <c r="K779" s="48"/>
      <c r="L779" s="341"/>
      <c r="M779" s="341"/>
      <c r="N779" s="341"/>
      <c r="O779" s="341"/>
      <c r="P779" s="341"/>
      <c r="Q779" s="341"/>
    </row>
    <row r="780" spans="1:17" s="36" customFormat="1" hidden="1">
      <c r="A780" s="339">
        <v>50</v>
      </c>
      <c r="B780" s="340" t="s">
        <v>1017</v>
      </c>
      <c r="C780" s="254">
        <f t="shared" si="51"/>
        <v>2069301</v>
      </c>
      <c r="D780" s="48"/>
      <c r="E780" s="48"/>
      <c r="F780" s="20"/>
      <c r="G780" s="48">
        <v>680</v>
      </c>
      <c r="H780" s="48">
        <v>2069301</v>
      </c>
      <c r="I780" s="48"/>
      <c r="J780" s="48"/>
      <c r="K780" s="48"/>
      <c r="L780" s="341"/>
      <c r="M780" s="341"/>
      <c r="N780" s="341"/>
      <c r="O780" s="341"/>
      <c r="P780" s="341"/>
      <c r="Q780" s="341"/>
    </row>
    <row r="781" spans="1:17" s="36" customFormat="1" hidden="1">
      <c r="A781" s="339">
        <v>51</v>
      </c>
      <c r="B781" s="340" t="s">
        <v>1018</v>
      </c>
      <c r="C781" s="254">
        <f t="shared" si="51"/>
        <v>1704130</v>
      </c>
      <c r="D781" s="48"/>
      <c r="E781" s="48"/>
      <c r="F781" s="20"/>
      <c r="G781" s="48">
        <v>560</v>
      </c>
      <c r="H781" s="48">
        <v>1704130</v>
      </c>
      <c r="I781" s="48"/>
      <c r="J781" s="48"/>
      <c r="K781" s="48"/>
      <c r="L781" s="341"/>
      <c r="M781" s="341"/>
      <c r="N781" s="341"/>
      <c r="O781" s="341"/>
      <c r="P781" s="341"/>
      <c r="Q781" s="341"/>
    </row>
    <row r="782" spans="1:17" s="36" customFormat="1" ht="21.75" hidden="1" customHeight="1">
      <c r="A782" s="339">
        <v>52</v>
      </c>
      <c r="B782" s="340" t="s">
        <v>1308</v>
      </c>
      <c r="C782" s="254">
        <f t="shared" si="51"/>
        <v>1070680</v>
      </c>
      <c r="D782" s="48"/>
      <c r="E782" s="48"/>
      <c r="F782" s="20"/>
      <c r="G782" s="48">
        <v>351.84</v>
      </c>
      <c r="H782" s="48">
        <v>1070680</v>
      </c>
      <c r="I782" s="48"/>
      <c r="J782" s="48"/>
      <c r="K782" s="48"/>
      <c r="L782" s="341"/>
      <c r="M782" s="341"/>
      <c r="N782" s="341"/>
      <c r="O782" s="341"/>
      <c r="P782" s="341"/>
      <c r="Q782" s="341"/>
    </row>
    <row r="783" spans="1:17" s="36" customFormat="1" hidden="1">
      <c r="A783" s="339">
        <v>53</v>
      </c>
      <c r="B783" s="340" t="s">
        <v>563</v>
      </c>
      <c r="C783" s="254">
        <f t="shared" si="51"/>
        <v>830398</v>
      </c>
      <c r="D783" s="48"/>
      <c r="E783" s="48"/>
      <c r="F783" s="20"/>
      <c r="G783" s="48">
        <v>272.88</v>
      </c>
      <c r="H783" s="48">
        <v>830398</v>
      </c>
      <c r="I783" s="48"/>
      <c r="J783" s="48"/>
      <c r="K783" s="48"/>
      <c r="L783" s="341"/>
      <c r="M783" s="341"/>
      <c r="N783" s="341"/>
      <c r="O783" s="341"/>
      <c r="P783" s="341"/>
      <c r="Q783" s="341"/>
    </row>
    <row r="784" spans="1:17" s="36" customFormat="1" hidden="1">
      <c r="A784" s="339">
        <v>54</v>
      </c>
      <c r="B784" s="340" t="s">
        <v>564</v>
      </c>
      <c r="C784" s="254">
        <f t="shared" si="51"/>
        <v>758989</v>
      </c>
      <c r="D784" s="48"/>
      <c r="E784" s="48"/>
      <c r="F784" s="20"/>
      <c r="G784" s="48">
        <v>249.41399999999999</v>
      </c>
      <c r="H784" s="48">
        <v>758989</v>
      </c>
      <c r="I784" s="48"/>
      <c r="J784" s="48"/>
      <c r="K784" s="48"/>
      <c r="L784" s="341"/>
      <c r="M784" s="341"/>
      <c r="N784" s="341"/>
      <c r="O784" s="341"/>
      <c r="P784" s="341"/>
      <c r="Q784" s="341"/>
    </row>
    <row r="785" spans="1:17" s="36" customFormat="1" hidden="1">
      <c r="A785" s="339">
        <v>55</v>
      </c>
      <c r="B785" s="340" t="s">
        <v>717</v>
      </c>
      <c r="C785" s="254">
        <f t="shared" si="51"/>
        <v>973746</v>
      </c>
      <c r="D785" s="48"/>
      <c r="E785" s="48"/>
      <c r="F785" s="20"/>
      <c r="G785" s="48">
        <v>319.98599999999993</v>
      </c>
      <c r="H785" s="48">
        <v>973746</v>
      </c>
      <c r="I785" s="48"/>
      <c r="J785" s="48"/>
      <c r="K785" s="48"/>
      <c r="L785" s="341"/>
      <c r="M785" s="341"/>
      <c r="N785" s="341"/>
      <c r="O785" s="341"/>
      <c r="P785" s="341"/>
      <c r="Q785" s="341"/>
    </row>
    <row r="786" spans="1:17" s="36" customFormat="1" hidden="1">
      <c r="A786" s="339">
        <v>56</v>
      </c>
      <c r="B786" s="340" t="s">
        <v>718</v>
      </c>
      <c r="C786" s="254">
        <f t="shared" si="51"/>
        <v>739653</v>
      </c>
      <c r="D786" s="48"/>
      <c r="E786" s="48"/>
      <c r="F786" s="20"/>
      <c r="G786" s="48">
        <v>243.06</v>
      </c>
      <c r="H786" s="48">
        <v>739653</v>
      </c>
      <c r="I786" s="48"/>
      <c r="J786" s="48"/>
      <c r="K786" s="48"/>
      <c r="L786" s="341"/>
      <c r="M786" s="341"/>
      <c r="N786" s="341"/>
      <c r="O786" s="341"/>
      <c r="P786" s="341"/>
      <c r="Q786" s="341"/>
    </row>
    <row r="787" spans="1:17" s="36" customFormat="1" hidden="1">
      <c r="A787" s="339">
        <v>57</v>
      </c>
      <c r="B787" s="340" t="s">
        <v>719</v>
      </c>
      <c r="C787" s="254">
        <f t="shared" si="51"/>
        <v>1461230</v>
      </c>
      <c r="D787" s="48"/>
      <c r="E787" s="48"/>
      <c r="F787" s="20"/>
      <c r="G787" s="48">
        <v>480.18</v>
      </c>
      <c r="H787" s="48">
        <v>1461230</v>
      </c>
      <c r="I787" s="48"/>
      <c r="J787" s="48"/>
      <c r="K787" s="48"/>
      <c r="L787" s="341"/>
      <c r="M787" s="341"/>
      <c r="N787" s="341"/>
      <c r="O787" s="341"/>
      <c r="P787" s="341"/>
      <c r="Q787" s="341"/>
    </row>
    <row r="788" spans="1:17" s="36" customFormat="1" hidden="1">
      <c r="A788" s="339">
        <v>58</v>
      </c>
      <c r="B788" s="340" t="s">
        <v>720</v>
      </c>
      <c r="C788" s="254">
        <f t="shared" si="51"/>
        <v>727456</v>
      </c>
      <c r="D788" s="48"/>
      <c r="E788" s="48"/>
      <c r="F788" s="20"/>
      <c r="G788" s="48">
        <v>239.05199999999999</v>
      </c>
      <c r="H788" s="48">
        <v>727456</v>
      </c>
      <c r="I788" s="48"/>
      <c r="J788" s="48"/>
      <c r="K788" s="48"/>
      <c r="L788" s="341"/>
      <c r="M788" s="341"/>
      <c r="N788" s="341"/>
      <c r="O788" s="341"/>
      <c r="P788" s="341"/>
      <c r="Q788" s="341"/>
    </row>
    <row r="789" spans="1:17" s="36" customFormat="1" hidden="1">
      <c r="A789" s="339">
        <v>59</v>
      </c>
      <c r="B789" s="340" t="s">
        <v>810</v>
      </c>
      <c r="C789" s="254">
        <f t="shared" si="51"/>
        <v>746171</v>
      </c>
      <c r="D789" s="48"/>
      <c r="E789" s="48"/>
      <c r="F789" s="20"/>
      <c r="G789" s="48">
        <v>245.202</v>
      </c>
      <c r="H789" s="48">
        <v>746171</v>
      </c>
      <c r="I789" s="48"/>
      <c r="J789" s="48"/>
      <c r="K789" s="48"/>
      <c r="L789" s="341"/>
      <c r="M789" s="341"/>
      <c r="N789" s="341"/>
      <c r="O789" s="341"/>
      <c r="P789" s="341"/>
      <c r="Q789" s="341"/>
    </row>
    <row r="790" spans="1:17" s="36" customFormat="1" hidden="1">
      <c r="A790" s="339">
        <v>60</v>
      </c>
      <c r="B790" s="340" t="s">
        <v>811</v>
      </c>
      <c r="C790" s="254">
        <f t="shared" si="51"/>
        <v>752708</v>
      </c>
      <c r="D790" s="48"/>
      <c r="E790" s="48"/>
      <c r="F790" s="20"/>
      <c r="G790" s="48">
        <v>247.35</v>
      </c>
      <c r="H790" s="48">
        <v>752708</v>
      </c>
      <c r="I790" s="48"/>
      <c r="J790" s="48"/>
      <c r="K790" s="48"/>
      <c r="L790" s="341"/>
      <c r="M790" s="341"/>
      <c r="N790" s="341"/>
      <c r="O790" s="341"/>
      <c r="P790" s="341"/>
      <c r="Q790" s="341"/>
    </row>
    <row r="791" spans="1:17" s="36" customFormat="1" hidden="1">
      <c r="A791" s="339">
        <v>61</v>
      </c>
      <c r="B791" s="340" t="s">
        <v>869</v>
      </c>
      <c r="C791" s="254">
        <f t="shared" si="51"/>
        <v>970952</v>
      </c>
      <c r="D791" s="48"/>
      <c r="E791" s="48"/>
      <c r="F791" s="20"/>
      <c r="G791" s="48">
        <v>319.06799999999998</v>
      </c>
      <c r="H791" s="48">
        <v>970952</v>
      </c>
      <c r="I791" s="48"/>
      <c r="J791" s="48"/>
      <c r="K791" s="48"/>
      <c r="L791" s="341"/>
      <c r="M791" s="341"/>
      <c r="N791" s="341"/>
      <c r="O791" s="341"/>
      <c r="P791" s="341"/>
      <c r="Q791" s="341"/>
    </row>
    <row r="792" spans="1:17" s="36" customFormat="1" hidden="1">
      <c r="A792" s="339">
        <v>62</v>
      </c>
      <c r="B792" s="340" t="s">
        <v>870</v>
      </c>
      <c r="C792" s="254">
        <f t="shared" si="51"/>
        <v>1687362</v>
      </c>
      <c r="D792" s="48"/>
      <c r="E792" s="48"/>
      <c r="F792" s="20"/>
      <c r="G792" s="48">
        <v>554.49</v>
      </c>
      <c r="H792" s="48">
        <v>1687362</v>
      </c>
      <c r="I792" s="48"/>
      <c r="J792" s="48"/>
      <c r="K792" s="48"/>
      <c r="L792" s="341"/>
      <c r="M792" s="341"/>
      <c r="N792" s="341"/>
      <c r="O792" s="341"/>
      <c r="P792" s="341"/>
      <c r="Q792" s="341"/>
    </row>
    <row r="793" spans="1:17" s="36" customFormat="1" hidden="1">
      <c r="A793" s="339">
        <v>63</v>
      </c>
      <c r="B793" s="340" t="s">
        <v>907</v>
      </c>
      <c r="C793" s="254">
        <f t="shared" si="51"/>
        <v>529844</v>
      </c>
      <c r="D793" s="48"/>
      <c r="E793" s="48"/>
      <c r="F793" s="20"/>
      <c r="G793" s="48">
        <v>174.114</v>
      </c>
      <c r="H793" s="48">
        <v>529844</v>
      </c>
      <c r="I793" s="48"/>
      <c r="J793" s="48"/>
      <c r="K793" s="48"/>
      <c r="L793" s="341"/>
      <c r="M793" s="341"/>
      <c r="N793" s="341"/>
      <c r="O793" s="341"/>
      <c r="P793" s="341"/>
      <c r="Q793" s="341"/>
    </row>
    <row r="794" spans="1:17" s="36" customFormat="1" hidden="1">
      <c r="A794" s="339">
        <v>64</v>
      </c>
      <c r="B794" s="340" t="s">
        <v>908</v>
      </c>
      <c r="C794" s="254">
        <f t="shared" si="51"/>
        <v>1070461</v>
      </c>
      <c r="D794" s="48"/>
      <c r="E794" s="48"/>
      <c r="F794" s="20"/>
      <c r="G794" s="48">
        <v>351.76799999999997</v>
      </c>
      <c r="H794" s="48">
        <v>1070461</v>
      </c>
      <c r="I794" s="48"/>
      <c r="J794" s="48"/>
      <c r="K794" s="48"/>
      <c r="L794" s="341"/>
      <c r="M794" s="341"/>
      <c r="N794" s="341"/>
      <c r="O794" s="341"/>
      <c r="P794" s="341"/>
      <c r="Q794" s="341"/>
    </row>
    <row r="795" spans="1:17" s="36" customFormat="1" hidden="1">
      <c r="A795" s="339">
        <v>65</v>
      </c>
      <c r="B795" s="340" t="s">
        <v>909</v>
      </c>
      <c r="C795" s="254">
        <f t="shared" ref="C795:C858" si="52">D795+F795+H795+J795+L795+N795+P795+Q795</f>
        <v>771916</v>
      </c>
      <c r="D795" s="48"/>
      <c r="E795" s="48"/>
      <c r="F795" s="20"/>
      <c r="G795" s="48">
        <v>253.66199999999998</v>
      </c>
      <c r="H795" s="48">
        <v>771916</v>
      </c>
      <c r="I795" s="48"/>
      <c r="J795" s="48"/>
      <c r="K795" s="48"/>
      <c r="L795" s="341"/>
      <c r="M795" s="341"/>
      <c r="N795" s="341"/>
      <c r="O795" s="341"/>
      <c r="P795" s="341"/>
      <c r="Q795" s="341"/>
    </row>
    <row r="796" spans="1:17" s="36" customFormat="1" hidden="1">
      <c r="A796" s="339">
        <v>66</v>
      </c>
      <c r="B796" s="340" t="s">
        <v>951</v>
      </c>
      <c r="C796" s="254">
        <f t="shared" si="52"/>
        <v>1187663</v>
      </c>
      <c r="D796" s="48"/>
      <c r="E796" s="48"/>
      <c r="F796" s="20"/>
      <c r="G796" s="48">
        <v>390.28199999999998</v>
      </c>
      <c r="H796" s="48">
        <v>1187663</v>
      </c>
      <c r="I796" s="48"/>
      <c r="J796" s="48"/>
      <c r="K796" s="48"/>
      <c r="L796" s="341"/>
      <c r="M796" s="341"/>
      <c r="N796" s="341"/>
      <c r="O796" s="341"/>
      <c r="P796" s="341"/>
      <c r="Q796" s="341"/>
    </row>
    <row r="797" spans="1:17" s="36" customFormat="1" hidden="1">
      <c r="A797" s="339">
        <v>67</v>
      </c>
      <c r="B797" s="340" t="s">
        <v>952</v>
      </c>
      <c r="C797" s="254">
        <f t="shared" si="52"/>
        <v>538188</v>
      </c>
      <c r="D797" s="48"/>
      <c r="E797" s="48"/>
      <c r="F797" s="20"/>
      <c r="G797" s="48">
        <v>176.85599999999999</v>
      </c>
      <c r="H797" s="48">
        <v>538188</v>
      </c>
      <c r="I797" s="48"/>
      <c r="J797" s="48"/>
      <c r="K797" s="48"/>
      <c r="L797" s="341"/>
      <c r="M797" s="341"/>
      <c r="N797" s="341"/>
      <c r="O797" s="341"/>
      <c r="P797" s="341"/>
      <c r="Q797" s="341"/>
    </row>
    <row r="798" spans="1:17" s="36" customFormat="1" hidden="1">
      <c r="A798" s="339">
        <v>68</v>
      </c>
      <c r="B798" s="340" t="s">
        <v>979</v>
      </c>
      <c r="C798" s="254">
        <f t="shared" si="52"/>
        <v>1098707</v>
      </c>
      <c r="D798" s="48"/>
      <c r="E798" s="48"/>
      <c r="F798" s="20"/>
      <c r="G798" s="48">
        <v>361.05</v>
      </c>
      <c r="H798" s="48">
        <v>1098707</v>
      </c>
      <c r="I798" s="48"/>
      <c r="J798" s="48"/>
      <c r="K798" s="48"/>
      <c r="L798" s="341"/>
      <c r="M798" s="341"/>
      <c r="N798" s="341"/>
      <c r="O798" s="341"/>
      <c r="P798" s="341"/>
      <c r="Q798" s="341"/>
    </row>
    <row r="799" spans="1:17" s="36" customFormat="1" hidden="1">
      <c r="A799" s="339">
        <v>69</v>
      </c>
      <c r="B799" s="340" t="s">
        <v>980</v>
      </c>
      <c r="C799" s="254">
        <f t="shared" si="52"/>
        <v>1100679</v>
      </c>
      <c r="D799" s="48"/>
      <c r="E799" s="48"/>
      <c r="F799" s="20"/>
      <c r="G799" s="48">
        <v>361.69800000000004</v>
      </c>
      <c r="H799" s="48">
        <v>1100679</v>
      </c>
      <c r="I799" s="48"/>
      <c r="J799" s="48"/>
      <c r="K799" s="48"/>
      <c r="L799" s="341"/>
      <c r="M799" s="341"/>
      <c r="N799" s="341"/>
      <c r="O799" s="341"/>
      <c r="P799" s="341"/>
      <c r="Q799" s="341"/>
    </row>
    <row r="800" spans="1:17" s="36" customFormat="1" hidden="1">
      <c r="A800" s="339">
        <v>70</v>
      </c>
      <c r="B800" s="340" t="s">
        <v>981</v>
      </c>
      <c r="C800" s="254">
        <f t="shared" si="52"/>
        <v>1107088</v>
      </c>
      <c r="D800" s="48"/>
      <c r="E800" s="48"/>
      <c r="F800" s="20"/>
      <c r="G800" s="48">
        <v>363.80400000000003</v>
      </c>
      <c r="H800" s="48">
        <v>1107088</v>
      </c>
      <c r="I800" s="48"/>
      <c r="J800" s="48"/>
      <c r="K800" s="48"/>
      <c r="L800" s="341"/>
      <c r="M800" s="341"/>
      <c r="N800" s="341"/>
      <c r="O800" s="341"/>
      <c r="P800" s="341"/>
      <c r="Q800" s="341"/>
    </row>
    <row r="801" spans="1:17" s="36" customFormat="1" hidden="1">
      <c r="A801" s="339">
        <v>71</v>
      </c>
      <c r="B801" s="340" t="s">
        <v>982</v>
      </c>
      <c r="C801" s="254">
        <f t="shared" si="52"/>
        <v>1242639</v>
      </c>
      <c r="D801" s="48"/>
      <c r="E801" s="48"/>
      <c r="F801" s="20"/>
      <c r="G801" s="48">
        <v>408.34800000000001</v>
      </c>
      <c r="H801" s="48">
        <v>1242639</v>
      </c>
      <c r="I801" s="48"/>
      <c r="J801" s="48"/>
      <c r="K801" s="48"/>
      <c r="L801" s="341"/>
      <c r="M801" s="341"/>
      <c r="N801" s="341"/>
      <c r="O801" s="341"/>
      <c r="P801" s="341"/>
      <c r="Q801" s="341"/>
    </row>
    <row r="802" spans="1:17" s="36" customFormat="1" hidden="1">
      <c r="A802" s="339">
        <v>72</v>
      </c>
      <c r="B802" s="340" t="s">
        <v>565</v>
      </c>
      <c r="C802" s="254">
        <f t="shared" si="52"/>
        <v>1032252</v>
      </c>
      <c r="D802" s="48"/>
      <c r="E802" s="48"/>
      <c r="F802" s="20"/>
      <c r="G802" s="48">
        <v>400</v>
      </c>
      <c r="H802" s="48">
        <v>1032252</v>
      </c>
      <c r="I802" s="48"/>
      <c r="J802" s="48"/>
      <c r="K802" s="48"/>
      <c r="L802" s="341"/>
      <c r="M802" s="341"/>
      <c r="N802" s="341"/>
      <c r="O802" s="341"/>
      <c r="P802" s="341"/>
      <c r="Q802" s="341"/>
    </row>
    <row r="803" spans="1:17" s="36" customFormat="1" hidden="1">
      <c r="A803" s="339">
        <v>73</v>
      </c>
      <c r="B803" s="340" t="s">
        <v>566</v>
      </c>
      <c r="C803" s="254">
        <f t="shared" si="52"/>
        <v>1032252</v>
      </c>
      <c r="D803" s="48"/>
      <c r="E803" s="48"/>
      <c r="F803" s="20"/>
      <c r="G803" s="48">
        <v>400</v>
      </c>
      <c r="H803" s="48">
        <v>1032252</v>
      </c>
      <c r="I803" s="48"/>
      <c r="J803" s="48"/>
      <c r="K803" s="48"/>
      <c r="L803" s="341"/>
      <c r="M803" s="341"/>
      <c r="N803" s="341"/>
      <c r="O803" s="341"/>
      <c r="P803" s="341"/>
      <c r="Q803" s="341"/>
    </row>
    <row r="804" spans="1:17" s="36" customFormat="1" hidden="1">
      <c r="A804" s="339">
        <v>74</v>
      </c>
      <c r="B804" s="340" t="s">
        <v>567</v>
      </c>
      <c r="C804" s="254">
        <f t="shared" si="52"/>
        <v>1390959</v>
      </c>
      <c r="D804" s="48"/>
      <c r="E804" s="48"/>
      <c r="F804" s="20"/>
      <c r="G804" s="48">
        <v>539</v>
      </c>
      <c r="H804" s="48">
        <v>1390959</v>
      </c>
      <c r="I804" s="48"/>
      <c r="J804" s="48"/>
      <c r="K804" s="48"/>
      <c r="L804" s="341"/>
      <c r="M804" s="341"/>
      <c r="N804" s="341"/>
      <c r="O804" s="341"/>
      <c r="P804" s="341"/>
      <c r="Q804" s="341"/>
    </row>
    <row r="805" spans="1:17" s="36" customFormat="1" hidden="1">
      <c r="A805" s="339">
        <v>75</v>
      </c>
      <c r="B805" s="340" t="s">
        <v>1050</v>
      </c>
      <c r="C805" s="254">
        <f t="shared" si="52"/>
        <v>2282317</v>
      </c>
      <c r="D805" s="48"/>
      <c r="E805" s="48"/>
      <c r="F805" s="20"/>
      <c r="G805" s="48">
        <v>750</v>
      </c>
      <c r="H805" s="48">
        <v>2282317</v>
      </c>
      <c r="I805" s="48"/>
      <c r="J805" s="48"/>
      <c r="K805" s="48"/>
      <c r="L805" s="341"/>
      <c r="M805" s="341"/>
      <c r="N805" s="341"/>
      <c r="O805" s="341"/>
      <c r="P805" s="341"/>
      <c r="Q805" s="341"/>
    </row>
    <row r="806" spans="1:17" s="36" customFormat="1" hidden="1">
      <c r="A806" s="339">
        <v>76</v>
      </c>
      <c r="B806" s="340" t="s">
        <v>721</v>
      </c>
      <c r="C806" s="254">
        <f t="shared" si="52"/>
        <v>2241345</v>
      </c>
      <c r="D806" s="48"/>
      <c r="E806" s="48"/>
      <c r="F806" s="20"/>
      <c r="G806" s="48">
        <v>736.53599999999994</v>
      </c>
      <c r="H806" s="48">
        <v>2241345</v>
      </c>
      <c r="I806" s="48"/>
      <c r="J806" s="48"/>
      <c r="K806" s="48"/>
      <c r="L806" s="341"/>
      <c r="M806" s="341"/>
      <c r="N806" s="341"/>
      <c r="O806" s="341"/>
      <c r="P806" s="341"/>
      <c r="Q806" s="341"/>
    </row>
    <row r="807" spans="1:17" s="36" customFormat="1" hidden="1">
      <c r="A807" s="339">
        <v>77</v>
      </c>
      <c r="B807" s="340" t="s">
        <v>1020</v>
      </c>
      <c r="C807" s="254">
        <f t="shared" si="52"/>
        <v>2301598</v>
      </c>
      <c r="D807" s="48"/>
      <c r="E807" s="48"/>
      <c r="F807" s="20"/>
      <c r="G807" s="48">
        <v>756.3359999999999</v>
      </c>
      <c r="H807" s="48">
        <v>2301598</v>
      </c>
      <c r="I807" s="48"/>
      <c r="J807" s="48"/>
      <c r="K807" s="48"/>
      <c r="L807" s="341"/>
      <c r="M807" s="341"/>
      <c r="N807" s="341"/>
      <c r="O807" s="341"/>
      <c r="P807" s="341"/>
      <c r="Q807" s="341"/>
    </row>
    <row r="808" spans="1:17" s="36" customFormat="1" hidden="1">
      <c r="A808" s="339">
        <v>78</v>
      </c>
      <c r="B808" s="340" t="s">
        <v>568</v>
      </c>
      <c r="C808" s="254">
        <f t="shared" si="52"/>
        <v>1058995</v>
      </c>
      <c r="D808" s="48"/>
      <c r="E808" s="48"/>
      <c r="F808" s="20"/>
      <c r="G808" s="48">
        <v>348</v>
      </c>
      <c r="H808" s="48">
        <v>1058995</v>
      </c>
      <c r="I808" s="48"/>
      <c r="J808" s="48"/>
      <c r="K808" s="48"/>
      <c r="L808" s="341"/>
      <c r="M808" s="341"/>
      <c r="N808" s="341"/>
      <c r="O808" s="341"/>
      <c r="P808" s="341"/>
      <c r="Q808" s="341"/>
    </row>
    <row r="809" spans="1:17" s="36" customFormat="1" hidden="1">
      <c r="A809" s="339">
        <v>79</v>
      </c>
      <c r="B809" s="340" t="s">
        <v>812</v>
      </c>
      <c r="C809" s="254">
        <f t="shared" si="52"/>
        <v>1329830</v>
      </c>
      <c r="D809" s="48"/>
      <c r="E809" s="48"/>
      <c r="F809" s="20"/>
      <c r="G809" s="48">
        <v>437</v>
      </c>
      <c r="H809" s="48">
        <v>1329830</v>
      </c>
      <c r="I809" s="48"/>
      <c r="J809" s="48"/>
      <c r="K809" s="48"/>
      <c r="L809" s="341"/>
      <c r="M809" s="341"/>
      <c r="N809" s="341"/>
      <c r="O809" s="341"/>
      <c r="P809" s="341"/>
      <c r="Q809" s="341"/>
    </row>
    <row r="810" spans="1:17" s="36" customFormat="1" hidden="1">
      <c r="A810" s="339">
        <v>80</v>
      </c>
      <c r="B810" s="340" t="s">
        <v>910</v>
      </c>
      <c r="C810" s="254">
        <f t="shared" si="52"/>
        <v>1171589</v>
      </c>
      <c r="D810" s="48"/>
      <c r="E810" s="48"/>
      <c r="F810" s="20"/>
      <c r="G810" s="48">
        <v>385</v>
      </c>
      <c r="H810" s="48">
        <v>1171589</v>
      </c>
      <c r="I810" s="48"/>
      <c r="J810" s="48"/>
      <c r="K810" s="48"/>
      <c r="L810" s="341"/>
      <c r="M810" s="341"/>
      <c r="N810" s="341"/>
      <c r="O810" s="341"/>
      <c r="P810" s="341"/>
      <c r="Q810" s="341"/>
    </row>
    <row r="811" spans="1:17" s="36" customFormat="1" hidden="1">
      <c r="A811" s="339">
        <v>81</v>
      </c>
      <c r="B811" s="340" t="s">
        <v>572</v>
      </c>
      <c r="C811" s="254">
        <f t="shared" si="52"/>
        <v>4549419</v>
      </c>
      <c r="D811" s="48"/>
      <c r="E811" s="48"/>
      <c r="F811" s="20"/>
      <c r="G811" s="48">
        <v>1495</v>
      </c>
      <c r="H811" s="48">
        <v>4549419</v>
      </c>
      <c r="I811" s="48"/>
      <c r="J811" s="48"/>
      <c r="K811" s="48"/>
      <c r="L811" s="341"/>
      <c r="M811" s="341"/>
      <c r="N811" s="341"/>
      <c r="O811" s="341"/>
      <c r="P811" s="341"/>
      <c r="Q811" s="341"/>
    </row>
    <row r="812" spans="1:17" s="36" customFormat="1" hidden="1">
      <c r="A812" s="339">
        <v>82</v>
      </c>
      <c r="B812" s="340" t="s">
        <v>573</v>
      </c>
      <c r="C812" s="254">
        <f t="shared" si="52"/>
        <v>1965836</v>
      </c>
      <c r="D812" s="48"/>
      <c r="E812" s="48"/>
      <c r="F812" s="20"/>
      <c r="G812" s="48">
        <v>646</v>
      </c>
      <c r="H812" s="48">
        <v>1965836</v>
      </c>
      <c r="I812" s="48"/>
      <c r="J812" s="48"/>
      <c r="K812" s="48"/>
      <c r="L812" s="341"/>
      <c r="M812" s="341"/>
      <c r="N812" s="341"/>
      <c r="O812" s="341"/>
      <c r="P812" s="341"/>
      <c r="Q812" s="341"/>
    </row>
    <row r="813" spans="1:17" s="36" customFormat="1" hidden="1">
      <c r="A813" s="339">
        <v>83</v>
      </c>
      <c r="B813" s="340" t="s">
        <v>574</v>
      </c>
      <c r="C813" s="254">
        <f t="shared" si="52"/>
        <v>3458044</v>
      </c>
      <c r="D813" s="48"/>
      <c r="E813" s="48"/>
      <c r="F813" s="20"/>
      <c r="G813" s="48">
        <v>1340</v>
      </c>
      <c r="H813" s="48">
        <v>3458044</v>
      </c>
      <c r="I813" s="48"/>
      <c r="J813" s="48"/>
      <c r="K813" s="48"/>
      <c r="L813" s="341"/>
      <c r="M813" s="341"/>
      <c r="N813" s="341"/>
      <c r="O813" s="341"/>
      <c r="P813" s="341"/>
      <c r="Q813" s="341"/>
    </row>
    <row r="814" spans="1:17" s="36" customFormat="1" hidden="1">
      <c r="A814" s="339">
        <v>84</v>
      </c>
      <c r="B814" s="340" t="s">
        <v>575</v>
      </c>
      <c r="C814" s="254">
        <f t="shared" si="52"/>
        <v>2130163</v>
      </c>
      <c r="D814" s="48"/>
      <c r="E814" s="48"/>
      <c r="F814" s="20"/>
      <c r="G814" s="48">
        <v>700</v>
      </c>
      <c r="H814" s="48">
        <v>2130163</v>
      </c>
      <c r="I814" s="48"/>
      <c r="J814" s="48"/>
      <c r="K814" s="48"/>
      <c r="L814" s="341"/>
      <c r="M814" s="341"/>
      <c r="N814" s="341"/>
      <c r="O814" s="341"/>
      <c r="P814" s="341"/>
      <c r="Q814" s="341"/>
    </row>
    <row r="815" spans="1:17" s="36" customFormat="1" hidden="1">
      <c r="A815" s="339">
        <v>85</v>
      </c>
      <c r="B815" s="340" t="s">
        <v>576</v>
      </c>
      <c r="C815" s="254">
        <f t="shared" si="52"/>
        <v>1898888</v>
      </c>
      <c r="D815" s="48"/>
      <c r="E815" s="48"/>
      <c r="F815" s="20"/>
      <c r="G815" s="48">
        <v>624</v>
      </c>
      <c r="H815" s="48">
        <v>1898888</v>
      </c>
      <c r="I815" s="48"/>
      <c r="J815" s="48"/>
      <c r="K815" s="48"/>
      <c r="L815" s="341"/>
      <c r="M815" s="341"/>
      <c r="N815" s="341"/>
      <c r="O815" s="341"/>
      <c r="P815" s="341"/>
      <c r="Q815" s="341"/>
    </row>
    <row r="816" spans="1:17" s="36" customFormat="1" hidden="1">
      <c r="A816" s="339">
        <v>86</v>
      </c>
      <c r="B816" s="340" t="s">
        <v>579</v>
      </c>
      <c r="C816" s="254">
        <f t="shared" si="52"/>
        <v>824677</v>
      </c>
      <c r="D816" s="48"/>
      <c r="E816" s="48"/>
      <c r="F816" s="20"/>
      <c r="G816" s="48">
        <v>271</v>
      </c>
      <c r="H816" s="48">
        <v>824677</v>
      </c>
      <c r="I816" s="48"/>
      <c r="J816" s="48"/>
      <c r="K816" s="48"/>
      <c r="L816" s="341"/>
      <c r="M816" s="341"/>
      <c r="N816" s="341"/>
      <c r="O816" s="341"/>
      <c r="P816" s="341"/>
      <c r="Q816" s="341"/>
    </row>
    <row r="817" spans="1:17" s="36" customFormat="1" hidden="1">
      <c r="A817" s="339">
        <v>87</v>
      </c>
      <c r="B817" s="340" t="s">
        <v>580</v>
      </c>
      <c r="C817" s="254">
        <f t="shared" si="52"/>
        <v>1083340</v>
      </c>
      <c r="D817" s="48"/>
      <c r="E817" s="48"/>
      <c r="F817" s="20"/>
      <c r="G817" s="48">
        <v>356</v>
      </c>
      <c r="H817" s="48">
        <v>1083340</v>
      </c>
      <c r="I817" s="48"/>
      <c r="J817" s="48"/>
      <c r="K817" s="48"/>
      <c r="L817" s="341"/>
      <c r="M817" s="341"/>
      <c r="N817" s="341"/>
      <c r="O817" s="341"/>
      <c r="P817" s="341"/>
      <c r="Q817" s="341"/>
    </row>
    <row r="818" spans="1:17" s="36" customFormat="1" hidden="1">
      <c r="A818" s="339">
        <v>88</v>
      </c>
      <c r="B818" s="340" t="s">
        <v>581</v>
      </c>
      <c r="C818" s="254">
        <f t="shared" si="52"/>
        <v>1555018</v>
      </c>
      <c r="D818" s="48"/>
      <c r="E818" s="48"/>
      <c r="F818" s="20"/>
      <c r="G818" s="48">
        <v>511</v>
      </c>
      <c r="H818" s="48">
        <v>1555018</v>
      </c>
      <c r="I818" s="48"/>
      <c r="J818" s="48"/>
      <c r="K818" s="48"/>
      <c r="L818" s="341"/>
      <c r="M818" s="341"/>
      <c r="N818" s="341"/>
      <c r="O818" s="341"/>
      <c r="P818" s="341"/>
      <c r="Q818" s="341"/>
    </row>
    <row r="819" spans="1:17" s="36" customFormat="1" hidden="1">
      <c r="A819" s="339">
        <v>89</v>
      </c>
      <c r="B819" s="340" t="s">
        <v>1052</v>
      </c>
      <c r="C819" s="254">
        <f t="shared" si="52"/>
        <v>1366347</v>
      </c>
      <c r="D819" s="48"/>
      <c r="E819" s="48"/>
      <c r="F819" s="20"/>
      <c r="G819" s="48">
        <v>449</v>
      </c>
      <c r="H819" s="48">
        <v>1366347</v>
      </c>
      <c r="I819" s="48"/>
      <c r="J819" s="48"/>
      <c r="K819" s="48"/>
      <c r="L819" s="341"/>
      <c r="M819" s="341"/>
      <c r="N819" s="341"/>
      <c r="O819" s="341"/>
      <c r="P819" s="341"/>
      <c r="Q819" s="341"/>
    </row>
    <row r="820" spans="1:17" s="36" customFormat="1" hidden="1">
      <c r="A820" s="339">
        <v>90</v>
      </c>
      <c r="B820" s="340" t="s">
        <v>912</v>
      </c>
      <c r="C820" s="254">
        <f t="shared" si="52"/>
        <v>1262882</v>
      </c>
      <c r="D820" s="48"/>
      <c r="E820" s="48"/>
      <c r="F820" s="20"/>
      <c r="G820" s="48">
        <v>415</v>
      </c>
      <c r="H820" s="48">
        <v>1262882</v>
      </c>
      <c r="I820" s="48"/>
      <c r="J820" s="48"/>
      <c r="K820" s="48"/>
      <c r="L820" s="341"/>
      <c r="M820" s="341"/>
      <c r="N820" s="341"/>
      <c r="O820" s="341"/>
      <c r="P820" s="341"/>
      <c r="Q820" s="341"/>
    </row>
    <row r="821" spans="1:17" s="36" customFormat="1" hidden="1">
      <c r="A821" s="339">
        <v>91</v>
      </c>
      <c r="B821" s="340" t="s">
        <v>913</v>
      </c>
      <c r="C821" s="254">
        <f t="shared" si="52"/>
        <v>1262882</v>
      </c>
      <c r="D821" s="48"/>
      <c r="E821" s="48"/>
      <c r="F821" s="20"/>
      <c r="G821" s="48">
        <v>415</v>
      </c>
      <c r="H821" s="48">
        <v>1262882</v>
      </c>
      <c r="I821" s="48"/>
      <c r="J821" s="48"/>
      <c r="K821" s="48"/>
      <c r="L821" s="341"/>
      <c r="M821" s="341"/>
      <c r="N821" s="341"/>
      <c r="O821" s="341"/>
      <c r="P821" s="341"/>
      <c r="Q821" s="341"/>
    </row>
    <row r="822" spans="1:17" s="36" customFormat="1" hidden="1">
      <c r="A822" s="339">
        <v>92</v>
      </c>
      <c r="B822" s="340" t="s">
        <v>914</v>
      </c>
      <c r="C822" s="254">
        <f t="shared" si="52"/>
        <v>553842</v>
      </c>
      <c r="D822" s="48"/>
      <c r="E822" s="48"/>
      <c r="F822" s="20"/>
      <c r="G822" s="48">
        <v>182</v>
      </c>
      <c r="H822" s="48">
        <v>553842</v>
      </c>
      <c r="I822" s="48"/>
      <c r="J822" s="48"/>
      <c r="K822" s="48"/>
      <c r="L822" s="341"/>
      <c r="M822" s="341"/>
      <c r="N822" s="341"/>
      <c r="O822" s="341"/>
      <c r="P822" s="341"/>
      <c r="Q822" s="341"/>
    </row>
    <row r="823" spans="1:17" s="36" customFormat="1">
      <c r="A823" s="339">
        <v>93</v>
      </c>
      <c r="B823" s="340" t="s">
        <v>1752</v>
      </c>
      <c r="C823" s="254">
        <f t="shared" si="52"/>
        <v>1062038</v>
      </c>
      <c r="D823" s="48"/>
      <c r="E823" s="48"/>
      <c r="F823" s="20"/>
      <c r="G823" s="48">
        <v>349</v>
      </c>
      <c r="H823" s="48">
        <v>1062038</v>
      </c>
      <c r="I823" s="48"/>
      <c r="J823" s="48"/>
      <c r="K823" s="48"/>
      <c r="L823" s="341"/>
      <c r="M823" s="341"/>
      <c r="N823" s="341"/>
      <c r="O823" s="341"/>
      <c r="P823" s="341"/>
      <c r="Q823" s="341"/>
    </row>
    <row r="824" spans="1:17" s="36" customFormat="1" hidden="1">
      <c r="A824" s="339">
        <v>94</v>
      </c>
      <c r="B824" s="340" t="s">
        <v>723</v>
      </c>
      <c r="C824" s="254">
        <f t="shared" si="52"/>
        <v>794246</v>
      </c>
      <c r="D824" s="48"/>
      <c r="E824" s="48"/>
      <c r="F824" s="20"/>
      <c r="G824" s="48">
        <v>261</v>
      </c>
      <c r="H824" s="48">
        <v>794246</v>
      </c>
      <c r="I824" s="48"/>
      <c r="J824" s="48"/>
      <c r="K824" s="48"/>
      <c r="L824" s="341"/>
      <c r="M824" s="341"/>
      <c r="N824" s="341"/>
      <c r="O824" s="341"/>
      <c r="P824" s="341"/>
      <c r="Q824" s="341"/>
    </row>
    <row r="825" spans="1:17" s="36" customFormat="1" hidden="1">
      <c r="A825" s="339">
        <v>95</v>
      </c>
      <c r="B825" s="340" t="s">
        <v>724</v>
      </c>
      <c r="C825" s="254">
        <f t="shared" si="52"/>
        <v>739470</v>
      </c>
      <c r="D825" s="48"/>
      <c r="E825" s="48"/>
      <c r="F825" s="20"/>
      <c r="G825" s="48">
        <v>243</v>
      </c>
      <c r="H825" s="48">
        <v>739470</v>
      </c>
      <c r="I825" s="48"/>
      <c r="J825" s="48"/>
      <c r="K825" s="48"/>
      <c r="L825" s="341"/>
      <c r="M825" s="341"/>
      <c r="N825" s="341"/>
      <c r="O825" s="341"/>
      <c r="P825" s="341"/>
      <c r="Q825" s="341"/>
    </row>
    <row r="826" spans="1:17" s="36" customFormat="1" hidden="1">
      <c r="A826" s="339">
        <v>96</v>
      </c>
      <c r="B826" s="340" t="s">
        <v>726</v>
      </c>
      <c r="C826" s="254">
        <f t="shared" si="52"/>
        <v>639048</v>
      </c>
      <c r="D826" s="48"/>
      <c r="E826" s="48"/>
      <c r="F826" s="20"/>
      <c r="G826" s="48">
        <v>210</v>
      </c>
      <c r="H826" s="48">
        <v>639048</v>
      </c>
      <c r="I826" s="48"/>
      <c r="J826" s="48"/>
      <c r="K826" s="48"/>
      <c r="L826" s="341"/>
      <c r="M826" s="341"/>
      <c r="N826" s="341"/>
      <c r="O826" s="341"/>
      <c r="P826" s="341"/>
      <c r="Q826" s="341"/>
    </row>
    <row r="827" spans="1:17" s="36" customFormat="1" hidden="1">
      <c r="A827" s="339">
        <v>97</v>
      </c>
      <c r="B827" s="340" t="s">
        <v>817</v>
      </c>
      <c r="C827" s="254">
        <f t="shared" si="52"/>
        <v>647738</v>
      </c>
      <c r="D827" s="48"/>
      <c r="E827" s="48"/>
      <c r="F827" s="20"/>
      <c r="G827" s="48">
        <v>251</v>
      </c>
      <c r="H827" s="48">
        <v>647738</v>
      </c>
      <c r="I827" s="48"/>
      <c r="J827" s="48"/>
      <c r="K827" s="48"/>
      <c r="L827" s="341"/>
      <c r="M827" s="341"/>
      <c r="N827" s="341"/>
      <c r="O827" s="341"/>
      <c r="P827" s="341"/>
      <c r="Q827" s="341"/>
    </row>
    <row r="828" spans="1:17" s="36" customFormat="1" hidden="1">
      <c r="A828" s="339">
        <v>98</v>
      </c>
      <c r="B828" s="340" t="s">
        <v>585</v>
      </c>
      <c r="C828" s="254">
        <f t="shared" si="52"/>
        <v>1752819</v>
      </c>
      <c r="D828" s="48"/>
      <c r="E828" s="48"/>
      <c r="F828" s="20"/>
      <c r="G828" s="48">
        <v>576</v>
      </c>
      <c r="H828" s="48">
        <v>1752819</v>
      </c>
      <c r="I828" s="48"/>
      <c r="J828" s="48"/>
      <c r="K828" s="48"/>
      <c r="L828" s="341"/>
      <c r="M828" s="341"/>
      <c r="N828" s="341"/>
      <c r="O828" s="341"/>
      <c r="P828" s="341"/>
      <c r="Q828" s="341"/>
    </row>
    <row r="829" spans="1:17" s="36" customFormat="1" hidden="1">
      <c r="A829" s="339">
        <v>99</v>
      </c>
      <c r="B829" s="340" t="s">
        <v>873</v>
      </c>
      <c r="C829" s="254">
        <f t="shared" si="52"/>
        <v>1212896</v>
      </c>
      <c r="D829" s="48"/>
      <c r="E829" s="48"/>
      <c r="F829" s="20"/>
      <c r="G829" s="48">
        <v>470</v>
      </c>
      <c r="H829" s="48">
        <v>1212896</v>
      </c>
      <c r="I829" s="48"/>
      <c r="J829" s="48"/>
      <c r="K829" s="48"/>
      <c r="L829" s="341"/>
      <c r="M829" s="341"/>
      <c r="N829" s="341"/>
      <c r="O829" s="341"/>
      <c r="P829" s="341"/>
      <c r="Q829" s="341"/>
    </row>
    <row r="830" spans="1:17" s="36" customFormat="1" hidden="1">
      <c r="A830" s="339">
        <v>100</v>
      </c>
      <c r="B830" s="340" t="s">
        <v>728</v>
      </c>
      <c r="C830" s="254">
        <f t="shared" si="52"/>
        <v>2487727</v>
      </c>
      <c r="D830" s="48"/>
      <c r="E830" s="48"/>
      <c r="F830" s="20"/>
      <c r="G830" s="48">
        <v>964</v>
      </c>
      <c r="H830" s="48">
        <v>2487727</v>
      </c>
      <c r="I830" s="48"/>
      <c r="J830" s="48"/>
      <c r="K830" s="48"/>
      <c r="L830" s="341"/>
      <c r="M830" s="341"/>
      <c r="N830" s="341"/>
      <c r="O830" s="341"/>
      <c r="P830" s="341"/>
      <c r="Q830" s="341"/>
    </row>
    <row r="831" spans="1:17" s="36" customFormat="1" hidden="1">
      <c r="A831" s="339">
        <v>101</v>
      </c>
      <c r="B831" s="340" t="s">
        <v>1054</v>
      </c>
      <c r="C831" s="254">
        <f t="shared" si="52"/>
        <v>1858053</v>
      </c>
      <c r="D831" s="48"/>
      <c r="E831" s="48"/>
      <c r="F831" s="20"/>
      <c r="G831" s="48">
        <v>720</v>
      </c>
      <c r="H831" s="48">
        <v>1858053</v>
      </c>
      <c r="I831" s="48"/>
      <c r="J831" s="48"/>
      <c r="K831" s="48"/>
      <c r="L831" s="341"/>
      <c r="M831" s="341"/>
      <c r="N831" s="341"/>
      <c r="O831" s="341"/>
      <c r="P831" s="341"/>
      <c r="Q831" s="341"/>
    </row>
    <row r="832" spans="1:17" s="36" customFormat="1" hidden="1">
      <c r="A832" s="339">
        <v>102</v>
      </c>
      <c r="B832" s="340" t="s">
        <v>587</v>
      </c>
      <c r="C832" s="254">
        <f t="shared" si="52"/>
        <v>3303206</v>
      </c>
      <c r="D832" s="48"/>
      <c r="E832" s="48"/>
      <c r="F832" s="20"/>
      <c r="G832" s="48">
        <v>1280</v>
      </c>
      <c r="H832" s="48">
        <v>3303206</v>
      </c>
      <c r="I832" s="48"/>
      <c r="J832" s="48"/>
      <c r="K832" s="48"/>
      <c r="L832" s="341"/>
      <c r="M832" s="341"/>
      <c r="N832" s="341"/>
      <c r="O832" s="341"/>
      <c r="P832" s="341"/>
      <c r="Q832" s="341"/>
    </row>
    <row r="833" spans="1:17" s="36" customFormat="1" hidden="1">
      <c r="A833" s="339">
        <v>103</v>
      </c>
      <c r="B833" s="340" t="s">
        <v>588</v>
      </c>
      <c r="C833" s="254">
        <f t="shared" si="52"/>
        <v>3904493</v>
      </c>
      <c r="D833" s="48"/>
      <c r="E833" s="48"/>
      <c r="F833" s="20"/>
      <c r="G833" s="48">
        <v>1513</v>
      </c>
      <c r="H833" s="48">
        <v>3904493</v>
      </c>
      <c r="I833" s="48"/>
      <c r="J833" s="48"/>
      <c r="K833" s="48"/>
      <c r="L833" s="341"/>
      <c r="M833" s="341"/>
      <c r="N833" s="341"/>
      <c r="O833" s="341"/>
      <c r="P833" s="341"/>
      <c r="Q833" s="341"/>
    </row>
    <row r="834" spans="1:17" s="36" customFormat="1" hidden="1">
      <c r="A834" s="339">
        <v>104</v>
      </c>
      <c r="B834" s="340" t="s">
        <v>731</v>
      </c>
      <c r="C834" s="254">
        <f t="shared" si="52"/>
        <v>3896751</v>
      </c>
      <c r="D834" s="48"/>
      <c r="E834" s="48"/>
      <c r="F834" s="20"/>
      <c r="G834" s="48">
        <v>1510</v>
      </c>
      <c r="H834" s="48">
        <v>3896751</v>
      </c>
      <c r="I834" s="48"/>
      <c r="J834" s="48"/>
      <c r="K834" s="48"/>
      <c r="L834" s="341"/>
      <c r="M834" s="341"/>
      <c r="N834" s="341"/>
      <c r="O834" s="341"/>
      <c r="P834" s="341"/>
      <c r="Q834" s="341"/>
    </row>
    <row r="835" spans="1:17" s="36" customFormat="1" hidden="1">
      <c r="A835" s="339">
        <v>105</v>
      </c>
      <c r="B835" s="340" t="s">
        <v>733</v>
      </c>
      <c r="C835" s="254">
        <f t="shared" si="52"/>
        <v>1092469</v>
      </c>
      <c r="D835" s="48"/>
      <c r="E835" s="48"/>
      <c r="F835" s="20"/>
      <c r="G835" s="48">
        <v>359</v>
      </c>
      <c r="H835" s="48">
        <v>1092469</v>
      </c>
      <c r="I835" s="48"/>
      <c r="J835" s="48"/>
      <c r="K835" s="48"/>
      <c r="L835" s="341"/>
      <c r="M835" s="341"/>
      <c r="N835" s="341"/>
      <c r="O835" s="341"/>
      <c r="P835" s="341"/>
      <c r="Q835" s="341"/>
    </row>
    <row r="836" spans="1:17" s="36" customFormat="1" hidden="1">
      <c r="A836" s="339">
        <v>106</v>
      </c>
      <c r="B836" s="340" t="s">
        <v>734</v>
      </c>
      <c r="C836" s="254">
        <f t="shared" si="52"/>
        <v>1375476</v>
      </c>
      <c r="D836" s="48"/>
      <c r="E836" s="48"/>
      <c r="F836" s="20"/>
      <c r="G836" s="48">
        <v>452</v>
      </c>
      <c r="H836" s="48">
        <v>1375476</v>
      </c>
      <c r="I836" s="48"/>
      <c r="J836" s="48"/>
      <c r="K836" s="48"/>
      <c r="L836" s="341"/>
      <c r="M836" s="341"/>
      <c r="N836" s="341"/>
      <c r="O836" s="341"/>
      <c r="P836" s="341"/>
      <c r="Q836" s="341"/>
    </row>
    <row r="837" spans="1:17" s="36" customFormat="1" hidden="1">
      <c r="A837" s="339">
        <v>107</v>
      </c>
      <c r="B837" s="340" t="s">
        <v>819</v>
      </c>
      <c r="C837" s="254">
        <f t="shared" si="52"/>
        <v>852199</v>
      </c>
      <c r="D837" s="48"/>
      <c r="E837" s="48"/>
      <c r="F837" s="20"/>
      <c r="G837" s="48">
        <v>280.04399999999998</v>
      </c>
      <c r="H837" s="48">
        <v>852199</v>
      </c>
      <c r="I837" s="48"/>
      <c r="J837" s="48"/>
      <c r="K837" s="48"/>
      <c r="L837" s="341"/>
      <c r="M837" s="341"/>
      <c r="N837" s="341"/>
      <c r="O837" s="341"/>
      <c r="P837" s="341"/>
      <c r="Q837" s="341"/>
    </row>
    <row r="838" spans="1:17" s="36" customFormat="1" hidden="1">
      <c r="A838" s="339">
        <v>108</v>
      </c>
      <c r="B838" s="340" t="s">
        <v>820</v>
      </c>
      <c r="C838" s="254">
        <f t="shared" si="52"/>
        <v>851468</v>
      </c>
      <c r="D838" s="48"/>
      <c r="E838" s="48"/>
      <c r="F838" s="20"/>
      <c r="G838" s="48">
        <v>279.80399999999997</v>
      </c>
      <c r="H838" s="48">
        <v>851468</v>
      </c>
      <c r="I838" s="48"/>
      <c r="J838" s="48"/>
      <c r="K838" s="48"/>
      <c r="L838" s="341"/>
      <c r="M838" s="341"/>
      <c r="N838" s="341"/>
      <c r="O838" s="341"/>
      <c r="P838" s="341"/>
      <c r="Q838" s="341"/>
    </row>
    <row r="839" spans="1:17" s="36" customFormat="1" hidden="1">
      <c r="A839" s="339">
        <v>109</v>
      </c>
      <c r="B839" s="340" t="s">
        <v>821</v>
      </c>
      <c r="C839" s="254">
        <f t="shared" si="52"/>
        <v>1335429</v>
      </c>
      <c r="D839" s="48"/>
      <c r="E839" s="48"/>
      <c r="F839" s="20"/>
      <c r="G839" s="48">
        <v>438.84</v>
      </c>
      <c r="H839" s="48">
        <v>1335429</v>
      </c>
      <c r="I839" s="48"/>
      <c r="J839" s="48"/>
      <c r="K839" s="48"/>
      <c r="L839" s="341"/>
      <c r="M839" s="341"/>
      <c r="N839" s="341"/>
      <c r="O839" s="341"/>
      <c r="P839" s="341"/>
      <c r="Q839" s="341"/>
    </row>
    <row r="840" spans="1:17" s="36" customFormat="1" hidden="1">
      <c r="A840" s="339">
        <v>110</v>
      </c>
      <c r="B840" s="340" t="s">
        <v>735</v>
      </c>
      <c r="C840" s="254">
        <f t="shared" si="52"/>
        <v>948823</v>
      </c>
      <c r="D840" s="48"/>
      <c r="E840" s="48"/>
      <c r="F840" s="20"/>
      <c r="G840" s="48">
        <v>311.79599999999999</v>
      </c>
      <c r="H840" s="48">
        <v>948823</v>
      </c>
      <c r="I840" s="48"/>
      <c r="J840" s="48"/>
      <c r="K840" s="48"/>
      <c r="L840" s="341"/>
      <c r="M840" s="341"/>
      <c r="N840" s="341"/>
      <c r="O840" s="341"/>
      <c r="P840" s="341"/>
      <c r="Q840" s="341"/>
    </row>
    <row r="841" spans="1:17" s="36" customFormat="1" hidden="1">
      <c r="A841" s="339">
        <v>111</v>
      </c>
      <c r="B841" s="340" t="s">
        <v>736</v>
      </c>
      <c r="C841" s="254">
        <f t="shared" si="52"/>
        <v>809017</v>
      </c>
      <c r="D841" s="48"/>
      <c r="E841" s="48"/>
      <c r="F841" s="20"/>
      <c r="G841" s="48">
        <v>265.85399999999998</v>
      </c>
      <c r="H841" s="48">
        <v>809017</v>
      </c>
      <c r="I841" s="48"/>
      <c r="J841" s="48"/>
      <c r="K841" s="48"/>
      <c r="L841" s="341"/>
      <c r="M841" s="341"/>
      <c r="N841" s="341"/>
      <c r="O841" s="341"/>
      <c r="P841" s="341"/>
      <c r="Q841" s="341"/>
    </row>
    <row r="842" spans="1:17" s="36" customFormat="1" hidden="1">
      <c r="A842" s="339">
        <v>112</v>
      </c>
      <c r="B842" s="340" t="s">
        <v>590</v>
      </c>
      <c r="C842" s="254">
        <f t="shared" si="52"/>
        <v>1476148</v>
      </c>
      <c r="D842" s="48"/>
      <c r="E842" s="48"/>
      <c r="F842" s="20"/>
      <c r="G842" s="48">
        <v>485.08199999999999</v>
      </c>
      <c r="H842" s="48">
        <v>1476148</v>
      </c>
      <c r="I842" s="48"/>
      <c r="J842" s="48"/>
      <c r="K842" s="48"/>
      <c r="L842" s="341"/>
      <c r="M842" s="341"/>
      <c r="N842" s="341"/>
      <c r="O842" s="341"/>
      <c r="P842" s="341"/>
      <c r="Q842" s="341"/>
    </row>
    <row r="843" spans="1:17" s="36" customFormat="1" hidden="1">
      <c r="A843" s="339">
        <v>113</v>
      </c>
      <c r="B843" s="340" t="s">
        <v>591</v>
      </c>
      <c r="C843" s="254">
        <f t="shared" si="52"/>
        <v>1241087</v>
      </c>
      <c r="D843" s="48"/>
      <c r="E843" s="48"/>
      <c r="F843" s="20"/>
      <c r="G843" s="48">
        <v>407.83800000000002</v>
      </c>
      <c r="H843" s="48">
        <v>1241087</v>
      </c>
      <c r="I843" s="48"/>
      <c r="J843" s="48"/>
      <c r="K843" s="48"/>
      <c r="L843" s="341"/>
      <c r="M843" s="341"/>
      <c r="N843" s="341"/>
      <c r="O843" s="341"/>
      <c r="P843" s="341"/>
      <c r="Q843" s="341"/>
    </row>
    <row r="844" spans="1:17" s="36" customFormat="1" hidden="1">
      <c r="A844" s="339">
        <v>114</v>
      </c>
      <c r="B844" s="340" t="s">
        <v>737</v>
      </c>
      <c r="C844" s="254">
        <f t="shared" si="52"/>
        <v>2966264</v>
      </c>
      <c r="D844" s="48"/>
      <c r="E844" s="48"/>
      <c r="F844" s="20"/>
      <c r="G844" s="48">
        <v>974.75399999999991</v>
      </c>
      <c r="H844" s="48">
        <v>2966264</v>
      </c>
      <c r="I844" s="48"/>
      <c r="J844" s="48"/>
      <c r="K844" s="48"/>
      <c r="L844" s="341"/>
      <c r="M844" s="341"/>
      <c r="N844" s="341"/>
      <c r="O844" s="341"/>
      <c r="P844" s="341"/>
      <c r="Q844" s="341"/>
    </row>
    <row r="845" spans="1:17" s="36" customFormat="1" hidden="1">
      <c r="A845" s="339">
        <v>115</v>
      </c>
      <c r="B845" s="340" t="s">
        <v>738</v>
      </c>
      <c r="C845" s="254">
        <f t="shared" si="52"/>
        <v>1877872</v>
      </c>
      <c r="D845" s="48"/>
      <c r="E845" s="48"/>
      <c r="F845" s="20"/>
      <c r="G845" s="48">
        <v>617.09399999999994</v>
      </c>
      <c r="H845" s="48">
        <v>1877872</v>
      </c>
      <c r="I845" s="48"/>
      <c r="J845" s="48"/>
      <c r="K845" s="48"/>
      <c r="L845" s="341"/>
      <c r="M845" s="341"/>
      <c r="N845" s="341"/>
      <c r="O845" s="341"/>
      <c r="P845" s="341"/>
      <c r="Q845" s="341"/>
    </row>
    <row r="846" spans="1:17" s="36" customFormat="1" hidden="1">
      <c r="A846" s="339">
        <v>116</v>
      </c>
      <c r="B846" s="340" t="s">
        <v>874</v>
      </c>
      <c r="C846" s="254">
        <f t="shared" si="52"/>
        <v>551931</v>
      </c>
      <c r="D846" s="48"/>
      <c r="E846" s="48"/>
      <c r="F846" s="20"/>
      <c r="G846" s="48">
        <v>181.37200000000001</v>
      </c>
      <c r="H846" s="48">
        <v>551931</v>
      </c>
      <c r="I846" s="48"/>
      <c r="J846" s="48"/>
      <c r="K846" s="48"/>
      <c r="L846" s="341"/>
      <c r="M846" s="341"/>
      <c r="N846" s="341"/>
      <c r="O846" s="341"/>
      <c r="P846" s="341"/>
      <c r="Q846" s="341"/>
    </row>
    <row r="847" spans="1:17" s="36" customFormat="1" hidden="1">
      <c r="A847" s="339">
        <v>117</v>
      </c>
      <c r="B847" s="340" t="s">
        <v>875</v>
      </c>
      <c r="C847" s="254">
        <f t="shared" si="52"/>
        <v>4023202</v>
      </c>
      <c r="D847" s="48"/>
      <c r="E847" s="48"/>
      <c r="F847" s="20"/>
      <c r="G847" s="48">
        <v>1559</v>
      </c>
      <c r="H847" s="48">
        <v>4023202</v>
      </c>
      <c r="I847" s="48"/>
      <c r="J847" s="48"/>
      <c r="K847" s="48"/>
      <c r="L847" s="341"/>
      <c r="M847" s="341"/>
      <c r="N847" s="341"/>
      <c r="O847" s="341"/>
      <c r="P847" s="341"/>
      <c r="Q847" s="341"/>
    </row>
    <row r="848" spans="1:17" s="36" customFormat="1" hidden="1">
      <c r="A848" s="339">
        <v>118</v>
      </c>
      <c r="B848" s="340" t="s">
        <v>876</v>
      </c>
      <c r="C848" s="254">
        <f t="shared" si="52"/>
        <v>563689</v>
      </c>
      <c r="D848" s="48"/>
      <c r="E848" s="48"/>
      <c r="F848" s="20"/>
      <c r="G848" s="48">
        <v>185.23599999999996</v>
      </c>
      <c r="H848" s="48">
        <v>563689</v>
      </c>
      <c r="I848" s="48"/>
      <c r="J848" s="48"/>
      <c r="K848" s="48"/>
      <c r="L848" s="341"/>
      <c r="M848" s="341"/>
      <c r="N848" s="341"/>
      <c r="O848" s="341"/>
      <c r="P848" s="341"/>
      <c r="Q848" s="341"/>
    </row>
    <row r="849" spans="1:17" s="36" customFormat="1" hidden="1">
      <c r="A849" s="339">
        <v>119</v>
      </c>
      <c r="B849" s="340" t="s">
        <v>916</v>
      </c>
      <c r="C849" s="254">
        <f t="shared" si="52"/>
        <v>549618</v>
      </c>
      <c r="D849" s="48"/>
      <c r="E849" s="48"/>
      <c r="F849" s="20"/>
      <c r="G849" s="48">
        <v>180.61199999999999</v>
      </c>
      <c r="H849" s="48">
        <v>549618</v>
      </c>
      <c r="I849" s="48"/>
      <c r="J849" s="48"/>
      <c r="K849" s="48"/>
      <c r="L849" s="341"/>
      <c r="M849" s="341"/>
      <c r="N849" s="341"/>
      <c r="O849" s="341"/>
      <c r="P849" s="341"/>
      <c r="Q849" s="341"/>
    </row>
    <row r="850" spans="1:17" s="36" customFormat="1" hidden="1">
      <c r="A850" s="339">
        <v>120</v>
      </c>
      <c r="B850" s="340" t="s">
        <v>954</v>
      </c>
      <c r="C850" s="254">
        <f t="shared" si="52"/>
        <v>1109194</v>
      </c>
      <c r="D850" s="48"/>
      <c r="E850" s="48"/>
      <c r="F850" s="20"/>
      <c r="G850" s="48">
        <v>364.49599999999998</v>
      </c>
      <c r="H850" s="48">
        <v>1109194</v>
      </c>
      <c r="I850" s="48"/>
      <c r="J850" s="48"/>
      <c r="K850" s="48"/>
      <c r="L850" s="341"/>
      <c r="M850" s="341"/>
      <c r="N850" s="341"/>
      <c r="O850" s="341"/>
      <c r="P850" s="341"/>
      <c r="Q850" s="341"/>
    </row>
    <row r="851" spans="1:17" s="36" customFormat="1" hidden="1">
      <c r="A851" s="339">
        <v>121</v>
      </c>
      <c r="B851" s="340" t="s">
        <v>955</v>
      </c>
      <c r="C851" s="254">
        <f t="shared" si="52"/>
        <v>1136155</v>
      </c>
      <c r="D851" s="48"/>
      <c r="E851" s="48"/>
      <c r="F851" s="20"/>
      <c r="G851" s="48">
        <v>373.35599999999999</v>
      </c>
      <c r="H851" s="48">
        <v>1136155</v>
      </c>
      <c r="I851" s="48"/>
      <c r="J851" s="48"/>
      <c r="K851" s="48"/>
      <c r="L851" s="341"/>
      <c r="M851" s="341"/>
      <c r="N851" s="341"/>
      <c r="O851" s="341"/>
      <c r="P851" s="341"/>
      <c r="Q851" s="341"/>
    </row>
    <row r="852" spans="1:17" s="36" customFormat="1" hidden="1">
      <c r="A852" s="339">
        <v>122</v>
      </c>
      <c r="B852" s="340" t="s">
        <v>984</v>
      </c>
      <c r="C852" s="254">
        <f t="shared" si="52"/>
        <v>1602953</v>
      </c>
      <c r="D852" s="48"/>
      <c r="E852" s="48"/>
      <c r="F852" s="20"/>
      <c r="G852" s="48">
        <v>526.75199999999995</v>
      </c>
      <c r="H852" s="48">
        <v>1602953</v>
      </c>
      <c r="I852" s="48"/>
      <c r="J852" s="48"/>
      <c r="K852" s="48"/>
      <c r="L852" s="341"/>
      <c r="M852" s="341"/>
      <c r="N852" s="341"/>
      <c r="O852" s="341"/>
      <c r="P852" s="341"/>
      <c r="Q852" s="341"/>
    </row>
    <row r="853" spans="1:17" s="36" customFormat="1" hidden="1">
      <c r="A853" s="339">
        <v>123</v>
      </c>
      <c r="B853" s="340" t="s">
        <v>593</v>
      </c>
      <c r="C853" s="254">
        <f t="shared" si="52"/>
        <v>3354819</v>
      </c>
      <c r="D853" s="48"/>
      <c r="E853" s="48"/>
      <c r="F853" s="20"/>
      <c r="G853" s="48">
        <v>1300</v>
      </c>
      <c r="H853" s="48">
        <v>3354819</v>
      </c>
      <c r="I853" s="48"/>
      <c r="J853" s="48"/>
      <c r="K853" s="48"/>
      <c r="L853" s="341"/>
      <c r="M853" s="341"/>
      <c r="N853" s="341"/>
      <c r="O853" s="341"/>
      <c r="P853" s="341"/>
      <c r="Q853" s="341"/>
    </row>
    <row r="854" spans="1:17" s="36" customFormat="1" hidden="1">
      <c r="A854" s="339">
        <v>124</v>
      </c>
      <c r="B854" s="340" t="s">
        <v>739</v>
      </c>
      <c r="C854" s="254">
        <f t="shared" si="52"/>
        <v>2430953</v>
      </c>
      <c r="D854" s="48"/>
      <c r="E854" s="48"/>
      <c r="F854" s="20"/>
      <c r="G854" s="48">
        <v>942</v>
      </c>
      <c r="H854" s="48">
        <v>2430953</v>
      </c>
      <c r="I854" s="48"/>
      <c r="J854" s="48"/>
      <c r="K854" s="48"/>
      <c r="L854" s="341"/>
      <c r="M854" s="341"/>
      <c r="N854" s="341"/>
      <c r="O854" s="341"/>
      <c r="P854" s="341"/>
      <c r="Q854" s="341"/>
    </row>
    <row r="855" spans="1:17" s="36" customFormat="1" hidden="1">
      <c r="A855" s="339">
        <v>125</v>
      </c>
      <c r="B855" s="340" t="s">
        <v>740</v>
      </c>
      <c r="C855" s="254">
        <f t="shared" si="52"/>
        <v>2399985</v>
      </c>
      <c r="D855" s="48"/>
      <c r="E855" s="48"/>
      <c r="F855" s="20"/>
      <c r="G855" s="48">
        <v>930</v>
      </c>
      <c r="H855" s="48">
        <v>2399985</v>
      </c>
      <c r="I855" s="48"/>
      <c r="J855" s="48"/>
      <c r="K855" s="48"/>
      <c r="L855" s="341"/>
      <c r="M855" s="341"/>
      <c r="N855" s="341"/>
      <c r="O855" s="341"/>
      <c r="P855" s="341"/>
      <c r="Q855" s="341"/>
    </row>
    <row r="856" spans="1:17" s="36" customFormat="1" hidden="1">
      <c r="A856" s="339">
        <v>126</v>
      </c>
      <c r="B856" s="340" t="s">
        <v>1024</v>
      </c>
      <c r="C856" s="254">
        <f t="shared" si="52"/>
        <v>859977</v>
      </c>
      <c r="D856" s="48"/>
      <c r="E856" s="48"/>
      <c r="F856" s="20"/>
      <c r="G856" s="48">
        <v>282.60000000000002</v>
      </c>
      <c r="H856" s="48">
        <v>859977</v>
      </c>
      <c r="I856" s="48"/>
      <c r="J856" s="48"/>
      <c r="K856" s="48"/>
      <c r="L856" s="341"/>
      <c r="M856" s="341"/>
      <c r="N856" s="341"/>
      <c r="O856" s="341"/>
      <c r="P856" s="341"/>
      <c r="Q856" s="341"/>
    </row>
    <row r="857" spans="1:17" s="36" customFormat="1" hidden="1">
      <c r="A857" s="339">
        <v>127</v>
      </c>
      <c r="B857" s="340" t="s">
        <v>594</v>
      </c>
      <c r="C857" s="254">
        <f t="shared" si="52"/>
        <v>1088628</v>
      </c>
      <c r="D857" s="48"/>
      <c r="E857" s="48"/>
      <c r="F857" s="20"/>
      <c r="G857" s="48">
        <v>357.738</v>
      </c>
      <c r="H857" s="48">
        <v>1088628</v>
      </c>
      <c r="I857" s="48"/>
      <c r="J857" s="48"/>
      <c r="K857" s="48"/>
      <c r="L857" s="341"/>
      <c r="M857" s="341"/>
      <c r="N857" s="341"/>
      <c r="O857" s="341"/>
      <c r="P857" s="341"/>
      <c r="Q857" s="341"/>
    </row>
    <row r="858" spans="1:17" s="36" customFormat="1" hidden="1">
      <c r="A858" s="339">
        <v>128</v>
      </c>
      <c r="B858" s="17" t="s">
        <v>180</v>
      </c>
      <c r="C858" s="254">
        <f t="shared" si="52"/>
        <v>3401270</v>
      </c>
      <c r="D858" s="48"/>
      <c r="E858" s="48"/>
      <c r="F858" s="20"/>
      <c r="G858" s="48">
        <v>1318</v>
      </c>
      <c r="H858" s="104">
        <v>3401270</v>
      </c>
      <c r="I858" s="48"/>
      <c r="J858" s="48"/>
      <c r="K858" s="48"/>
      <c r="L858" s="341"/>
      <c r="M858" s="341"/>
      <c r="N858" s="341"/>
      <c r="O858" s="341"/>
      <c r="P858" s="341"/>
      <c r="Q858" s="341"/>
    </row>
    <row r="859" spans="1:17" s="36" customFormat="1" hidden="1">
      <c r="A859" s="339">
        <v>129</v>
      </c>
      <c r="B859" s="17" t="s">
        <v>1685</v>
      </c>
      <c r="C859" s="254">
        <f t="shared" ref="C859:C880" si="53">D859+F859+H859+J859+L859+N859+P859+Q859</f>
        <v>1825854</v>
      </c>
      <c r="D859" s="48"/>
      <c r="E859" s="48"/>
      <c r="F859" s="20"/>
      <c r="G859" s="48">
        <v>600</v>
      </c>
      <c r="H859" s="104">
        <v>1825854</v>
      </c>
      <c r="I859" s="48"/>
      <c r="J859" s="48"/>
      <c r="K859" s="48"/>
      <c r="L859" s="341"/>
      <c r="M859" s="341"/>
      <c r="N859" s="341"/>
      <c r="O859" s="341"/>
      <c r="P859" s="341"/>
      <c r="Q859" s="341"/>
    </row>
    <row r="860" spans="1:17" s="36" customFormat="1" hidden="1">
      <c r="A860" s="339">
        <v>130</v>
      </c>
      <c r="B860" s="17" t="s">
        <v>1686</v>
      </c>
      <c r="C860" s="254">
        <f t="shared" si="53"/>
        <v>3119167</v>
      </c>
      <c r="D860" s="48"/>
      <c r="E860" s="48"/>
      <c r="F860" s="20"/>
      <c r="G860" s="48">
        <v>1025</v>
      </c>
      <c r="H860" s="104">
        <v>3119167</v>
      </c>
      <c r="I860" s="48"/>
      <c r="J860" s="48"/>
      <c r="K860" s="48"/>
      <c r="L860" s="341"/>
      <c r="M860" s="341"/>
      <c r="N860" s="341"/>
      <c r="O860" s="341"/>
      <c r="P860" s="341"/>
      <c r="Q860" s="341"/>
    </row>
    <row r="861" spans="1:17" s="36" customFormat="1" hidden="1">
      <c r="A861" s="339">
        <v>131</v>
      </c>
      <c r="B861" s="17" t="s">
        <v>1687</v>
      </c>
      <c r="C861" s="254">
        <f t="shared" si="53"/>
        <v>3484338</v>
      </c>
      <c r="D861" s="48"/>
      <c r="E861" s="48"/>
      <c r="F861" s="20"/>
      <c r="G861" s="48">
        <v>1145</v>
      </c>
      <c r="H861" s="104">
        <v>3484338</v>
      </c>
      <c r="I861" s="48"/>
      <c r="J861" s="48"/>
      <c r="K861" s="48"/>
      <c r="L861" s="341"/>
      <c r="M861" s="341"/>
      <c r="N861" s="341"/>
      <c r="O861" s="341"/>
      <c r="P861" s="341"/>
      <c r="Q861" s="341"/>
    </row>
    <row r="862" spans="1:17" s="36" customFormat="1" hidden="1">
      <c r="A862" s="339">
        <v>132</v>
      </c>
      <c r="B862" s="17" t="s">
        <v>1688</v>
      </c>
      <c r="C862" s="254">
        <f t="shared" si="53"/>
        <v>2890935</v>
      </c>
      <c r="D862" s="48"/>
      <c r="E862" s="48"/>
      <c r="F862" s="20"/>
      <c r="G862" s="48">
        <v>950</v>
      </c>
      <c r="H862" s="104">
        <v>2890935</v>
      </c>
      <c r="I862" s="48"/>
      <c r="J862" s="48"/>
      <c r="K862" s="48"/>
      <c r="L862" s="341"/>
      <c r="M862" s="341"/>
      <c r="N862" s="341"/>
      <c r="O862" s="341"/>
      <c r="P862" s="341"/>
      <c r="Q862" s="341"/>
    </row>
    <row r="863" spans="1:17" s="36" customFormat="1" hidden="1">
      <c r="A863" s="339">
        <v>133</v>
      </c>
      <c r="B863" s="17" t="s">
        <v>1689</v>
      </c>
      <c r="C863" s="254">
        <f t="shared" si="53"/>
        <v>5548354</v>
      </c>
      <c r="D863" s="48"/>
      <c r="E863" s="48"/>
      <c r="F863" s="20"/>
      <c r="G863" s="48">
        <v>2150</v>
      </c>
      <c r="H863" s="104">
        <v>5548354</v>
      </c>
      <c r="I863" s="48"/>
      <c r="J863" s="48"/>
      <c r="K863" s="48"/>
      <c r="L863" s="341"/>
      <c r="M863" s="341"/>
      <c r="N863" s="341"/>
      <c r="O863" s="341"/>
      <c r="P863" s="341"/>
      <c r="Q863" s="341"/>
    </row>
    <row r="864" spans="1:17" s="36" customFormat="1" hidden="1">
      <c r="A864" s="339">
        <v>134</v>
      </c>
      <c r="B864" s="17" t="s">
        <v>1690</v>
      </c>
      <c r="C864" s="254">
        <f t="shared" si="53"/>
        <v>3401270</v>
      </c>
      <c r="D864" s="48"/>
      <c r="E864" s="48"/>
      <c r="F864" s="20"/>
      <c r="G864" s="48">
        <v>1318</v>
      </c>
      <c r="H864" s="104">
        <v>3401270</v>
      </c>
      <c r="I864" s="48"/>
      <c r="J864" s="48"/>
      <c r="K864" s="48"/>
      <c r="L864" s="341"/>
      <c r="M864" s="341"/>
      <c r="N864" s="341"/>
      <c r="O864" s="341"/>
      <c r="P864" s="341"/>
      <c r="Q864" s="341"/>
    </row>
    <row r="865" spans="1:17" s="36" customFormat="1" hidden="1">
      <c r="A865" s="339">
        <v>135</v>
      </c>
      <c r="B865" s="17" t="s">
        <v>1691</v>
      </c>
      <c r="C865" s="254">
        <f t="shared" si="53"/>
        <v>2443856</v>
      </c>
      <c r="D865" s="48"/>
      <c r="E865" s="48"/>
      <c r="F865" s="20"/>
      <c r="G865" s="48">
        <v>947</v>
      </c>
      <c r="H865" s="104">
        <v>2443856</v>
      </c>
      <c r="I865" s="48"/>
      <c r="J865" s="48"/>
      <c r="K865" s="48"/>
      <c r="L865" s="341"/>
      <c r="M865" s="341"/>
      <c r="N865" s="341"/>
      <c r="O865" s="341"/>
      <c r="P865" s="341"/>
      <c r="Q865" s="341"/>
    </row>
    <row r="866" spans="1:17" s="36" customFormat="1" hidden="1">
      <c r="A866" s="339">
        <v>136</v>
      </c>
      <c r="B866" s="144" t="s">
        <v>181</v>
      </c>
      <c r="C866" s="254">
        <f t="shared" si="53"/>
        <v>3574172</v>
      </c>
      <c r="D866" s="48"/>
      <c r="E866" s="48"/>
      <c r="F866" s="20"/>
      <c r="G866" s="48">
        <v>1385</v>
      </c>
      <c r="H866" s="104">
        <v>3574172</v>
      </c>
      <c r="I866" s="48"/>
      <c r="J866" s="48"/>
      <c r="K866" s="48"/>
      <c r="L866" s="341"/>
      <c r="M866" s="341"/>
      <c r="N866" s="341"/>
      <c r="O866" s="341"/>
      <c r="P866" s="341"/>
      <c r="Q866" s="341"/>
    </row>
    <row r="867" spans="1:17" s="36" customFormat="1" hidden="1">
      <c r="A867" s="339">
        <v>137</v>
      </c>
      <c r="B867" s="144" t="s">
        <v>182</v>
      </c>
      <c r="C867" s="254">
        <f t="shared" si="53"/>
        <v>3411592</v>
      </c>
      <c r="D867" s="48"/>
      <c r="E867" s="48"/>
      <c r="F867" s="20"/>
      <c r="G867" s="48">
        <v>1322</v>
      </c>
      <c r="H867" s="104">
        <v>3411592</v>
      </c>
      <c r="I867" s="48"/>
      <c r="J867" s="48"/>
      <c r="K867" s="48"/>
      <c r="L867" s="341"/>
      <c r="M867" s="341"/>
      <c r="N867" s="341"/>
      <c r="O867" s="341"/>
      <c r="P867" s="341"/>
      <c r="Q867" s="341"/>
    </row>
    <row r="868" spans="1:17" s="36" customFormat="1" hidden="1">
      <c r="A868" s="339">
        <v>138</v>
      </c>
      <c r="B868" s="144" t="s">
        <v>365</v>
      </c>
      <c r="C868" s="254">
        <f t="shared" si="53"/>
        <v>3127723</v>
      </c>
      <c r="D868" s="48"/>
      <c r="E868" s="48"/>
      <c r="F868" s="20"/>
      <c r="G868" s="48">
        <v>1212</v>
      </c>
      <c r="H868" s="104">
        <v>3127723</v>
      </c>
      <c r="I868" s="48"/>
      <c r="J868" s="48"/>
      <c r="K868" s="48"/>
      <c r="L868" s="341"/>
      <c r="M868" s="341"/>
      <c r="N868" s="341"/>
      <c r="O868" s="341"/>
      <c r="P868" s="341"/>
      <c r="Q868" s="341"/>
    </row>
    <row r="869" spans="1:17" s="36" customFormat="1" hidden="1">
      <c r="A869" s="339">
        <v>139</v>
      </c>
      <c r="B869" s="144" t="s">
        <v>183</v>
      </c>
      <c r="C869" s="254">
        <f t="shared" si="53"/>
        <v>2659660</v>
      </c>
      <c r="D869" s="48"/>
      <c r="E869" s="48"/>
      <c r="F869" s="20"/>
      <c r="G869" s="48">
        <v>874</v>
      </c>
      <c r="H869" s="104">
        <v>2659660</v>
      </c>
      <c r="I869" s="48"/>
      <c r="J869" s="48"/>
      <c r="K869" s="48"/>
      <c r="L869" s="341"/>
      <c r="M869" s="341"/>
      <c r="N869" s="341"/>
      <c r="O869" s="341"/>
      <c r="P869" s="341"/>
      <c r="Q869" s="341"/>
    </row>
    <row r="870" spans="1:17" s="36" customFormat="1" hidden="1">
      <c r="A870" s="339">
        <v>140</v>
      </c>
      <c r="B870" s="144" t="s">
        <v>184</v>
      </c>
      <c r="C870" s="254">
        <f t="shared" si="53"/>
        <v>3895155</v>
      </c>
      <c r="D870" s="48"/>
      <c r="E870" s="48"/>
      <c r="F870" s="20"/>
      <c r="G870" s="48">
        <v>1280</v>
      </c>
      <c r="H870" s="104">
        <v>3895155</v>
      </c>
      <c r="I870" s="48"/>
      <c r="J870" s="48"/>
      <c r="K870" s="48"/>
      <c r="L870" s="341"/>
      <c r="M870" s="341"/>
      <c r="N870" s="341"/>
      <c r="O870" s="341"/>
      <c r="P870" s="341"/>
      <c r="Q870" s="341"/>
    </row>
    <row r="871" spans="1:17" s="36" customFormat="1" hidden="1">
      <c r="A871" s="339">
        <v>141</v>
      </c>
      <c r="B871" s="144" t="s">
        <v>185</v>
      </c>
      <c r="C871" s="254">
        <f t="shared" si="53"/>
        <v>2921366</v>
      </c>
      <c r="D871" s="48"/>
      <c r="E871" s="48"/>
      <c r="F871" s="20"/>
      <c r="G871" s="48">
        <v>960</v>
      </c>
      <c r="H871" s="104">
        <v>2921366</v>
      </c>
      <c r="I871" s="48"/>
      <c r="J871" s="48"/>
      <c r="K871" s="48"/>
      <c r="L871" s="341"/>
      <c r="M871" s="341"/>
      <c r="N871" s="341"/>
      <c r="O871" s="341"/>
      <c r="P871" s="341"/>
      <c r="Q871" s="341"/>
    </row>
    <row r="872" spans="1:17" s="36" customFormat="1" hidden="1">
      <c r="A872" s="339">
        <v>142</v>
      </c>
      <c r="B872" s="144" t="s">
        <v>186</v>
      </c>
      <c r="C872" s="254">
        <f t="shared" si="53"/>
        <v>4859814</v>
      </c>
      <c r="D872" s="48"/>
      <c r="E872" s="48"/>
      <c r="F872" s="20"/>
      <c r="G872" s="48">
        <v>1597</v>
      </c>
      <c r="H872" s="104">
        <v>4859814</v>
      </c>
      <c r="I872" s="48"/>
      <c r="J872" s="48"/>
      <c r="K872" s="48"/>
      <c r="L872" s="341"/>
      <c r="M872" s="341"/>
      <c r="N872" s="341"/>
      <c r="O872" s="341"/>
      <c r="P872" s="341"/>
      <c r="Q872" s="341"/>
    </row>
    <row r="873" spans="1:17" s="36" customFormat="1" hidden="1">
      <c r="A873" s="339">
        <v>143</v>
      </c>
      <c r="B873" s="144" t="s">
        <v>187</v>
      </c>
      <c r="C873" s="254">
        <f t="shared" si="53"/>
        <v>3122562</v>
      </c>
      <c r="D873" s="48"/>
      <c r="E873" s="48"/>
      <c r="F873" s="20"/>
      <c r="G873" s="48">
        <v>1210</v>
      </c>
      <c r="H873" s="104">
        <v>3122562</v>
      </c>
      <c r="I873" s="48"/>
      <c r="J873" s="48"/>
      <c r="K873" s="48"/>
      <c r="L873" s="341"/>
      <c r="M873" s="341"/>
      <c r="N873" s="341"/>
      <c r="O873" s="341"/>
      <c r="P873" s="341"/>
      <c r="Q873" s="341"/>
    </row>
    <row r="874" spans="1:17" s="36" customFormat="1" hidden="1">
      <c r="A874" s="339">
        <v>144</v>
      </c>
      <c r="B874" s="144" t="s">
        <v>188</v>
      </c>
      <c r="C874" s="254">
        <f t="shared" si="53"/>
        <v>782074</v>
      </c>
      <c r="D874" s="48"/>
      <c r="E874" s="48"/>
      <c r="F874" s="20"/>
      <c r="G874" s="48">
        <v>257</v>
      </c>
      <c r="H874" s="104">
        <v>782074</v>
      </c>
      <c r="I874" s="48"/>
      <c r="J874" s="48"/>
      <c r="K874" s="48"/>
      <c r="L874" s="341"/>
      <c r="M874" s="341"/>
      <c r="N874" s="341"/>
      <c r="O874" s="341"/>
      <c r="P874" s="341"/>
      <c r="Q874" s="341"/>
    </row>
    <row r="875" spans="1:17" s="36" customFormat="1" hidden="1">
      <c r="A875" s="339">
        <v>145</v>
      </c>
      <c r="B875" s="144" t="s">
        <v>189</v>
      </c>
      <c r="C875" s="254">
        <f t="shared" si="53"/>
        <v>3519979</v>
      </c>
      <c r="D875" s="48"/>
      <c r="E875" s="48"/>
      <c r="F875" s="20"/>
      <c r="G875" s="48">
        <v>1364</v>
      </c>
      <c r="H875" s="104">
        <v>3519979</v>
      </c>
      <c r="I875" s="48"/>
      <c r="J875" s="48"/>
      <c r="K875" s="48"/>
      <c r="L875" s="341"/>
      <c r="M875" s="341"/>
      <c r="N875" s="341"/>
      <c r="O875" s="341"/>
      <c r="P875" s="341"/>
      <c r="Q875" s="341"/>
    </row>
    <row r="876" spans="1:17" s="36" customFormat="1" hidden="1">
      <c r="A876" s="339">
        <v>146</v>
      </c>
      <c r="B876" s="144" t="s">
        <v>190</v>
      </c>
      <c r="C876" s="254">
        <f t="shared" si="53"/>
        <v>2735737</v>
      </c>
      <c r="D876" s="48"/>
      <c r="E876" s="48"/>
      <c r="F876" s="20"/>
      <c r="G876" s="48">
        <v>899</v>
      </c>
      <c r="H876" s="104">
        <v>2735737</v>
      </c>
      <c r="I876" s="48"/>
      <c r="J876" s="48"/>
      <c r="K876" s="48"/>
      <c r="L876" s="341"/>
      <c r="M876" s="341"/>
      <c r="N876" s="341"/>
      <c r="O876" s="341"/>
      <c r="P876" s="341"/>
      <c r="Q876" s="341"/>
    </row>
    <row r="877" spans="1:17" s="36" customFormat="1" hidden="1">
      <c r="A877" s="339">
        <v>147</v>
      </c>
      <c r="B877" s="144" t="s">
        <v>191</v>
      </c>
      <c r="C877" s="254">
        <f t="shared" si="53"/>
        <v>2729651</v>
      </c>
      <c r="D877" s="48"/>
      <c r="E877" s="48"/>
      <c r="F877" s="20"/>
      <c r="G877" s="48">
        <v>897</v>
      </c>
      <c r="H877" s="104">
        <v>2729651</v>
      </c>
      <c r="I877" s="48"/>
      <c r="J877" s="48"/>
      <c r="K877" s="48"/>
      <c r="L877" s="341"/>
      <c r="M877" s="341"/>
      <c r="N877" s="341"/>
      <c r="O877" s="341"/>
      <c r="P877" s="341"/>
      <c r="Q877" s="341"/>
    </row>
    <row r="878" spans="1:17" s="36" customFormat="1" hidden="1">
      <c r="A878" s="339">
        <v>148</v>
      </c>
      <c r="B878" s="144" t="s">
        <v>192</v>
      </c>
      <c r="C878" s="254">
        <f t="shared" si="53"/>
        <v>3096756</v>
      </c>
      <c r="D878" s="48"/>
      <c r="E878" s="48"/>
      <c r="F878" s="20"/>
      <c r="G878" s="48">
        <v>1200</v>
      </c>
      <c r="H878" s="104">
        <v>3096756</v>
      </c>
      <c r="I878" s="48"/>
      <c r="J878" s="48"/>
      <c r="K878" s="48"/>
      <c r="L878" s="341"/>
      <c r="M878" s="341"/>
      <c r="N878" s="341"/>
      <c r="O878" s="341"/>
      <c r="P878" s="341"/>
      <c r="Q878" s="341"/>
    </row>
    <row r="879" spans="1:17" s="36" customFormat="1" hidden="1">
      <c r="A879" s="339">
        <v>149</v>
      </c>
      <c r="B879" s="144" t="s">
        <v>193</v>
      </c>
      <c r="C879" s="254">
        <f t="shared" si="53"/>
        <v>1841069</v>
      </c>
      <c r="D879" s="48"/>
      <c r="E879" s="48"/>
      <c r="F879" s="20"/>
      <c r="G879" s="48">
        <v>605</v>
      </c>
      <c r="H879" s="104">
        <v>1841069</v>
      </c>
      <c r="I879" s="48"/>
      <c r="J879" s="48"/>
      <c r="K879" s="48"/>
      <c r="L879" s="341"/>
      <c r="M879" s="341"/>
      <c r="N879" s="341"/>
      <c r="O879" s="341"/>
      <c r="P879" s="341"/>
      <c r="Q879" s="341"/>
    </row>
    <row r="880" spans="1:17" s="36" customFormat="1" hidden="1">
      <c r="A880" s="339">
        <v>150</v>
      </c>
      <c r="B880" s="144" t="s">
        <v>364</v>
      </c>
      <c r="C880" s="254">
        <f t="shared" si="53"/>
        <v>3401270</v>
      </c>
      <c r="D880" s="48"/>
      <c r="E880" s="48"/>
      <c r="F880" s="20"/>
      <c r="G880" s="48">
        <v>1318</v>
      </c>
      <c r="H880" s="104">
        <v>3401270</v>
      </c>
      <c r="I880" s="48"/>
      <c r="J880" s="48"/>
      <c r="K880" s="48"/>
      <c r="L880" s="341"/>
      <c r="M880" s="341"/>
      <c r="N880" s="341"/>
      <c r="O880" s="341"/>
      <c r="P880" s="341"/>
      <c r="Q880" s="341"/>
    </row>
    <row r="881" spans="1:17" hidden="1">
      <c r="A881" s="6">
        <v>8</v>
      </c>
      <c r="B881" s="13" t="s">
        <v>45</v>
      </c>
      <c r="C881" s="133">
        <f>C882+C888+C905</f>
        <v>110871907</v>
      </c>
      <c r="D881" s="61">
        <f t="shared" ref="D881:Q881" si="54">D882+D888+D905</f>
        <v>38073100</v>
      </c>
      <c r="E881" s="61">
        <f t="shared" si="54"/>
        <v>0</v>
      </c>
      <c r="F881" s="61">
        <f t="shared" si="54"/>
        <v>0</v>
      </c>
      <c r="G881" s="61">
        <f t="shared" si="54"/>
        <v>5306.7200000000012</v>
      </c>
      <c r="H881" s="61">
        <f t="shared" si="54"/>
        <v>18745807</v>
      </c>
      <c r="I881" s="61">
        <f t="shared" si="54"/>
        <v>0</v>
      </c>
      <c r="J881" s="61">
        <f t="shared" si="54"/>
        <v>0</v>
      </c>
      <c r="K881" s="61">
        <f t="shared" si="54"/>
        <v>15131.66</v>
      </c>
      <c r="L881" s="61">
        <f t="shared" si="54"/>
        <v>15436000</v>
      </c>
      <c r="M881" s="61">
        <f t="shared" si="54"/>
        <v>0</v>
      </c>
      <c r="N881" s="61">
        <f t="shared" si="54"/>
        <v>0</v>
      </c>
      <c r="O881" s="61">
        <f t="shared" si="54"/>
        <v>15131.66</v>
      </c>
      <c r="P881" s="61">
        <f t="shared" si="54"/>
        <v>38617000</v>
      </c>
      <c r="Q881" s="61">
        <f t="shared" si="54"/>
        <v>0</v>
      </c>
    </row>
    <row r="882" spans="1:17" hidden="1">
      <c r="A882" s="365" t="s">
        <v>46</v>
      </c>
      <c r="B882" s="365"/>
      <c r="C882" s="133">
        <f>SUM(C883:C887)</f>
        <v>7818707</v>
      </c>
      <c r="D882" s="61">
        <f t="shared" ref="D882:Q882" si="55">SUM(D883:D887)</f>
        <v>0</v>
      </c>
      <c r="E882" s="61">
        <f t="shared" si="55"/>
        <v>0</v>
      </c>
      <c r="F882" s="61">
        <f t="shared" si="55"/>
        <v>0</v>
      </c>
      <c r="G882" s="61">
        <f t="shared" si="55"/>
        <v>2219.5</v>
      </c>
      <c r="H882" s="61">
        <f t="shared" si="55"/>
        <v>7818707</v>
      </c>
      <c r="I882" s="61">
        <f t="shared" si="55"/>
        <v>0</v>
      </c>
      <c r="J882" s="61">
        <f t="shared" si="55"/>
        <v>0</v>
      </c>
      <c r="K882" s="61">
        <f t="shared" si="55"/>
        <v>0</v>
      </c>
      <c r="L882" s="61">
        <f t="shared" si="55"/>
        <v>0</v>
      </c>
      <c r="M882" s="61">
        <f t="shared" si="55"/>
        <v>0</v>
      </c>
      <c r="N882" s="61">
        <f t="shared" si="55"/>
        <v>0</v>
      </c>
      <c r="O882" s="61">
        <f t="shared" si="55"/>
        <v>0</v>
      </c>
      <c r="P882" s="61">
        <f t="shared" si="55"/>
        <v>0</v>
      </c>
      <c r="Q882" s="61">
        <f t="shared" si="55"/>
        <v>0</v>
      </c>
    </row>
    <row r="883" spans="1:17" hidden="1">
      <c r="A883" s="4">
        <v>1</v>
      </c>
      <c r="B883" s="145" t="s">
        <v>742</v>
      </c>
      <c r="C883" s="245">
        <f t="shared" ref="C883:C904" si="56">D883+F883+H883+J883+L883+N883+P883+Q883</f>
        <v>1345300</v>
      </c>
      <c r="D883" s="7"/>
      <c r="E883" s="7"/>
      <c r="F883" s="7"/>
      <c r="G883" s="7">
        <v>381.9</v>
      </c>
      <c r="H883" s="7">
        <v>1345300</v>
      </c>
      <c r="I883" s="7"/>
      <c r="J883" s="7"/>
      <c r="K883" s="7"/>
      <c r="L883" s="7"/>
      <c r="M883" s="7"/>
      <c r="N883" s="7"/>
      <c r="O883" s="7"/>
      <c r="P883" s="7"/>
      <c r="Q883" s="62"/>
    </row>
    <row r="884" spans="1:17" hidden="1">
      <c r="A884" s="4">
        <v>2</v>
      </c>
      <c r="B884" s="145" t="s">
        <v>743</v>
      </c>
      <c r="C884" s="245">
        <f t="shared" si="56"/>
        <v>1553200</v>
      </c>
      <c r="D884" s="7"/>
      <c r="E884" s="7"/>
      <c r="F884" s="7"/>
      <c r="G884" s="7">
        <v>440.9</v>
      </c>
      <c r="H884" s="7">
        <v>1553200</v>
      </c>
      <c r="I884" s="7"/>
      <c r="J884" s="7"/>
      <c r="K884" s="7"/>
      <c r="L884" s="7"/>
      <c r="M884" s="7"/>
      <c r="N884" s="7"/>
      <c r="O884" s="7"/>
      <c r="P884" s="7"/>
      <c r="Q884" s="62"/>
    </row>
    <row r="885" spans="1:17" hidden="1">
      <c r="A885" s="4">
        <v>3</v>
      </c>
      <c r="B885" s="145" t="s">
        <v>744</v>
      </c>
      <c r="C885" s="245">
        <f t="shared" si="56"/>
        <v>618590</v>
      </c>
      <c r="D885" s="7"/>
      <c r="E885" s="7"/>
      <c r="F885" s="7"/>
      <c r="G885" s="7">
        <v>175.6</v>
      </c>
      <c r="H885" s="7">
        <v>618590</v>
      </c>
      <c r="I885" s="7"/>
      <c r="J885" s="7"/>
      <c r="K885" s="7"/>
      <c r="L885" s="7"/>
      <c r="M885" s="7"/>
      <c r="N885" s="7"/>
      <c r="O885" s="7"/>
      <c r="P885" s="7"/>
      <c r="Q885" s="62"/>
    </row>
    <row r="886" spans="1:17" hidden="1">
      <c r="A886" s="4">
        <v>4</v>
      </c>
      <c r="B886" s="145" t="s">
        <v>595</v>
      </c>
      <c r="C886" s="245">
        <f t="shared" si="56"/>
        <v>2917517</v>
      </c>
      <c r="D886" s="7"/>
      <c r="E886" s="7"/>
      <c r="F886" s="7"/>
      <c r="G886" s="7">
        <v>828.2</v>
      </c>
      <c r="H886" s="7">
        <v>2917517</v>
      </c>
      <c r="I886" s="7"/>
      <c r="J886" s="7"/>
      <c r="K886" s="7"/>
      <c r="L886" s="7"/>
      <c r="M886" s="7"/>
      <c r="N886" s="7"/>
      <c r="O886" s="7"/>
      <c r="P886" s="7"/>
      <c r="Q886" s="62"/>
    </row>
    <row r="887" spans="1:17" hidden="1">
      <c r="A887" s="4">
        <v>5</v>
      </c>
      <c r="B887" s="145" t="s">
        <v>596</v>
      </c>
      <c r="C887" s="245">
        <f t="shared" si="56"/>
        <v>1384100</v>
      </c>
      <c r="D887" s="7"/>
      <c r="E887" s="7"/>
      <c r="F887" s="7"/>
      <c r="G887" s="7">
        <v>392.9</v>
      </c>
      <c r="H887" s="7">
        <v>1384100</v>
      </c>
      <c r="I887" s="7"/>
      <c r="J887" s="7"/>
      <c r="K887" s="7"/>
      <c r="L887" s="7"/>
      <c r="M887" s="7"/>
      <c r="N887" s="7"/>
      <c r="O887" s="7"/>
      <c r="P887" s="7"/>
      <c r="Q887" s="62"/>
    </row>
    <row r="888" spans="1:17" hidden="1">
      <c r="A888" s="367" t="s">
        <v>47</v>
      </c>
      <c r="B888" s="368"/>
      <c r="C888" s="133">
        <f>SUM(C889:C904)</f>
        <v>32037300</v>
      </c>
      <c r="D888" s="61">
        <f t="shared" ref="D888:Q888" si="57">SUM(D889:D904)</f>
        <v>8438700</v>
      </c>
      <c r="E888" s="61">
        <f t="shared" si="57"/>
        <v>0</v>
      </c>
      <c r="F888" s="61">
        <f t="shared" si="57"/>
        <v>0</v>
      </c>
      <c r="G888" s="61">
        <f t="shared" si="57"/>
        <v>2421.1200000000003</v>
      </c>
      <c r="H888" s="61">
        <f t="shared" si="57"/>
        <v>8580700</v>
      </c>
      <c r="I888" s="61">
        <f t="shared" si="57"/>
        <v>0</v>
      </c>
      <c r="J888" s="61">
        <f t="shared" si="57"/>
        <v>0</v>
      </c>
      <c r="K888" s="61">
        <f t="shared" si="57"/>
        <v>4368.17</v>
      </c>
      <c r="L888" s="61">
        <f t="shared" si="57"/>
        <v>4288600</v>
      </c>
      <c r="M888" s="61">
        <f t="shared" si="57"/>
        <v>0</v>
      </c>
      <c r="N888" s="61">
        <f t="shared" si="57"/>
        <v>0</v>
      </c>
      <c r="O888" s="61">
        <f t="shared" si="57"/>
        <v>4368.17</v>
      </c>
      <c r="P888" s="61">
        <f t="shared" si="57"/>
        <v>10729300</v>
      </c>
      <c r="Q888" s="61">
        <f t="shared" si="57"/>
        <v>0</v>
      </c>
    </row>
    <row r="889" spans="1:17" hidden="1">
      <c r="A889" s="4">
        <v>1</v>
      </c>
      <c r="B889" s="145" t="s">
        <v>597</v>
      </c>
      <c r="C889" s="124">
        <f t="shared" si="56"/>
        <v>4921400</v>
      </c>
      <c r="D889" s="7">
        <v>1488800</v>
      </c>
      <c r="E889" s="7"/>
      <c r="F889" s="7"/>
      <c r="G889" s="7">
        <v>352.62</v>
      </c>
      <c r="H889" s="7">
        <v>1242200</v>
      </c>
      <c r="I889" s="7"/>
      <c r="J889" s="7"/>
      <c r="K889" s="7">
        <v>565.86</v>
      </c>
      <c r="L889" s="7">
        <v>625500</v>
      </c>
      <c r="M889" s="7"/>
      <c r="N889" s="7"/>
      <c r="O889" s="7">
        <v>565.86</v>
      </c>
      <c r="P889" s="7">
        <v>1564900</v>
      </c>
      <c r="Q889" s="62"/>
    </row>
    <row r="890" spans="1:17" hidden="1">
      <c r="A890" s="4">
        <v>2</v>
      </c>
      <c r="B890" s="145" t="s">
        <v>598</v>
      </c>
      <c r="C890" s="124">
        <f t="shared" si="56"/>
        <v>825400</v>
      </c>
      <c r="D890" s="7"/>
      <c r="E890" s="7"/>
      <c r="F890" s="7"/>
      <c r="G890" s="7">
        <v>234.3</v>
      </c>
      <c r="H890" s="7">
        <v>825400</v>
      </c>
      <c r="I890" s="7"/>
      <c r="J890" s="7"/>
      <c r="K890" s="7"/>
      <c r="L890" s="7"/>
      <c r="M890" s="7"/>
      <c r="N890" s="7"/>
      <c r="O890" s="7"/>
      <c r="P890" s="7"/>
      <c r="Q890" s="62"/>
    </row>
    <row r="891" spans="1:17" hidden="1">
      <c r="A891" s="4">
        <v>3</v>
      </c>
      <c r="B891" s="145" t="s">
        <v>985</v>
      </c>
      <c r="C891" s="124">
        <f t="shared" si="56"/>
        <v>1782000</v>
      </c>
      <c r="D891" s="7"/>
      <c r="E891" s="7"/>
      <c r="F891" s="7"/>
      <c r="G891" s="7">
        <v>176.9</v>
      </c>
      <c r="H891" s="7">
        <v>623200</v>
      </c>
      <c r="I891" s="7"/>
      <c r="J891" s="7"/>
      <c r="K891" s="7">
        <v>435.6</v>
      </c>
      <c r="L891" s="7">
        <v>330900</v>
      </c>
      <c r="M891" s="7"/>
      <c r="N891" s="7"/>
      <c r="O891" s="7">
        <v>435.6</v>
      </c>
      <c r="P891" s="7">
        <v>827900</v>
      </c>
      <c r="Q891" s="62"/>
    </row>
    <row r="892" spans="1:17" hidden="1">
      <c r="A892" s="4">
        <v>4</v>
      </c>
      <c r="B892" s="145" t="s">
        <v>599</v>
      </c>
      <c r="C892" s="124">
        <f t="shared" si="56"/>
        <v>1442100</v>
      </c>
      <c r="D892" s="7"/>
      <c r="E892" s="7"/>
      <c r="F892" s="7"/>
      <c r="G892" s="7"/>
      <c r="H892" s="7"/>
      <c r="I892" s="7"/>
      <c r="J892" s="7"/>
      <c r="K892" s="7">
        <v>408.09</v>
      </c>
      <c r="L892" s="7">
        <v>411800</v>
      </c>
      <c r="M892" s="7"/>
      <c r="N892" s="7"/>
      <c r="O892" s="7">
        <v>408.09</v>
      </c>
      <c r="P892" s="7">
        <v>1030300</v>
      </c>
      <c r="Q892" s="62"/>
    </row>
    <row r="893" spans="1:17" hidden="1">
      <c r="A893" s="4">
        <v>5</v>
      </c>
      <c r="B893" s="145" t="s">
        <v>600</v>
      </c>
      <c r="C893" s="124">
        <f t="shared" si="56"/>
        <v>1958000</v>
      </c>
      <c r="D893" s="7"/>
      <c r="E893" s="7"/>
      <c r="F893" s="7"/>
      <c r="G893" s="7">
        <v>541.1</v>
      </c>
      <c r="H893" s="7">
        <v>1958000</v>
      </c>
      <c r="I893" s="7"/>
      <c r="J893" s="7"/>
      <c r="K893" s="7"/>
      <c r="L893" s="7"/>
      <c r="M893" s="7"/>
      <c r="N893" s="7"/>
      <c r="O893" s="7"/>
      <c r="P893" s="7"/>
      <c r="Q893" s="62"/>
    </row>
    <row r="894" spans="1:17" hidden="1">
      <c r="A894" s="4">
        <v>6</v>
      </c>
      <c r="B894" s="145" t="s">
        <v>745</v>
      </c>
      <c r="C894" s="124">
        <f t="shared" si="56"/>
        <v>598900</v>
      </c>
      <c r="D894" s="7"/>
      <c r="E894" s="7"/>
      <c r="F894" s="7"/>
      <c r="G894" s="7">
        <v>170</v>
      </c>
      <c r="H894" s="7">
        <v>598900</v>
      </c>
      <c r="I894" s="7"/>
      <c r="J894" s="7"/>
      <c r="K894" s="7"/>
      <c r="L894" s="7"/>
      <c r="M894" s="7"/>
      <c r="N894" s="7"/>
      <c r="O894" s="7"/>
      <c r="P894" s="7"/>
      <c r="Q894" s="62"/>
    </row>
    <row r="895" spans="1:17" hidden="1">
      <c r="A895" s="4">
        <v>7</v>
      </c>
      <c r="B895" s="146" t="s">
        <v>601</v>
      </c>
      <c r="C895" s="124">
        <f t="shared" si="56"/>
        <v>3295900</v>
      </c>
      <c r="D895" s="7">
        <v>1333600</v>
      </c>
      <c r="E895" s="7"/>
      <c r="F895" s="7"/>
      <c r="G895" s="7"/>
      <c r="H895" s="7"/>
      <c r="I895" s="7"/>
      <c r="J895" s="7"/>
      <c r="K895" s="7">
        <v>557.64</v>
      </c>
      <c r="L895" s="7">
        <v>560400</v>
      </c>
      <c r="M895" s="7"/>
      <c r="N895" s="7"/>
      <c r="O895" s="7">
        <v>557.64</v>
      </c>
      <c r="P895" s="7">
        <v>1401900</v>
      </c>
      <c r="Q895" s="62"/>
    </row>
    <row r="896" spans="1:17" hidden="1">
      <c r="A896" s="4">
        <v>8</v>
      </c>
      <c r="B896" s="146" t="s">
        <v>602</v>
      </c>
      <c r="C896" s="124">
        <f t="shared" si="56"/>
        <v>1413500</v>
      </c>
      <c r="D896" s="7">
        <v>571900</v>
      </c>
      <c r="E896" s="7"/>
      <c r="F896" s="7"/>
      <c r="G896" s="7"/>
      <c r="H896" s="7"/>
      <c r="I896" s="7"/>
      <c r="J896" s="7"/>
      <c r="K896" s="7">
        <v>303.18</v>
      </c>
      <c r="L896" s="7">
        <v>240300</v>
      </c>
      <c r="M896" s="7"/>
      <c r="N896" s="7"/>
      <c r="O896" s="7">
        <v>303.18</v>
      </c>
      <c r="P896" s="7">
        <v>601300</v>
      </c>
      <c r="Q896" s="62"/>
    </row>
    <row r="897" spans="1:17" hidden="1">
      <c r="A897" s="4">
        <v>9</v>
      </c>
      <c r="B897" s="146" t="s">
        <v>603</v>
      </c>
      <c r="C897" s="124">
        <f t="shared" si="56"/>
        <v>2522900</v>
      </c>
      <c r="D897" s="7">
        <v>1020900</v>
      </c>
      <c r="E897" s="7"/>
      <c r="F897" s="7"/>
      <c r="G897" s="7"/>
      <c r="H897" s="7"/>
      <c r="I897" s="7"/>
      <c r="J897" s="7"/>
      <c r="K897" s="7">
        <v>477.4</v>
      </c>
      <c r="L897" s="7">
        <v>428900</v>
      </c>
      <c r="M897" s="7"/>
      <c r="N897" s="7"/>
      <c r="O897" s="7">
        <v>477.4</v>
      </c>
      <c r="P897" s="7">
        <v>1073100</v>
      </c>
      <c r="Q897" s="62"/>
    </row>
    <row r="898" spans="1:17" hidden="1">
      <c r="A898" s="4">
        <v>10</v>
      </c>
      <c r="B898" s="146" t="s">
        <v>604</v>
      </c>
      <c r="C898" s="124">
        <f t="shared" si="56"/>
        <v>2428500</v>
      </c>
      <c r="D898" s="7">
        <v>982300</v>
      </c>
      <c r="E898" s="7"/>
      <c r="F898" s="7"/>
      <c r="G898" s="7"/>
      <c r="H898" s="7"/>
      <c r="I898" s="7"/>
      <c r="J898" s="7"/>
      <c r="K898" s="7">
        <v>478.8</v>
      </c>
      <c r="L898" s="7">
        <v>413000</v>
      </c>
      <c r="M898" s="7"/>
      <c r="N898" s="7"/>
      <c r="O898" s="7">
        <v>478.8</v>
      </c>
      <c r="P898" s="7">
        <v>1033200</v>
      </c>
      <c r="Q898" s="62"/>
    </row>
    <row r="899" spans="1:17" hidden="1">
      <c r="A899" s="4">
        <v>11</v>
      </c>
      <c r="B899" s="146" t="s">
        <v>605</v>
      </c>
      <c r="C899" s="124">
        <f t="shared" si="56"/>
        <v>4043700</v>
      </c>
      <c r="D899" s="7">
        <v>1636300</v>
      </c>
      <c r="E899" s="7"/>
      <c r="F899" s="7"/>
      <c r="G899" s="7"/>
      <c r="H899" s="7"/>
      <c r="I899" s="7"/>
      <c r="J899" s="7"/>
      <c r="K899" s="7">
        <v>588.13</v>
      </c>
      <c r="L899" s="7">
        <v>687500</v>
      </c>
      <c r="M899" s="7"/>
      <c r="N899" s="7"/>
      <c r="O899" s="7">
        <v>588.13</v>
      </c>
      <c r="P899" s="7">
        <v>1719900</v>
      </c>
      <c r="Q899" s="62"/>
    </row>
    <row r="900" spans="1:17" hidden="1">
      <c r="A900" s="4">
        <v>12</v>
      </c>
      <c r="B900" s="145" t="s">
        <v>606</v>
      </c>
      <c r="C900" s="124">
        <f t="shared" si="56"/>
        <v>841600</v>
      </c>
      <c r="D900" s="7"/>
      <c r="E900" s="7"/>
      <c r="F900" s="7"/>
      <c r="G900" s="7">
        <v>238.9</v>
      </c>
      <c r="H900" s="7">
        <v>841600</v>
      </c>
      <c r="I900" s="7"/>
      <c r="J900" s="7"/>
      <c r="K900" s="7"/>
      <c r="L900" s="7"/>
      <c r="M900" s="7"/>
      <c r="N900" s="7"/>
      <c r="O900" s="7"/>
      <c r="P900" s="7"/>
      <c r="Q900" s="62"/>
    </row>
    <row r="901" spans="1:17" hidden="1">
      <c r="A901" s="4">
        <v>13</v>
      </c>
      <c r="B901" s="145" t="s">
        <v>746</v>
      </c>
      <c r="C901" s="124">
        <f t="shared" si="56"/>
        <v>756500</v>
      </c>
      <c r="D901" s="7"/>
      <c r="E901" s="7"/>
      <c r="F901" s="7"/>
      <c r="G901" s="7">
        <v>214.8</v>
      </c>
      <c r="H901" s="7">
        <v>756500</v>
      </c>
      <c r="I901" s="7"/>
      <c r="J901" s="7"/>
      <c r="K901" s="7"/>
      <c r="L901" s="7"/>
      <c r="M901" s="7"/>
      <c r="N901" s="7"/>
      <c r="O901" s="7"/>
      <c r="P901" s="7"/>
      <c r="Q901" s="62"/>
    </row>
    <row r="902" spans="1:17" hidden="1">
      <c r="A902" s="4">
        <v>14</v>
      </c>
      <c r="B902" s="145" t="s">
        <v>747</v>
      </c>
      <c r="C902" s="124">
        <f t="shared" si="56"/>
        <v>900700</v>
      </c>
      <c r="D902" s="7"/>
      <c r="E902" s="7"/>
      <c r="F902" s="7"/>
      <c r="G902" s="7">
        <v>255.7</v>
      </c>
      <c r="H902" s="7">
        <v>900700</v>
      </c>
      <c r="I902" s="7"/>
      <c r="J902" s="7"/>
      <c r="K902" s="7"/>
      <c r="L902" s="7"/>
      <c r="M902" s="7"/>
      <c r="N902" s="7"/>
      <c r="O902" s="7"/>
      <c r="P902" s="7"/>
      <c r="Q902" s="62"/>
    </row>
    <row r="903" spans="1:17" hidden="1">
      <c r="A903" s="4">
        <v>15</v>
      </c>
      <c r="B903" s="146" t="s">
        <v>823</v>
      </c>
      <c r="C903" s="124">
        <f t="shared" si="56"/>
        <v>3472000</v>
      </c>
      <c r="D903" s="7">
        <v>1404900</v>
      </c>
      <c r="E903" s="7"/>
      <c r="F903" s="7"/>
      <c r="G903" s="7"/>
      <c r="H903" s="7"/>
      <c r="I903" s="7"/>
      <c r="J903" s="7"/>
      <c r="K903" s="7">
        <v>553.47</v>
      </c>
      <c r="L903" s="7">
        <v>590300</v>
      </c>
      <c r="M903" s="7"/>
      <c r="N903" s="7"/>
      <c r="O903" s="7">
        <v>553.47</v>
      </c>
      <c r="P903" s="7">
        <v>1476800</v>
      </c>
      <c r="Q903" s="62"/>
    </row>
    <row r="904" spans="1:17" hidden="1">
      <c r="A904" s="4">
        <v>16</v>
      </c>
      <c r="B904" s="145" t="s">
        <v>607</v>
      </c>
      <c r="C904" s="124">
        <f t="shared" si="56"/>
        <v>834200</v>
      </c>
      <c r="D904" s="7"/>
      <c r="E904" s="7"/>
      <c r="F904" s="7"/>
      <c r="G904" s="7">
        <v>236.8</v>
      </c>
      <c r="H904" s="7">
        <v>834200</v>
      </c>
      <c r="I904" s="7"/>
      <c r="J904" s="7"/>
      <c r="K904" s="7"/>
      <c r="L904" s="7"/>
      <c r="M904" s="7"/>
      <c r="N904" s="7"/>
      <c r="O904" s="7"/>
      <c r="P904" s="7"/>
      <c r="Q904" s="62"/>
    </row>
    <row r="905" spans="1:17" hidden="1">
      <c r="A905" s="367" t="s">
        <v>48</v>
      </c>
      <c r="B905" s="368"/>
      <c r="C905" s="133">
        <f>SUM(C906:C930)</f>
        <v>71015900</v>
      </c>
      <c r="D905" s="61">
        <f t="shared" ref="D905:Q905" si="58">SUM(D906:D930)</f>
        <v>29634400</v>
      </c>
      <c r="E905" s="61">
        <f t="shared" si="58"/>
        <v>0</v>
      </c>
      <c r="F905" s="61">
        <f t="shared" si="58"/>
        <v>0</v>
      </c>
      <c r="G905" s="61">
        <f t="shared" si="58"/>
        <v>666.1</v>
      </c>
      <c r="H905" s="61">
        <f t="shared" si="58"/>
        <v>2346400</v>
      </c>
      <c r="I905" s="61">
        <f t="shared" si="58"/>
        <v>0</v>
      </c>
      <c r="J905" s="61">
        <f t="shared" si="58"/>
        <v>0</v>
      </c>
      <c r="K905" s="61">
        <f t="shared" si="58"/>
        <v>10763.49</v>
      </c>
      <c r="L905" s="61">
        <f t="shared" si="58"/>
        <v>11147400</v>
      </c>
      <c r="M905" s="61">
        <f t="shared" si="58"/>
        <v>0</v>
      </c>
      <c r="N905" s="61">
        <f t="shared" si="58"/>
        <v>0</v>
      </c>
      <c r="O905" s="61">
        <f t="shared" si="58"/>
        <v>10763.49</v>
      </c>
      <c r="P905" s="61">
        <f t="shared" si="58"/>
        <v>27887700</v>
      </c>
      <c r="Q905" s="61">
        <f t="shared" si="58"/>
        <v>0</v>
      </c>
    </row>
    <row r="906" spans="1:17" hidden="1">
      <c r="A906" s="4">
        <v>1</v>
      </c>
      <c r="B906" s="147" t="s">
        <v>956</v>
      </c>
      <c r="C906" s="124">
        <f t="shared" ref="C906:C930" si="59">D906+F906+H906+J906+L906+N906+P906+Q906</f>
        <v>1317100</v>
      </c>
      <c r="D906" s="7">
        <v>1317100</v>
      </c>
      <c r="E906" s="7"/>
      <c r="F906" s="7"/>
      <c r="G906" s="7"/>
      <c r="H906" s="7"/>
      <c r="I906" s="7"/>
      <c r="J906" s="7"/>
      <c r="K906" s="7"/>
      <c r="L906" s="7"/>
      <c r="M906" s="7"/>
      <c r="N906" s="7"/>
      <c r="O906" s="7"/>
      <c r="P906" s="7"/>
      <c r="Q906" s="62"/>
    </row>
    <row r="907" spans="1:17" hidden="1">
      <c r="A907" s="4">
        <v>2</v>
      </c>
      <c r="B907" s="147" t="s">
        <v>957</v>
      </c>
      <c r="C907" s="124">
        <f t="shared" si="59"/>
        <v>839600</v>
      </c>
      <c r="D907" s="7">
        <v>839600</v>
      </c>
      <c r="E907" s="7"/>
      <c r="F907" s="7"/>
      <c r="G907" s="7"/>
      <c r="H907" s="7"/>
      <c r="I907" s="7"/>
      <c r="J907" s="7"/>
      <c r="K907" s="7"/>
      <c r="L907" s="7"/>
      <c r="M907" s="7"/>
      <c r="N907" s="7"/>
      <c r="O907" s="7"/>
      <c r="P907" s="7"/>
      <c r="Q907" s="62"/>
    </row>
    <row r="908" spans="1:17" hidden="1">
      <c r="A908" s="4">
        <v>3</v>
      </c>
      <c r="B908" s="145" t="s">
        <v>748</v>
      </c>
      <c r="C908" s="124">
        <f t="shared" si="59"/>
        <v>487600</v>
      </c>
      <c r="D908" s="7">
        <v>487600</v>
      </c>
      <c r="E908" s="7"/>
      <c r="F908" s="7"/>
      <c r="G908" s="7"/>
      <c r="H908" s="7"/>
      <c r="I908" s="7"/>
      <c r="J908" s="7"/>
      <c r="K908" s="7"/>
      <c r="L908" s="7"/>
      <c r="M908" s="7"/>
      <c r="N908" s="7"/>
      <c r="O908" s="7"/>
      <c r="P908" s="7"/>
      <c r="Q908" s="62"/>
    </row>
    <row r="909" spans="1:17" hidden="1">
      <c r="A909" s="4">
        <v>4</v>
      </c>
      <c r="B909" s="147" t="s">
        <v>608</v>
      </c>
      <c r="C909" s="124">
        <f t="shared" si="59"/>
        <v>700500</v>
      </c>
      <c r="D909" s="7">
        <v>700500</v>
      </c>
      <c r="E909" s="7"/>
      <c r="F909" s="7"/>
      <c r="G909" s="7"/>
      <c r="H909" s="7"/>
      <c r="I909" s="7"/>
      <c r="J909" s="7"/>
      <c r="K909" s="7"/>
      <c r="L909" s="7"/>
      <c r="M909" s="7"/>
      <c r="N909" s="7"/>
      <c r="O909" s="7"/>
      <c r="P909" s="7"/>
      <c r="Q909" s="62"/>
    </row>
    <row r="910" spans="1:17" hidden="1">
      <c r="A910" s="4">
        <v>5</v>
      </c>
      <c r="B910" s="147" t="s">
        <v>609</v>
      </c>
      <c r="C910" s="124">
        <f t="shared" si="59"/>
        <v>642200</v>
      </c>
      <c r="D910" s="7">
        <v>642200</v>
      </c>
      <c r="E910" s="7"/>
      <c r="F910" s="7"/>
      <c r="G910" s="7"/>
      <c r="H910" s="7"/>
      <c r="I910" s="7"/>
      <c r="J910" s="7"/>
      <c r="K910" s="7"/>
      <c r="L910" s="7"/>
      <c r="M910" s="7"/>
      <c r="N910" s="7"/>
      <c r="O910" s="7"/>
      <c r="P910" s="7"/>
      <c r="Q910" s="62"/>
    </row>
    <row r="911" spans="1:17" hidden="1">
      <c r="A911" s="4">
        <v>6</v>
      </c>
      <c r="B911" s="145" t="s">
        <v>598</v>
      </c>
      <c r="C911" s="124">
        <f t="shared" si="59"/>
        <v>2513200</v>
      </c>
      <c r="D911" s="7">
        <v>1016900</v>
      </c>
      <c r="E911" s="7"/>
      <c r="F911" s="7"/>
      <c r="G911" s="7"/>
      <c r="H911" s="7"/>
      <c r="I911" s="7"/>
      <c r="J911" s="7"/>
      <c r="K911" s="7">
        <v>406.63</v>
      </c>
      <c r="L911" s="7">
        <v>427300</v>
      </c>
      <c r="M911" s="7"/>
      <c r="N911" s="7"/>
      <c r="O911" s="7">
        <v>406.63</v>
      </c>
      <c r="P911" s="7">
        <v>1069000</v>
      </c>
      <c r="Q911" s="62"/>
    </row>
    <row r="912" spans="1:17" hidden="1">
      <c r="A912" s="4">
        <v>7</v>
      </c>
      <c r="B912" s="147" t="s">
        <v>610</v>
      </c>
      <c r="C912" s="124">
        <f t="shared" si="59"/>
        <v>3268000</v>
      </c>
      <c r="D912" s="7">
        <v>1322400</v>
      </c>
      <c r="E912" s="7"/>
      <c r="F912" s="7"/>
      <c r="G912" s="7"/>
      <c r="H912" s="7"/>
      <c r="I912" s="7"/>
      <c r="J912" s="7"/>
      <c r="K912" s="7">
        <v>538.79999999999995</v>
      </c>
      <c r="L912" s="7">
        <v>555600</v>
      </c>
      <c r="M912" s="7"/>
      <c r="N912" s="7"/>
      <c r="O912" s="7">
        <v>538.79999999999995</v>
      </c>
      <c r="P912" s="7">
        <v>1390000</v>
      </c>
      <c r="Q912" s="62"/>
    </row>
    <row r="913" spans="1:17" hidden="1">
      <c r="A913" s="4">
        <v>8</v>
      </c>
      <c r="B913" s="145" t="s">
        <v>742</v>
      </c>
      <c r="C913" s="124">
        <f t="shared" si="59"/>
        <v>3881400</v>
      </c>
      <c r="D913" s="7">
        <v>1570600</v>
      </c>
      <c r="E913" s="7"/>
      <c r="F913" s="7"/>
      <c r="G913" s="7"/>
      <c r="H913" s="7"/>
      <c r="I913" s="7"/>
      <c r="J913" s="7"/>
      <c r="K913" s="7">
        <v>582.96</v>
      </c>
      <c r="L913" s="7">
        <v>659900</v>
      </c>
      <c r="M913" s="7"/>
      <c r="N913" s="7"/>
      <c r="O913" s="7">
        <v>582.96</v>
      </c>
      <c r="P913" s="7">
        <v>1650900</v>
      </c>
      <c r="Q913" s="62"/>
    </row>
    <row r="914" spans="1:17" hidden="1">
      <c r="A914" s="4">
        <v>9</v>
      </c>
      <c r="B914" s="145" t="s">
        <v>743</v>
      </c>
      <c r="C914" s="124">
        <f t="shared" si="59"/>
        <v>4428400</v>
      </c>
      <c r="D914" s="7">
        <v>1791900</v>
      </c>
      <c r="E914" s="7"/>
      <c r="F914" s="7"/>
      <c r="G914" s="7"/>
      <c r="H914" s="7"/>
      <c r="I914" s="7"/>
      <c r="J914" s="7"/>
      <c r="K914" s="7">
        <v>603.12</v>
      </c>
      <c r="L914" s="7">
        <v>752900</v>
      </c>
      <c r="M914" s="7"/>
      <c r="N914" s="7"/>
      <c r="O914" s="7">
        <v>603.12</v>
      </c>
      <c r="P914" s="7">
        <v>1883600</v>
      </c>
      <c r="Q914" s="62"/>
    </row>
    <row r="915" spans="1:17" hidden="1">
      <c r="A915" s="4">
        <v>10</v>
      </c>
      <c r="B915" s="147" t="s">
        <v>611</v>
      </c>
      <c r="C915" s="124">
        <f t="shared" si="59"/>
        <v>3980600</v>
      </c>
      <c r="D915" s="7">
        <v>1610700</v>
      </c>
      <c r="E915" s="7"/>
      <c r="F915" s="7"/>
      <c r="G915" s="7"/>
      <c r="H915" s="7"/>
      <c r="I915" s="7"/>
      <c r="J915" s="7"/>
      <c r="K915" s="7">
        <v>582.5</v>
      </c>
      <c r="L915" s="7">
        <v>676800</v>
      </c>
      <c r="M915" s="7"/>
      <c r="N915" s="7"/>
      <c r="O915" s="7">
        <v>582.5</v>
      </c>
      <c r="P915" s="7">
        <v>1693100</v>
      </c>
      <c r="Q915" s="62"/>
    </row>
    <row r="916" spans="1:17" hidden="1">
      <c r="A916" s="4">
        <v>11</v>
      </c>
      <c r="B916" s="147" t="s">
        <v>877</v>
      </c>
      <c r="C916" s="124">
        <f t="shared" si="59"/>
        <v>3983000</v>
      </c>
      <c r="D916" s="7">
        <v>1611700</v>
      </c>
      <c r="E916" s="7"/>
      <c r="F916" s="7"/>
      <c r="G916" s="7"/>
      <c r="H916" s="7"/>
      <c r="I916" s="7"/>
      <c r="J916" s="7"/>
      <c r="K916" s="7">
        <v>543.21</v>
      </c>
      <c r="L916" s="7">
        <v>677200</v>
      </c>
      <c r="M916" s="7"/>
      <c r="N916" s="7"/>
      <c r="O916" s="7">
        <v>543.21</v>
      </c>
      <c r="P916" s="7">
        <v>1694100</v>
      </c>
      <c r="Q916" s="62"/>
    </row>
    <row r="917" spans="1:17" hidden="1">
      <c r="A917" s="4">
        <v>12</v>
      </c>
      <c r="B917" s="147" t="s">
        <v>612</v>
      </c>
      <c r="C917" s="124">
        <f t="shared" si="59"/>
        <v>2550200</v>
      </c>
      <c r="D917" s="7">
        <v>1031900</v>
      </c>
      <c r="E917" s="7"/>
      <c r="F917" s="7"/>
      <c r="G917" s="7"/>
      <c r="H917" s="7"/>
      <c r="I917" s="7"/>
      <c r="J917" s="7"/>
      <c r="K917" s="7">
        <v>420.2</v>
      </c>
      <c r="L917" s="7">
        <v>433600</v>
      </c>
      <c r="M917" s="7"/>
      <c r="N917" s="7"/>
      <c r="O917" s="7">
        <v>420.2</v>
      </c>
      <c r="P917" s="7">
        <v>1084700</v>
      </c>
      <c r="Q917" s="62"/>
    </row>
    <row r="918" spans="1:17" hidden="1">
      <c r="A918" s="4">
        <v>13</v>
      </c>
      <c r="B918" s="145" t="s">
        <v>596</v>
      </c>
      <c r="C918" s="124">
        <f t="shared" si="59"/>
        <v>3983000</v>
      </c>
      <c r="D918" s="7">
        <v>1611700</v>
      </c>
      <c r="E918" s="7"/>
      <c r="F918" s="7"/>
      <c r="G918" s="7"/>
      <c r="H918" s="7"/>
      <c r="I918" s="7"/>
      <c r="J918" s="7"/>
      <c r="K918" s="7">
        <v>573.6</v>
      </c>
      <c r="L918" s="7">
        <v>677200</v>
      </c>
      <c r="M918" s="7"/>
      <c r="N918" s="7"/>
      <c r="O918" s="7">
        <v>573.6</v>
      </c>
      <c r="P918" s="7">
        <v>1694100</v>
      </c>
      <c r="Q918" s="62"/>
    </row>
    <row r="919" spans="1:17" hidden="1">
      <c r="A919" s="4">
        <v>14</v>
      </c>
      <c r="B919" s="145" t="s">
        <v>599</v>
      </c>
      <c r="C919" s="124">
        <f t="shared" si="59"/>
        <v>1836100</v>
      </c>
      <c r="D919" s="7">
        <v>980100</v>
      </c>
      <c r="E919" s="7"/>
      <c r="F919" s="7"/>
      <c r="G919" s="7">
        <v>243</v>
      </c>
      <c r="H919" s="7">
        <v>856000</v>
      </c>
      <c r="I919" s="7"/>
      <c r="J919" s="7"/>
      <c r="K919" s="7"/>
      <c r="L919" s="7"/>
      <c r="M919" s="7"/>
      <c r="N919" s="7"/>
      <c r="O919" s="7"/>
      <c r="P919" s="7"/>
      <c r="Q919" s="62"/>
    </row>
    <row r="920" spans="1:17" hidden="1">
      <c r="A920" s="4">
        <v>15</v>
      </c>
      <c r="B920" s="145" t="s">
        <v>613</v>
      </c>
      <c r="C920" s="124">
        <f t="shared" si="59"/>
        <v>2045800</v>
      </c>
      <c r="D920" s="7"/>
      <c r="E920" s="7"/>
      <c r="F920" s="7"/>
      <c r="G920" s="7">
        <v>203.8</v>
      </c>
      <c r="H920" s="7">
        <v>717900</v>
      </c>
      <c r="I920" s="7"/>
      <c r="J920" s="7"/>
      <c r="K920" s="7">
        <v>751.04</v>
      </c>
      <c r="L920" s="7">
        <v>379200</v>
      </c>
      <c r="M920" s="7"/>
      <c r="N920" s="7"/>
      <c r="O920" s="7">
        <v>751.04</v>
      </c>
      <c r="P920" s="7">
        <v>948700</v>
      </c>
      <c r="Q920" s="62"/>
    </row>
    <row r="921" spans="1:17" hidden="1">
      <c r="A921" s="4">
        <v>16</v>
      </c>
      <c r="B921" s="145" t="s">
        <v>614</v>
      </c>
      <c r="C921" s="124">
        <f t="shared" si="59"/>
        <v>2185900</v>
      </c>
      <c r="D921" s="7"/>
      <c r="E921" s="7"/>
      <c r="F921" s="7"/>
      <c r="G921" s="7">
        <v>219.3</v>
      </c>
      <c r="H921" s="7">
        <v>772500</v>
      </c>
      <c r="I921" s="7"/>
      <c r="J921" s="7"/>
      <c r="K921" s="7">
        <v>396.6</v>
      </c>
      <c r="L921" s="7">
        <v>403600</v>
      </c>
      <c r="M921" s="7"/>
      <c r="N921" s="7"/>
      <c r="O921" s="7">
        <v>396.6</v>
      </c>
      <c r="P921" s="7">
        <v>1009800</v>
      </c>
      <c r="Q921" s="62"/>
    </row>
    <row r="922" spans="1:17" hidden="1">
      <c r="A922" s="4">
        <v>17</v>
      </c>
      <c r="B922" s="145" t="s">
        <v>600</v>
      </c>
      <c r="C922" s="124">
        <f t="shared" si="59"/>
        <v>8035900</v>
      </c>
      <c r="D922" s="7">
        <v>3251600</v>
      </c>
      <c r="E922" s="7"/>
      <c r="F922" s="7"/>
      <c r="G922" s="7"/>
      <c r="H922" s="7"/>
      <c r="I922" s="7"/>
      <c r="J922" s="7"/>
      <c r="K922" s="7">
        <v>882.72</v>
      </c>
      <c r="L922" s="7">
        <v>1366300</v>
      </c>
      <c r="M922" s="7"/>
      <c r="N922" s="7"/>
      <c r="O922" s="7">
        <v>882.72</v>
      </c>
      <c r="P922" s="7">
        <v>3418000</v>
      </c>
      <c r="Q922" s="62"/>
    </row>
    <row r="923" spans="1:17" hidden="1">
      <c r="A923" s="4">
        <v>18</v>
      </c>
      <c r="B923" s="145" t="s">
        <v>745</v>
      </c>
      <c r="C923" s="124">
        <f t="shared" si="59"/>
        <v>1917000</v>
      </c>
      <c r="D923" s="7">
        <v>775700</v>
      </c>
      <c r="E923" s="7"/>
      <c r="F923" s="7"/>
      <c r="G923" s="7"/>
      <c r="H923" s="7"/>
      <c r="I923" s="7"/>
      <c r="J923" s="7"/>
      <c r="K923" s="7">
        <v>428.1</v>
      </c>
      <c r="L923" s="7">
        <v>325900</v>
      </c>
      <c r="M923" s="7"/>
      <c r="N923" s="7"/>
      <c r="O923" s="7">
        <v>428.1</v>
      </c>
      <c r="P923" s="7">
        <v>815400</v>
      </c>
      <c r="Q923" s="62"/>
    </row>
    <row r="924" spans="1:17" hidden="1">
      <c r="A924" s="4">
        <v>19</v>
      </c>
      <c r="B924" s="145" t="s">
        <v>744</v>
      </c>
      <c r="C924" s="124">
        <f t="shared" si="59"/>
        <v>1794700</v>
      </c>
      <c r="D924" s="7">
        <v>726200</v>
      </c>
      <c r="E924" s="7"/>
      <c r="F924" s="7"/>
      <c r="G924" s="7"/>
      <c r="H924" s="7"/>
      <c r="I924" s="7"/>
      <c r="J924" s="7"/>
      <c r="K924" s="7">
        <v>479.95</v>
      </c>
      <c r="L924" s="7">
        <v>305100</v>
      </c>
      <c r="M924" s="7"/>
      <c r="N924" s="7"/>
      <c r="O924" s="7">
        <v>479.95</v>
      </c>
      <c r="P924" s="7">
        <v>763400</v>
      </c>
      <c r="Q924" s="62"/>
    </row>
    <row r="925" spans="1:17" hidden="1">
      <c r="A925" s="4">
        <v>20</v>
      </c>
      <c r="B925" s="145" t="s">
        <v>595</v>
      </c>
      <c r="C925" s="124">
        <f t="shared" si="59"/>
        <v>8170900</v>
      </c>
      <c r="D925" s="7">
        <v>3306300</v>
      </c>
      <c r="E925" s="7"/>
      <c r="F925" s="7"/>
      <c r="G925" s="7"/>
      <c r="H925" s="7"/>
      <c r="I925" s="7"/>
      <c r="J925" s="7"/>
      <c r="K925" s="7">
        <v>1198.9000000000001</v>
      </c>
      <c r="L925" s="7">
        <v>1389200</v>
      </c>
      <c r="M925" s="7"/>
      <c r="N925" s="7"/>
      <c r="O925" s="7">
        <v>1198.9000000000001</v>
      </c>
      <c r="P925" s="7">
        <v>3475400</v>
      </c>
      <c r="Q925" s="62"/>
    </row>
    <row r="926" spans="1:17" hidden="1">
      <c r="A926" s="4">
        <v>21</v>
      </c>
      <c r="B926" s="145" t="s">
        <v>606</v>
      </c>
      <c r="C926" s="124">
        <f t="shared" si="59"/>
        <v>2388500</v>
      </c>
      <c r="D926" s="7">
        <v>966500</v>
      </c>
      <c r="E926" s="7"/>
      <c r="F926" s="7"/>
      <c r="G926" s="7"/>
      <c r="H926" s="7"/>
      <c r="I926" s="7"/>
      <c r="J926" s="7"/>
      <c r="K926" s="7">
        <v>618.67999999999995</v>
      </c>
      <c r="L926" s="7">
        <v>406100</v>
      </c>
      <c r="M926" s="7"/>
      <c r="N926" s="7"/>
      <c r="O926" s="7">
        <v>618.67999999999995</v>
      </c>
      <c r="P926" s="7">
        <v>1015900</v>
      </c>
      <c r="Q926" s="62"/>
    </row>
    <row r="927" spans="1:17" hidden="1">
      <c r="A927" s="4">
        <v>22</v>
      </c>
      <c r="B927" s="145" t="s">
        <v>746</v>
      </c>
      <c r="C927" s="124">
        <f t="shared" si="59"/>
        <v>2331800</v>
      </c>
      <c r="D927" s="7">
        <v>943500</v>
      </c>
      <c r="E927" s="7"/>
      <c r="F927" s="7"/>
      <c r="G927" s="7"/>
      <c r="H927" s="7"/>
      <c r="I927" s="7"/>
      <c r="J927" s="7"/>
      <c r="K927" s="7">
        <v>441.96</v>
      </c>
      <c r="L927" s="7">
        <v>396500</v>
      </c>
      <c r="M927" s="7"/>
      <c r="N927" s="7"/>
      <c r="O927" s="7">
        <v>441.96</v>
      </c>
      <c r="P927" s="7">
        <v>991800</v>
      </c>
      <c r="Q927" s="62"/>
    </row>
    <row r="928" spans="1:17" hidden="1">
      <c r="A928" s="4">
        <v>23</v>
      </c>
      <c r="B928" s="145" t="s">
        <v>747</v>
      </c>
      <c r="C928" s="124">
        <f t="shared" si="59"/>
        <v>2711800</v>
      </c>
      <c r="D928" s="7">
        <v>1097300</v>
      </c>
      <c r="E928" s="7"/>
      <c r="F928" s="7"/>
      <c r="G928" s="7"/>
      <c r="H928" s="7"/>
      <c r="I928" s="7"/>
      <c r="J928" s="7"/>
      <c r="K928" s="7">
        <v>444.28</v>
      </c>
      <c r="L928" s="7">
        <v>461100</v>
      </c>
      <c r="M928" s="7"/>
      <c r="N928" s="7"/>
      <c r="O928" s="7">
        <v>444.28</v>
      </c>
      <c r="P928" s="7">
        <v>1153400</v>
      </c>
      <c r="Q928" s="62"/>
    </row>
    <row r="929" spans="1:17" hidden="1">
      <c r="A929" s="4">
        <v>24</v>
      </c>
      <c r="B929" s="145" t="s">
        <v>607</v>
      </c>
      <c r="C929" s="124">
        <f t="shared" si="59"/>
        <v>2535100</v>
      </c>
      <c r="D929" s="7">
        <v>1025800</v>
      </c>
      <c r="E929" s="7"/>
      <c r="F929" s="7"/>
      <c r="G929" s="7"/>
      <c r="H929" s="7"/>
      <c r="I929" s="7"/>
      <c r="J929" s="7"/>
      <c r="K929" s="7">
        <v>436.4</v>
      </c>
      <c r="L929" s="7">
        <v>431000</v>
      </c>
      <c r="M929" s="7"/>
      <c r="N929" s="7"/>
      <c r="O929" s="7">
        <v>436.4</v>
      </c>
      <c r="P929" s="7">
        <v>1078300</v>
      </c>
      <c r="Q929" s="62"/>
    </row>
    <row r="930" spans="1:17" hidden="1">
      <c r="A930" s="4">
        <v>25</v>
      </c>
      <c r="B930" s="147" t="s">
        <v>615</v>
      </c>
      <c r="C930" s="124">
        <f t="shared" si="59"/>
        <v>2487600</v>
      </c>
      <c r="D930" s="7">
        <v>1006600</v>
      </c>
      <c r="E930" s="7"/>
      <c r="F930" s="7"/>
      <c r="G930" s="7"/>
      <c r="H930" s="7"/>
      <c r="I930" s="7"/>
      <c r="J930" s="7"/>
      <c r="K930" s="7">
        <v>433.84</v>
      </c>
      <c r="L930" s="7">
        <v>422900</v>
      </c>
      <c r="M930" s="7"/>
      <c r="N930" s="7"/>
      <c r="O930" s="7">
        <v>433.84</v>
      </c>
      <c r="P930" s="7">
        <v>1058100</v>
      </c>
      <c r="Q930" s="62"/>
    </row>
    <row r="931" spans="1:17">
      <c r="A931" s="6">
        <v>9</v>
      </c>
      <c r="B931" s="13" t="s">
        <v>49</v>
      </c>
      <c r="C931" s="133">
        <f>C932+C939+C945</f>
        <v>132388682</v>
      </c>
      <c r="D931" s="61">
        <f t="shared" ref="D931:Q931" si="60">D932+D939+D945</f>
        <v>68078214</v>
      </c>
      <c r="E931" s="61">
        <f t="shared" si="60"/>
        <v>0</v>
      </c>
      <c r="F931" s="61">
        <f t="shared" si="60"/>
        <v>0</v>
      </c>
      <c r="G931" s="61">
        <f t="shared" si="60"/>
        <v>12034.1</v>
      </c>
      <c r="H931" s="61">
        <f t="shared" si="60"/>
        <v>31557498</v>
      </c>
      <c r="I931" s="61">
        <f t="shared" si="60"/>
        <v>5103</v>
      </c>
      <c r="J931" s="61">
        <f t="shared" si="60"/>
        <v>7621404</v>
      </c>
      <c r="K931" s="61">
        <f t="shared" si="60"/>
        <v>14419</v>
      </c>
      <c r="L931" s="61">
        <f t="shared" si="60"/>
        <v>22936000</v>
      </c>
      <c r="M931" s="61">
        <f t="shared" si="60"/>
        <v>0</v>
      </c>
      <c r="N931" s="61">
        <f t="shared" si="60"/>
        <v>0</v>
      </c>
      <c r="O931" s="61">
        <f t="shared" si="60"/>
        <v>871</v>
      </c>
      <c r="P931" s="61">
        <f t="shared" si="60"/>
        <v>2195566</v>
      </c>
      <c r="Q931" s="61">
        <f t="shared" si="60"/>
        <v>0</v>
      </c>
    </row>
    <row r="932" spans="1:17" hidden="1">
      <c r="A932" s="365" t="s">
        <v>50</v>
      </c>
      <c r="B932" s="365"/>
      <c r="C932" s="133">
        <f>SUM(C933:C938)</f>
        <v>17412114</v>
      </c>
      <c r="D932" s="61">
        <f t="shared" ref="D932:Q932" si="61">SUM(D933:D938)</f>
        <v>0</v>
      </c>
      <c r="E932" s="61">
        <f t="shared" si="61"/>
        <v>0</v>
      </c>
      <c r="F932" s="61">
        <f t="shared" si="61"/>
        <v>0</v>
      </c>
      <c r="G932" s="61">
        <f t="shared" si="61"/>
        <v>6590.4</v>
      </c>
      <c r="H932" s="61">
        <f t="shared" si="61"/>
        <v>17412114</v>
      </c>
      <c r="I932" s="61">
        <f t="shared" si="61"/>
        <v>0</v>
      </c>
      <c r="J932" s="61">
        <f t="shared" si="61"/>
        <v>0</v>
      </c>
      <c r="K932" s="61">
        <f t="shared" si="61"/>
        <v>0</v>
      </c>
      <c r="L932" s="61">
        <f t="shared" si="61"/>
        <v>0</v>
      </c>
      <c r="M932" s="61">
        <f t="shared" si="61"/>
        <v>0</v>
      </c>
      <c r="N932" s="61">
        <f t="shared" si="61"/>
        <v>0</v>
      </c>
      <c r="O932" s="61">
        <f t="shared" si="61"/>
        <v>0</v>
      </c>
      <c r="P932" s="61">
        <f t="shared" si="61"/>
        <v>0</v>
      </c>
      <c r="Q932" s="61">
        <f t="shared" si="61"/>
        <v>0</v>
      </c>
    </row>
    <row r="933" spans="1:17" hidden="1">
      <c r="A933" s="4">
        <v>1</v>
      </c>
      <c r="B933" s="5" t="s">
        <v>1151</v>
      </c>
      <c r="C933" s="153">
        <f t="shared" ref="C933:C938" si="62">D933+F933+H933+J933+L933+N933+P933+Q933</f>
        <v>2206829</v>
      </c>
      <c r="D933" s="7"/>
      <c r="E933" s="7"/>
      <c r="F933" s="7"/>
      <c r="G933" s="7">
        <v>939.3</v>
      </c>
      <c r="H933" s="7">
        <v>2206829</v>
      </c>
      <c r="I933" s="7"/>
      <c r="J933" s="7"/>
      <c r="K933" s="7"/>
      <c r="L933" s="7"/>
      <c r="M933" s="7"/>
      <c r="N933" s="7"/>
      <c r="O933" s="7"/>
      <c r="P933" s="7"/>
      <c r="Q933" s="62"/>
    </row>
    <row r="934" spans="1:17" hidden="1">
      <c r="A934" s="4">
        <v>2</v>
      </c>
      <c r="B934" s="5" t="s">
        <v>1153</v>
      </c>
      <c r="C934" s="153">
        <f t="shared" si="62"/>
        <v>3172200</v>
      </c>
      <c r="D934" s="7"/>
      <c r="E934" s="7"/>
      <c r="F934" s="7"/>
      <c r="G934" s="7">
        <v>1145</v>
      </c>
      <c r="H934" s="7">
        <v>3172200</v>
      </c>
      <c r="I934" s="7"/>
      <c r="J934" s="7"/>
      <c r="K934" s="7"/>
      <c r="L934" s="7"/>
      <c r="M934" s="7"/>
      <c r="N934" s="7"/>
      <c r="O934" s="7"/>
      <c r="P934" s="7"/>
      <c r="Q934" s="62"/>
    </row>
    <row r="935" spans="1:17" hidden="1">
      <c r="A935" s="4">
        <v>3</v>
      </c>
      <c r="B935" s="5" t="s">
        <v>1154</v>
      </c>
      <c r="C935" s="153">
        <f t="shared" si="62"/>
        <v>3172200</v>
      </c>
      <c r="D935" s="7"/>
      <c r="E935" s="7"/>
      <c r="F935" s="7"/>
      <c r="G935" s="7">
        <v>1145</v>
      </c>
      <c r="H935" s="7">
        <v>3172200</v>
      </c>
      <c r="I935" s="7"/>
      <c r="J935" s="7"/>
      <c r="K935" s="7"/>
      <c r="L935" s="7"/>
      <c r="M935" s="7"/>
      <c r="N935" s="7"/>
      <c r="O935" s="7"/>
      <c r="P935" s="7"/>
      <c r="Q935" s="62"/>
    </row>
    <row r="936" spans="1:17" hidden="1">
      <c r="A936" s="4">
        <v>4</v>
      </c>
      <c r="B936" s="5" t="s">
        <v>1155</v>
      </c>
      <c r="C936" s="153">
        <f t="shared" si="62"/>
        <v>3172200</v>
      </c>
      <c r="D936" s="7"/>
      <c r="E936" s="7"/>
      <c r="F936" s="7"/>
      <c r="G936" s="7">
        <v>1145</v>
      </c>
      <c r="H936" s="7">
        <v>3172200</v>
      </c>
      <c r="I936" s="7"/>
      <c r="J936" s="7"/>
      <c r="K936" s="7"/>
      <c r="L936" s="7"/>
      <c r="M936" s="7"/>
      <c r="N936" s="7"/>
      <c r="O936" s="7"/>
      <c r="P936" s="7"/>
      <c r="Q936" s="62"/>
    </row>
    <row r="937" spans="1:17" hidden="1">
      <c r="A937" s="4">
        <v>5</v>
      </c>
      <c r="B937" s="5" t="s">
        <v>1156</v>
      </c>
      <c r="C937" s="153">
        <f t="shared" si="62"/>
        <v>3172200</v>
      </c>
      <c r="D937" s="7"/>
      <c r="E937" s="7"/>
      <c r="F937" s="7"/>
      <c r="G937" s="7">
        <v>1145</v>
      </c>
      <c r="H937" s="7">
        <v>3172200</v>
      </c>
      <c r="I937" s="7"/>
      <c r="J937" s="7"/>
      <c r="K937" s="7"/>
      <c r="L937" s="7"/>
      <c r="M937" s="7"/>
      <c r="N937" s="7"/>
      <c r="O937" s="7"/>
      <c r="P937" s="7"/>
      <c r="Q937" s="62"/>
    </row>
    <row r="938" spans="1:17" hidden="1">
      <c r="A938" s="4">
        <v>6</v>
      </c>
      <c r="B938" s="5" t="s">
        <v>1157</v>
      </c>
      <c r="C938" s="153">
        <f t="shared" si="62"/>
        <v>2516485</v>
      </c>
      <c r="D938" s="7"/>
      <c r="E938" s="7"/>
      <c r="F938" s="7"/>
      <c r="G938" s="7">
        <v>1071.0999999999999</v>
      </c>
      <c r="H938" s="7">
        <v>2516485</v>
      </c>
      <c r="I938" s="7"/>
      <c r="J938" s="7"/>
      <c r="K938" s="7"/>
      <c r="L938" s="7"/>
      <c r="M938" s="7"/>
      <c r="N938" s="7"/>
      <c r="O938" s="7"/>
      <c r="P938" s="7"/>
      <c r="Q938" s="62"/>
    </row>
    <row r="939" spans="1:17" hidden="1">
      <c r="A939" s="367" t="s">
        <v>51</v>
      </c>
      <c r="B939" s="368"/>
      <c r="C939" s="133">
        <f>SUM(C940:C944)</f>
        <v>67144475</v>
      </c>
      <c r="D939" s="61">
        <f t="shared" ref="D939:Q939" si="63">SUM(D940:D944)</f>
        <v>37599409</v>
      </c>
      <c r="E939" s="61">
        <f t="shared" si="63"/>
        <v>0</v>
      </c>
      <c r="F939" s="61">
        <f t="shared" si="63"/>
        <v>0</v>
      </c>
      <c r="G939" s="61">
        <f t="shared" si="63"/>
        <v>4688</v>
      </c>
      <c r="H939" s="61">
        <f t="shared" si="63"/>
        <v>11845721</v>
      </c>
      <c r="I939" s="61">
        <f t="shared" si="63"/>
        <v>3543</v>
      </c>
      <c r="J939" s="61">
        <f t="shared" si="63"/>
        <v>5095745</v>
      </c>
      <c r="K939" s="61">
        <f t="shared" si="63"/>
        <v>7340</v>
      </c>
      <c r="L939" s="61">
        <f t="shared" si="63"/>
        <v>12603600</v>
      </c>
      <c r="M939" s="61">
        <f t="shared" si="63"/>
        <v>0</v>
      </c>
      <c r="N939" s="61">
        <f t="shared" si="63"/>
        <v>0</v>
      </c>
      <c r="O939" s="61">
        <f t="shared" si="63"/>
        <v>0</v>
      </c>
      <c r="P939" s="61">
        <f t="shared" si="63"/>
        <v>0</v>
      </c>
      <c r="Q939" s="61">
        <f t="shared" si="63"/>
        <v>0</v>
      </c>
    </row>
    <row r="940" spans="1:17" hidden="1">
      <c r="A940" s="4">
        <v>1</v>
      </c>
      <c r="B940" s="5" t="s">
        <v>1152</v>
      </c>
      <c r="C940" s="153">
        <f t="shared" ref="C940:C944" si="64">D940+F940+H940+J940+L940+N940+P940+Q940</f>
        <v>2563709</v>
      </c>
      <c r="D940" s="7"/>
      <c r="E940" s="7"/>
      <c r="F940" s="7"/>
      <c r="G940" s="7">
        <v>1091.2</v>
      </c>
      <c r="H940" s="7">
        <v>2563709</v>
      </c>
      <c r="I940" s="7"/>
      <c r="J940" s="7"/>
      <c r="K940" s="7"/>
      <c r="L940" s="7"/>
      <c r="M940" s="7"/>
      <c r="N940" s="7"/>
      <c r="O940" s="7"/>
      <c r="P940" s="7"/>
      <c r="Q940" s="62"/>
    </row>
    <row r="941" spans="1:17" hidden="1">
      <c r="A941" s="4">
        <v>2</v>
      </c>
      <c r="B941" s="5" t="s">
        <v>1158</v>
      </c>
      <c r="C941" s="153">
        <f t="shared" si="64"/>
        <v>16104661</v>
      </c>
      <c r="D941" s="7">
        <v>9364047</v>
      </c>
      <c r="E941" s="7"/>
      <c r="F941" s="7"/>
      <c r="G941" s="7">
        <v>903.9</v>
      </c>
      <c r="H941" s="7">
        <v>2332632</v>
      </c>
      <c r="I941" s="7">
        <v>884</v>
      </c>
      <c r="J941" s="7">
        <v>1269084</v>
      </c>
      <c r="K941" s="7">
        <v>2013</v>
      </c>
      <c r="L941" s="7">
        <v>3138898</v>
      </c>
      <c r="M941" s="62"/>
      <c r="N941" s="62"/>
      <c r="O941" s="62"/>
      <c r="P941" s="62"/>
      <c r="Q941" s="62"/>
    </row>
    <row r="942" spans="1:17" hidden="1">
      <c r="A942" s="4">
        <v>3</v>
      </c>
      <c r="B942" s="5" t="s">
        <v>1159</v>
      </c>
      <c r="C942" s="153">
        <f t="shared" si="64"/>
        <v>16177930</v>
      </c>
      <c r="D942" s="7">
        <v>9446853</v>
      </c>
      <c r="E942" s="7"/>
      <c r="F942" s="7"/>
      <c r="G942" s="7">
        <v>885.1</v>
      </c>
      <c r="H942" s="7">
        <v>2284116</v>
      </c>
      <c r="I942" s="7">
        <v>886</v>
      </c>
      <c r="J942" s="7">
        <v>1280306</v>
      </c>
      <c r="K942" s="7">
        <v>1784</v>
      </c>
      <c r="L942" s="7">
        <v>3166655</v>
      </c>
      <c r="M942" s="62"/>
      <c r="N942" s="62"/>
      <c r="O942" s="62"/>
      <c r="P942" s="62"/>
      <c r="Q942" s="62"/>
    </row>
    <row r="943" spans="1:17" hidden="1">
      <c r="A943" s="4">
        <v>4</v>
      </c>
      <c r="B943" s="5" t="s">
        <v>1160</v>
      </c>
      <c r="C943" s="153">
        <f t="shared" si="64"/>
        <v>16179158</v>
      </c>
      <c r="D943" s="7">
        <v>9431896</v>
      </c>
      <c r="E943" s="7"/>
      <c r="F943" s="7"/>
      <c r="G943" s="7">
        <v>894.1</v>
      </c>
      <c r="H943" s="7">
        <v>2307342</v>
      </c>
      <c r="I943" s="7">
        <v>895</v>
      </c>
      <c r="J943" s="7">
        <v>1278279</v>
      </c>
      <c r="K943" s="7">
        <v>1820</v>
      </c>
      <c r="L943" s="7">
        <v>3161641</v>
      </c>
      <c r="M943" s="62"/>
      <c r="N943" s="62"/>
      <c r="O943" s="62"/>
      <c r="P943" s="62"/>
      <c r="Q943" s="62"/>
    </row>
    <row r="944" spans="1:17" hidden="1">
      <c r="A944" s="4">
        <v>5</v>
      </c>
      <c r="B944" s="5" t="s">
        <v>1161</v>
      </c>
      <c r="C944" s="153">
        <f t="shared" si="64"/>
        <v>16119017</v>
      </c>
      <c r="D944" s="7">
        <v>9356613</v>
      </c>
      <c r="E944" s="7"/>
      <c r="F944" s="7"/>
      <c r="G944" s="7">
        <v>913.7</v>
      </c>
      <c r="H944" s="7">
        <v>2357922</v>
      </c>
      <c r="I944" s="7">
        <v>878</v>
      </c>
      <c r="J944" s="7">
        <v>1268076</v>
      </c>
      <c r="K944" s="7">
        <v>1723</v>
      </c>
      <c r="L944" s="7">
        <v>3136406</v>
      </c>
      <c r="M944" s="62"/>
      <c r="N944" s="62"/>
      <c r="O944" s="62"/>
      <c r="P944" s="62"/>
      <c r="Q944" s="62"/>
    </row>
    <row r="945" spans="1:22">
      <c r="A945" s="367" t="s">
        <v>52</v>
      </c>
      <c r="B945" s="368"/>
      <c r="C945" s="133">
        <f>SUM(C946:C950)</f>
        <v>47832093</v>
      </c>
      <c r="D945" s="61">
        <f t="shared" ref="D945:Q945" si="65">SUM(D946:D950)</f>
        <v>30478805</v>
      </c>
      <c r="E945" s="61">
        <f t="shared" si="65"/>
        <v>0</v>
      </c>
      <c r="F945" s="61">
        <f t="shared" si="65"/>
        <v>0</v>
      </c>
      <c r="G945" s="61">
        <f t="shared" si="65"/>
        <v>755.7</v>
      </c>
      <c r="H945" s="61">
        <f t="shared" si="65"/>
        <v>2299663</v>
      </c>
      <c r="I945" s="61">
        <f t="shared" si="65"/>
        <v>1560</v>
      </c>
      <c r="J945" s="61">
        <f t="shared" si="65"/>
        <v>2525659</v>
      </c>
      <c r="K945" s="61">
        <f t="shared" si="65"/>
        <v>7079</v>
      </c>
      <c r="L945" s="61">
        <f t="shared" si="65"/>
        <v>10332400</v>
      </c>
      <c r="M945" s="61">
        <f t="shared" si="65"/>
        <v>0</v>
      </c>
      <c r="N945" s="61">
        <f t="shared" si="65"/>
        <v>0</v>
      </c>
      <c r="O945" s="61">
        <f t="shared" si="65"/>
        <v>871</v>
      </c>
      <c r="P945" s="61">
        <f t="shared" si="65"/>
        <v>2195566</v>
      </c>
      <c r="Q945" s="61">
        <f t="shared" si="65"/>
        <v>0</v>
      </c>
    </row>
    <row r="946" spans="1:22" hidden="1">
      <c r="A946" s="4">
        <v>1</v>
      </c>
      <c r="B946" s="5" t="s">
        <v>1162</v>
      </c>
      <c r="C946" s="153">
        <f t="shared" ref="C946:C950" si="66">D946+F946+H946+J946+L946+N946+P946+Q946</f>
        <v>9734241</v>
      </c>
      <c r="D946" s="7">
        <v>7237488</v>
      </c>
      <c r="E946" s="7"/>
      <c r="F946" s="7"/>
      <c r="G946" s="7"/>
      <c r="H946" s="7"/>
      <c r="I946" s="7"/>
      <c r="J946" s="7"/>
      <c r="K946" s="7">
        <v>1753</v>
      </c>
      <c r="L946" s="7">
        <v>2496753</v>
      </c>
      <c r="M946" s="62"/>
      <c r="N946" s="62"/>
      <c r="O946" s="62"/>
      <c r="P946" s="62"/>
      <c r="Q946" s="62"/>
    </row>
    <row r="947" spans="1:22" hidden="1">
      <c r="A947" s="4">
        <v>2</v>
      </c>
      <c r="B947" s="5" t="s">
        <v>1163</v>
      </c>
      <c r="C947" s="153">
        <f t="shared" si="66"/>
        <v>13635205</v>
      </c>
      <c r="D947" s="7">
        <v>9271016</v>
      </c>
      <c r="E947" s="7"/>
      <c r="F947" s="7"/>
      <c r="G947" s="7"/>
      <c r="H947" s="7"/>
      <c r="I947" s="7">
        <v>906</v>
      </c>
      <c r="J947" s="7">
        <v>1256476</v>
      </c>
      <c r="K947" s="7">
        <v>2001</v>
      </c>
      <c r="L947" s="7">
        <v>3107713</v>
      </c>
      <c r="M947" s="62"/>
      <c r="N947" s="62"/>
      <c r="O947" s="62"/>
      <c r="P947" s="62"/>
      <c r="Q947" s="62"/>
    </row>
    <row r="948" spans="1:22" hidden="1">
      <c r="A948" s="4">
        <v>3</v>
      </c>
      <c r="B948" s="5" t="s">
        <v>1164</v>
      </c>
      <c r="C948" s="153">
        <f t="shared" si="66"/>
        <v>13773109</v>
      </c>
      <c r="D948" s="7">
        <v>9364782</v>
      </c>
      <c r="E948" s="7"/>
      <c r="F948" s="7"/>
      <c r="G948" s="7"/>
      <c r="H948" s="7"/>
      <c r="I948" s="7">
        <v>654</v>
      </c>
      <c r="J948" s="7">
        <v>1269183</v>
      </c>
      <c r="K948" s="7">
        <v>1885</v>
      </c>
      <c r="L948" s="7">
        <v>3139144</v>
      </c>
      <c r="M948" s="62"/>
      <c r="N948" s="62"/>
      <c r="O948" s="62"/>
      <c r="P948" s="62"/>
      <c r="Q948" s="62"/>
    </row>
    <row r="949" spans="1:22">
      <c r="A949" s="4">
        <v>4</v>
      </c>
      <c r="B949" s="5" t="s">
        <v>1165</v>
      </c>
      <c r="C949" s="153">
        <f t="shared" si="66"/>
        <v>5614917</v>
      </c>
      <c r="D949" s="7">
        <v>2542315</v>
      </c>
      <c r="E949" s="7"/>
      <c r="F949" s="7"/>
      <c r="G949" s="7"/>
      <c r="H949" s="7"/>
      <c r="I949" s="7"/>
      <c r="J949" s="7"/>
      <c r="K949" s="7">
        <v>871</v>
      </c>
      <c r="L949" s="7">
        <v>877036</v>
      </c>
      <c r="M949" s="62"/>
      <c r="N949" s="62"/>
      <c r="O949" s="62">
        <v>871</v>
      </c>
      <c r="P949" s="62">
        <v>2195566</v>
      </c>
      <c r="Q949" s="62"/>
    </row>
    <row r="950" spans="1:22" hidden="1">
      <c r="A950" s="4">
        <v>5</v>
      </c>
      <c r="B950" s="5" t="s">
        <v>1166</v>
      </c>
      <c r="C950" s="153">
        <f t="shared" si="66"/>
        <v>5074621</v>
      </c>
      <c r="D950" s="7">
        <v>2063204</v>
      </c>
      <c r="E950" s="7"/>
      <c r="F950" s="7"/>
      <c r="G950" s="7">
        <v>755.7</v>
      </c>
      <c r="H950" s="7">
        <v>2299663</v>
      </c>
      <c r="I950" s="7"/>
      <c r="J950" s="7"/>
      <c r="K950" s="7">
        <v>569</v>
      </c>
      <c r="L950" s="7">
        <v>711754</v>
      </c>
      <c r="M950" s="62"/>
      <c r="N950" s="62"/>
      <c r="O950" s="62"/>
      <c r="P950" s="62"/>
      <c r="Q950" s="62"/>
    </row>
    <row r="951" spans="1:22" s="34" customFormat="1" hidden="1">
      <c r="A951" s="6">
        <v>10</v>
      </c>
      <c r="B951" s="50" t="s">
        <v>1611</v>
      </c>
      <c r="C951" s="133">
        <f>C952+C957+C978</f>
        <v>179789294.57419997</v>
      </c>
      <c r="D951" s="61">
        <f t="shared" ref="D951:Q951" si="67">D952+D957+D978</f>
        <v>107174436.447</v>
      </c>
      <c r="E951" s="61">
        <f t="shared" si="67"/>
        <v>18</v>
      </c>
      <c r="F951" s="61">
        <f t="shared" si="67"/>
        <v>5137587.7200000007</v>
      </c>
      <c r="G951" s="61">
        <f t="shared" si="67"/>
        <v>13515.539999999999</v>
      </c>
      <c r="H951" s="61">
        <f t="shared" si="67"/>
        <v>35604668.242200002</v>
      </c>
      <c r="I951" s="61">
        <f t="shared" si="67"/>
        <v>0</v>
      </c>
      <c r="J951" s="61">
        <f t="shared" si="67"/>
        <v>0</v>
      </c>
      <c r="K951" s="61">
        <f t="shared" si="67"/>
        <v>6363</v>
      </c>
      <c r="L951" s="61">
        <f t="shared" si="67"/>
        <v>9147995.9730000012</v>
      </c>
      <c r="M951" s="61">
        <f t="shared" si="67"/>
        <v>0</v>
      </c>
      <c r="N951" s="61">
        <f t="shared" si="67"/>
        <v>0</v>
      </c>
      <c r="O951" s="61">
        <f t="shared" si="67"/>
        <v>4330</v>
      </c>
      <c r="P951" s="61">
        <f t="shared" si="67"/>
        <v>15674274.991999999</v>
      </c>
      <c r="Q951" s="61">
        <f t="shared" si="67"/>
        <v>7050331.2000000002</v>
      </c>
      <c r="R951" s="97"/>
      <c r="S951" s="97"/>
    </row>
    <row r="952" spans="1:22" s="57" customFormat="1" ht="19.5" hidden="1" customHeight="1">
      <c r="A952" s="50" t="s">
        <v>1612</v>
      </c>
      <c r="B952" s="219"/>
      <c r="C952" s="262">
        <f>C953+C954+C955+C956</f>
        <v>5492449</v>
      </c>
      <c r="D952" s="49">
        <f t="shared" ref="D952:Q952" si="68">D953+D954+D955+D956</f>
        <v>0</v>
      </c>
      <c r="E952" s="49">
        <f t="shared" si="68"/>
        <v>14</v>
      </c>
      <c r="F952" s="49">
        <f t="shared" si="68"/>
        <v>1960000</v>
      </c>
      <c r="G952" s="49">
        <f t="shared" si="68"/>
        <v>0</v>
      </c>
      <c r="H952" s="49">
        <f t="shared" si="68"/>
        <v>0</v>
      </c>
      <c r="I952" s="49">
        <f t="shared" si="68"/>
        <v>0</v>
      </c>
      <c r="J952" s="49">
        <f t="shared" si="68"/>
        <v>0</v>
      </c>
      <c r="K952" s="49">
        <f t="shared" si="68"/>
        <v>0</v>
      </c>
      <c r="L952" s="49">
        <f t="shared" si="68"/>
        <v>0</v>
      </c>
      <c r="M952" s="49">
        <f t="shared" si="68"/>
        <v>0</v>
      </c>
      <c r="N952" s="49">
        <f t="shared" si="68"/>
        <v>0</v>
      </c>
      <c r="O952" s="49">
        <f t="shared" si="68"/>
        <v>0</v>
      </c>
      <c r="P952" s="49">
        <f t="shared" si="68"/>
        <v>0</v>
      </c>
      <c r="Q952" s="49">
        <f t="shared" si="68"/>
        <v>3532449</v>
      </c>
      <c r="R952" s="58"/>
      <c r="V952" s="59"/>
    </row>
    <row r="953" spans="1:22" s="38" customFormat="1" ht="19.5" hidden="1" customHeight="1">
      <c r="A953" s="115">
        <v>1</v>
      </c>
      <c r="B953" s="114" t="s">
        <v>986</v>
      </c>
      <c r="C953" s="124">
        <f t="shared" ref="C953:C956" si="69">D953+F953+H953+J953+L953+N953+P953+Q953</f>
        <v>3532449</v>
      </c>
      <c r="D953" s="7"/>
      <c r="E953" s="7"/>
      <c r="F953" s="7"/>
      <c r="G953" s="48"/>
      <c r="H953" s="7"/>
      <c r="I953" s="7"/>
      <c r="J953" s="7"/>
      <c r="K953" s="7"/>
      <c r="L953" s="7"/>
      <c r="M953" s="48"/>
      <c r="N953" s="48"/>
      <c r="O953" s="7"/>
      <c r="P953" s="7"/>
      <c r="Q953" s="7">
        <v>3532449</v>
      </c>
      <c r="R953" s="47"/>
      <c r="S953" s="344"/>
      <c r="U953" s="40"/>
      <c r="V953" s="39"/>
    </row>
    <row r="954" spans="1:22" s="38" customFormat="1" ht="19.5" hidden="1" customHeight="1">
      <c r="A954" s="115">
        <v>2</v>
      </c>
      <c r="B954" s="114" t="s">
        <v>749</v>
      </c>
      <c r="C954" s="124">
        <f t="shared" si="69"/>
        <v>700000</v>
      </c>
      <c r="D954" s="7"/>
      <c r="E954" s="7">
        <v>5</v>
      </c>
      <c r="F954" s="7">
        <v>700000</v>
      </c>
      <c r="G954" s="48"/>
      <c r="H954" s="7"/>
      <c r="I954" s="7"/>
      <c r="J954" s="7"/>
      <c r="K954" s="7"/>
      <c r="L954" s="7"/>
      <c r="M954" s="48"/>
      <c r="N954" s="48"/>
      <c r="O954" s="7"/>
      <c r="P954" s="7"/>
      <c r="Q954" s="7"/>
      <c r="R954" s="47"/>
      <c r="S954" s="344"/>
    </row>
    <row r="955" spans="1:22" s="38" customFormat="1" ht="19.5" hidden="1" customHeight="1">
      <c r="A955" s="115">
        <v>3</v>
      </c>
      <c r="B955" s="114" t="s">
        <v>958</v>
      </c>
      <c r="C955" s="124">
        <f t="shared" si="69"/>
        <v>700000</v>
      </c>
      <c r="D955" s="7"/>
      <c r="E955" s="7">
        <v>5</v>
      </c>
      <c r="F955" s="7">
        <v>700000</v>
      </c>
      <c r="G955" s="48"/>
      <c r="H955" s="7"/>
      <c r="I955" s="7"/>
      <c r="J955" s="7"/>
      <c r="K955" s="7"/>
      <c r="L955" s="7"/>
      <c r="M955" s="48"/>
      <c r="N955" s="48"/>
      <c r="O955" s="7"/>
      <c r="P955" s="7"/>
      <c r="Q955" s="7"/>
      <c r="R955" s="47"/>
      <c r="S955" s="344"/>
      <c r="T955" s="41"/>
    </row>
    <row r="956" spans="1:22" s="38" customFormat="1" ht="19.5" hidden="1" customHeight="1">
      <c r="A956" s="115">
        <v>4</v>
      </c>
      <c r="B956" s="114" t="s">
        <v>616</v>
      </c>
      <c r="C956" s="124">
        <f t="shared" si="69"/>
        <v>560000</v>
      </c>
      <c r="D956" s="7"/>
      <c r="E956" s="7">
        <v>4</v>
      </c>
      <c r="F956" s="7">
        <v>560000</v>
      </c>
      <c r="G956" s="48"/>
      <c r="H956" s="7"/>
      <c r="I956" s="7"/>
      <c r="J956" s="7"/>
      <c r="K956" s="7"/>
      <c r="L956" s="7"/>
      <c r="M956" s="48"/>
      <c r="N956" s="48"/>
      <c r="O956" s="7"/>
      <c r="P956" s="7"/>
      <c r="Q956" s="7"/>
      <c r="R956" s="47"/>
      <c r="S956" s="344"/>
    </row>
    <row r="957" spans="1:22" s="38" customFormat="1" ht="19.5" hidden="1" customHeight="1">
      <c r="A957" s="50" t="s">
        <v>1613</v>
      </c>
      <c r="B957" s="295"/>
      <c r="C957" s="262">
        <f>C958+C959+C960+C961+C962+C963+C964+C965+C966+C967+C968+C969+C970+C971+C972+C973+C974+C975+C976+C977</f>
        <v>96923565.865999997</v>
      </c>
      <c r="D957" s="49">
        <f t="shared" ref="D957:Q957" si="70">D958+D959+D960+D961+D962+D963+D964+D965+D966+D967+D968+D969+D970+D971+D972+D973+D974+D975+D976+D977</f>
        <v>63695022.861000009</v>
      </c>
      <c r="E957" s="49">
        <f t="shared" si="70"/>
        <v>4</v>
      </c>
      <c r="F957" s="49">
        <f t="shared" si="70"/>
        <v>3177587.72</v>
      </c>
      <c r="G957" s="49">
        <f t="shared" si="70"/>
        <v>5253.6</v>
      </c>
      <c r="H957" s="49">
        <f t="shared" si="70"/>
        <v>13557597.120000001</v>
      </c>
      <c r="I957" s="49">
        <f t="shared" si="70"/>
        <v>0</v>
      </c>
      <c r="J957" s="49">
        <f t="shared" si="70"/>
        <v>0</v>
      </c>
      <c r="K957" s="49">
        <f t="shared" si="70"/>
        <v>4065</v>
      </c>
      <c r="L957" s="49">
        <f t="shared" si="70"/>
        <v>5764850.9730000002</v>
      </c>
      <c r="M957" s="49">
        <f t="shared" si="70"/>
        <v>0</v>
      </c>
      <c r="N957" s="49">
        <f t="shared" si="70"/>
        <v>0</v>
      </c>
      <c r="O957" s="49">
        <f t="shared" si="70"/>
        <v>2032</v>
      </c>
      <c r="P957" s="49">
        <f t="shared" si="70"/>
        <v>7210624.9919999987</v>
      </c>
      <c r="Q957" s="49">
        <f t="shared" si="70"/>
        <v>3517882.2</v>
      </c>
      <c r="R957" s="47"/>
      <c r="S957" s="344"/>
    </row>
    <row r="958" spans="1:22" s="38" customFormat="1" ht="19.5" hidden="1" customHeight="1">
      <c r="A958" s="132">
        <v>1</v>
      </c>
      <c r="B958" s="114" t="s">
        <v>194</v>
      </c>
      <c r="C958" s="290">
        <f t="shared" ref="C958:C996" si="71">D958+F958+H958+J958+L958+N958+P958+Q958</f>
        <v>2502393.7990000001</v>
      </c>
      <c r="D958" s="291">
        <v>2502393.7990000001</v>
      </c>
      <c r="E958" s="7"/>
      <c r="F958" s="7"/>
      <c r="G958" s="7"/>
      <c r="H958" s="7"/>
      <c r="I958" s="7"/>
      <c r="J958" s="7"/>
      <c r="K958" s="7"/>
      <c r="L958" s="7"/>
      <c r="M958" s="48"/>
      <c r="N958" s="48"/>
      <c r="O958" s="7"/>
      <c r="P958" s="7"/>
      <c r="Q958" s="7"/>
      <c r="R958" s="47"/>
      <c r="S958" s="344"/>
    </row>
    <row r="959" spans="1:22" s="38" customFormat="1" ht="19.5" hidden="1" customHeight="1">
      <c r="A959" s="132">
        <v>2</v>
      </c>
      <c r="B959" s="114" t="s">
        <v>750</v>
      </c>
      <c r="C959" s="290">
        <f t="shared" si="71"/>
        <v>4430956.7369999997</v>
      </c>
      <c r="D959" s="7">
        <v>4430956.7369999997</v>
      </c>
      <c r="E959" s="7"/>
      <c r="F959" s="7"/>
      <c r="G959" s="48"/>
      <c r="H959" s="7"/>
      <c r="I959" s="7"/>
      <c r="J959" s="7"/>
      <c r="K959" s="7"/>
      <c r="L959" s="7"/>
      <c r="M959" s="48"/>
      <c r="N959" s="48"/>
      <c r="O959" s="7"/>
      <c r="P959" s="7"/>
      <c r="Q959" s="7"/>
      <c r="R959" s="47"/>
      <c r="S959" s="344"/>
    </row>
    <row r="960" spans="1:22" s="38" customFormat="1" ht="19.5" hidden="1" customHeight="1">
      <c r="A960" s="132">
        <v>3</v>
      </c>
      <c r="B960" s="114" t="s">
        <v>195</v>
      </c>
      <c r="C960" s="290">
        <f t="shared" si="71"/>
        <v>2808659.219</v>
      </c>
      <c r="D960" s="7">
        <v>2808659.219</v>
      </c>
      <c r="E960" s="7"/>
      <c r="F960" s="7"/>
      <c r="G960" s="48"/>
      <c r="H960" s="7"/>
      <c r="I960" s="7"/>
      <c r="J960" s="7"/>
      <c r="K960" s="7"/>
      <c r="L960" s="7"/>
      <c r="M960" s="48"/>
      <c r="N960" s="48"/>
      <c r="O960" s="7"/>
      <c r="P960" s="7"/>
      <c r="Q960" s="7"/>
      <c r="R960" s="47"/>
      <c r="S960" s="344"/>
    </row>
    <row r="961" spans="1:19" s="33" customFormat="1" ht="19.5" hidden="1" customHeight="1">
      <c r="A961" s="132">
        <v>4</v>
      </c>
      <c r="B961" s="114" t="s">
        <v>879</v>
      </c>
      <c r="C961" s="290">
        <f t="shared" si="71"/>
        <v>3997730.997</v>
      </c>
      <c r="D961" s="7">
        <v>3997730.997</v>
      </c>
      <c r="E961" s="7"/>
      <c r="F961" s="7"/>
      <c r="G961" s="48"/>
      <c r="H961" s="7"/>
      <c r="I961" s="7"/>
      <c r="J961" s="7"/>
      <c r="K961" s="7"/>
      <c r="L961" s="7"/>
      <c r="M961" s="48"/>
      <c r="N961" s="48"/>
      <c r="O961" s="7"/>
      <c r="P961" s="7"/>
      <c r="Q961" s="7"/>
      <c r="R961" s="47"/>
      <c r="S961" s="344"/>
    </row>
    <row r="962" spans="1:19" s="33" customFormat="1" ht="19.5" hidden="1" customHeight="1">
      <c r="A962" s="132">
        <v>5</v>
      </c>
      <c r="B962" s="116" t="s">
        <v>917</v>
      </c>
      <c r="C962" s="290">
        <f t="shared" si="71"/>
        <v>3517882.2</v>
      </c>
      <c r="D962" s="48"/>
      <c r="E962" s="48"/>
      <c r="F962" s="48"/>
      <c r="G962" s="48"/>
      <c r="H962" s="48"/>
      <c r="I962" s="48"/>
      <c r="J962" s="48"/>
      <c r="K962" s="48"/>
      <c r="L962" s="48"/>
      <c r="M962" s="48"/>
      <c r="N962" s="48"/>
      <c r="O962" s="48"/>
      <c r="P962" s="48"/>
      <c r="Q962" s="48">
        <v>3517882.2</v>
      </c>
      <c r="R962" s="47"/>
      <c r="S962" s="344"/>
    </row>
    <row r="963" spans="1:19" s="33" customFormat="1" ht="19.5" hidden="1" customHeight="1">
      <c r="A963" s="132">
        <v>6</v>
      </c>
      <c r="B963" s="116" t="s">
        <v>1716</v>
      </c>
      <c r="C963" s="290">
        <f t="shared" si="71"/>
        <v>4930185.7699999996</v>
      </c>
      <c r="D963" s="48">
        <v>4930185.7699999996</v>
      </c>
      <c r="E963" s="7"/>
      <c r="F963" s="7"/>
      <c r="G963" s="7"/>
      <c r="H963" s="7"/>
      <c r="I963" s="7"/>
      <c r="J963" s="7"/>
      <c r="K963" s="7"/>
      <c r="L963" s="7"/>
      <c r="M963" s="48"/>
      <c r="N963" s="48"/>
      <c r="O963" s="7"/>
      <c r="P963" s="7"/>
      <c r="Q963" s="7"/>
      <c r="R963" s="47"/>
      <c r="S963" s="344"/>
    </row>
    <row r="964" spans="1:19" s="33" customFormat="1" ht="19.5" hidden="1" customHeight="1">
      <c r="A964" s="132">
        <v>7</v>
      </c>
      <c r="B964" s="114" t="s">
        <v>1717</v>
      </c>
      <c r="C964" s="290">
        <f t="shared" si="71"/>
        <v>5055361.8959999997</v>
      </c>
      <c r="D964" s="7">
        <v>2061831.0959999999</v>
      </c>
      <c r="E964" s="7"/>
      <c r="F964" s="7"/>
      <c r="G964" s="7">
        <v>1160</v>
      </c>
      <c r="H964" s="7">
        <v>2993530.8000000003</v>
      </c>
      <c r="I964" s="7"/>
      <c r="J964" s="7"/>
      <c r="K964" s="7"/>
      <c r="L964" s="7"/>
      <c r="M964" s="48"/>
      <c r="N964" s="48"/>
      <c r="O964" s="7"/>
      <c r="P964" s="7"/>
      <c r="Q964" s="7"/>
      <c r="R964" s="47"/>
      <c r="S964" s="344"/>
    </row>
    <row r="965" spans="1:19" s="38" customFormat="1" ht="19.5" hidden="1" customHeight="1">
      <c r="A965" s="132">
        <v>8</v>
      </c>
      <c r="B965" s="114" t="s">
        <v>1718</v>
      </c>
      <c r="C965" s="290">
        <f t="shared" si="71"/>
        <v>4586029.8</v>
      </c>
      <c r="D965" s="7">
        <v>4586029.8</v>
      </c>
      <c r="E965" s="7"/>
      <c r="F965" s="7"/>
      <c r="G965" s="48"/>
      <c r="H965" s="7"/>
      <c r="I965" s="7"/>
      <c r="J965" s="7"/>
      <c r="K965" s="7"/>
      <c r="L965" s="7"/>
      <c r="M965" s="48"/>
      <c r="N965" s="48"/>
      <c r="O965" s="7"/>
      <c r="P965" s="7"/>
      <c r="Q965" s="7"/>
      <c r="R965" s="47"/>
      <c r="S965" s="344"/>
    </row>
    <row r="966" spans="1:19" s="38" customFormat="1" ht="19.5" hidden="1" customHeight="1">
      <c r="A966" s="132">
        <v>9</v>
      </c>
      <c r="B966" s="114" t="s">
        <v>1719</v>
      </c>
      <c r="C966" s="290">
        <f t="shared" si="71"/>
        <v>4595093.1000000006</v>
      </c>
      <c r="D966" s="7">
        <v>4595093.1000000006</v>
      </c>
      <c r="E966" s="7"/>
      <c r="F966" s="7"/>
      <c r="G966" s="48"/>
      <c r="H966" s="7"/>
      <c r="I966" s="7"/>
      <c r="J966" s="7"/>
      <c r="K966" s="7"/>
      <c r="L966" s="7"/>
      <c r="M966" s="48"/>
      <c r="N966" s="48"/>
      <c r="O966" s="7"/>
      <c r="P966" s="7"/>
      <c r="Q966" s="7"/>
      <c r="R966" s="47"/>
      <c r="S966" s="344"/>
    </row>
    <row r="967" spans="1:19" s="38" customFormat="1" ht="19.5" hidden="1" customHeight="1">
      <c r="A967" s="132">
        <v>10</v>
      </c>
      <c r="B967" s="114" t="s">
        <v>1720</v>
      </c>
      <c r="C967" s="290">
        <f t="shared" si="71"/>
        <v>3177587.72</v>
      </c>
      <c r="D967" s="7"/>
      <c r="E967" s="7">
        <v>4</v>
      </c>
      <c r="F967" s="7">
        <v>3177587.72</v>
      </c>
      <c r="G967" s="7"/>
      <c r="H967" s="7"/>
      <c r="I967" s="7"/>
      <c r="J967" s="7"/>
      <c r="K967" s="7"/>
      <c r="L967" s="7"/>
      <c r="M967" s="48"/>
      <c r="N967" s="48"/>
      <c r="O967" s="7"/>
      <c r="P967" s="7"/>
      <c r="Q967" s="7"/>
      <c r="R967" s="47"/>
      <c r="S967" s="344"/>
    </row>
    <row r="968" spans="1:19" s="57" customFormat="1" ht="19.5" hidden="1" customHeight="1">
      <c r="A968" s="132">
        <v>11</v>
      </c>
      <c r="B968" s="116" t="s">
        <v>196</v>
      </c>
      <c r="C968" s="290">
        <f t="shared" si="71"/>
        <v>7878998.5889999988</v>
      </c>
      <c r="D968" s="7">
        <v>7878998.5889999988</v>
      </c>
      <c r="E968" s="7"/>
      <c r="F968" s="7"/>
      <c r="G968" s="7"/>
      <c r="H968" s="48"/>
      <c r="I968" s="7"/>
      <c r="J968" s="7"/>
      <c r="K968" s="7"/>
      <c r="L968" s="48"/>
      <c r="M968" s="48"/>
      <c r="N968" s="48"/>
      <c r="O968" s="48"/>
      <c r="P968" s="48"/>
      <c r="Q968" s="48"/>
      <c r="R968" s="56"/>
    </row>
    <row r="969" spans="1:19" s="38" customFormat="1" ht="19.5" hidden="1" customHeight="1">
      <c r="A969" s="132">
        <v>12</v>
      </c>
      <c r="B969" s="114" t="s">
        <v>749</v>
      </c>
      <c r="C969" s="290">
        <f t="shared" si="71"/>
        <v>9982137.3540000003</v>
      </c>
      <c r="D969" s="7">
        <v>9982137.3540000003</v>
      </c>
      <c r="E969" s="7"/>
      <c r="F969" s="7"/>
      <c r="G969" s="7"/>
      <c r="H969" s="7"/>
      <c r="I969" s="7"/>
      <c r="J969" s="7"/>
      <c r="K969" s="7"/>
      <c r="L969" s="7"/>
      <c r="M969" s="48"/>
      <c r="N969" s="48"/>
      <c r="O969" s="7"/>
      <c r="P969" s="7"/>
      <c r="Q969" s="7"/>
      <c r="R969" s="148"/>
      <c r="S969" s="345"/>
    </row>
    <row r="970" spans="1:19" s="38" customFormat="1" ht="19.5" hidden="1" customHeight="1">
      <c r="A970" s="132">
        <v>13</v>
      </c>
      <c r="B970" s="116" t="s">
        <v>197</v>
      </c>
      <c r="C970" s="290">
        <f t="shared" si="71"/>
        <v>5336996.2</v>
      </c>
      <c r="D970" s="48">
        <v>5336996.2</v>
      </c>
      <c r="E970" s="7"/>
      <c r="F970" s="7"/>
      <c r="G970" s="48"/>
      <c r="H970" s="7"/>
      <c r="I970" s="7"/>
      <c r="J970" s="7"/>
      <c r="K970" s="7"/>
      <c r="L970" s="7"/>
      <c r="M970" s="48"/>
      <c r="N970" s="48"/>
      <c r="O970" s="7"/>
      <c r="P970" s="7"/>
      <c r="Q970" s="7"/>
      <c r="R970" s="148"/>
      <c r="S970" s="345"/>
    </row>
    <row r="971" spans="1:19" s="38" customFormat="1" ht="19.5" hidden="1" customHeight="1">
      <c r="A971" s="132">
        <v>14</v>
      </c>
      <c r="B971" s="114" t="s">
        <v>958</v>
      </c>
      <c r="C971" s="290">
        <f t="shared" si="71"/>
        <v>5324796.0159999998</v>
      </c>
      <c r="D971" s="7">
        <v>5324796.0159999998</v>
      </c>
      <c r="E971" s="7"/>
      <c r="F971" s="7"/>
      <c r="G971" s="7"/>
      <c r="H971" s="7"/>
      <c r="I971" s="7"/>
      <c r="J971" s="7"/>
      <c r="K971" s="7"/>
      <c r="L971" s="7"/>
      <c r="M971" s="48"/>
      <c r="N971" s="48"/>
      <c r="O971" s="7"/>
      <c r="P971" s="7"/>
      <c r="Q971" s="7"/>
      <c r="R971" s="148"/>
      <c r="S971" s="345"/>
    </row>
    <row r="972" spans="1:19" s="38" customFormat="1" ht="19.5" hidden="1" customHeight="1">
      <c r="A972" s="132">
        <v>15</v>
      </c>
      <c r="B972" s="114" t="s">
        <v>198</v>
      </c>
      <c r="C972" s="290">
        <f t="shared" si="71"/>
        <v>9314157.1840000004</v>
      </c>
      <c r="D972" s="7">
        <v>5259214.1840000004</v>
      </c>
      <c r="E972" s="7"/>
      <c r="F972" s="7"/>
      <c r="G972" s="48">
        <v>1571.3</v>
      </c>
      <c r="H972" s="7">
        <v>4054943</v>
      </c>
      <c r="I972" s="7"/>
      <c r="J972" s="7"/>
      <c r="K972" s="7"/>
      <c r="L972" s="7"/>
      <c r="M972" s="48"/>
      <c r="N972" s="48"/>
      <c r="O972" s="7"/>
      <c r="P972" s="7"/>
      <c r="Q972" s="7"/>
      <c r="R972" s="148"/>
      <c r="S972" s="345"/>
    </row>
    <row r="973" spans="1:19" s="38" customFormat="1" ht="19.5" hidden="1" customHeight="1">
      <c r="A973" s="132">
        <v>16</v>
      </c>
      <c r="B973" s="114" t="s">
        <v>616</v>
      </c>
      <c r="C973" s="290">
        <f t="shared" si="71"/>
        <v>3247207</v>
      </c>
      <c r="D973" s="7"/>
      <c r="E973" s="7"/>
      <c r="F973" s="7"/>
      <c r="G973" s="48">
        <v>1258.3</v>
      </c>
      <c r="H973" s="7">
        <v>3247207</v>
      </c>
      <c r="I973" s="7"/>
      <c r="J973" s="7"/>
      <c r="K973" s="7"/>
      <c r="L973" s="7"/>
      <c r="M973" s="48"/>
      <c r="N973" s="48"/>
      <c r="O973" s="7"/>
      <c r="P973" s="7"/>
      <c r="Q973" s="7"/>
      <c r="R973" s="148"/>
      <c r="S973" s="345"/>
    </row>
    <row r="974" spans="1:19" s="38" customFormat="1" ht="19.5" hidden="1" customHeight="1">
      <c r="A974" s="132">
        <v>17</v>
      </c>
      <c r="B974" s="114" t="s">
        <v>199</v>
      </c>
      <c r="C974" s="290">
        <f t="shared" si="71"/>
        <v>5046451.3649999993</v>
      </c>
      <c r="D974" s="7"/>
      <c r="E974" s="7"/>
      <c r="F974" s="7"/>
      <c r="G974" s="48"/>
      <c r="H974" s="7"/>
      <c r="I974" s="7"/>
      <c r="J974" s="7"/>
      <c r="K974" s="48">
        <v>1016</v>
      </c>
      <c r="L974" s="48">
        <v>1441138.8689999999</v>
      </c>
      <c r="M974" s="48"/>
      <c r="N974" s="48"/>
      <c r="O974" s="48">
        <v>1016</v>
      </c>
      <c r="P974" s="48">
        <v>3605312.4959999993</v>
      </c>
      <c r="Q974" s="7"/>
      <c r="R974" s="148"/>
      <c r="S974" s="345"/>
    </row>
    <row r="975" spans="1:19" s="38" customFormat="1" ht="19.5" hidden="1" customHeight="1">
      <c r="A975" s="132">
        <v>18</v>
      </c>
      <c r="B975" s="114" t="s">
        <v>200</v>
      </c>
      <c r="C975" s="290">
        <f t="shared" si="71"/>
        <v>1442616.3539999998</v>
      </c>
      <c r="D975" s="7"/>
      <c r="E975" s="7"/>
      <c r="F975" s="7"/>
      <c r="G975" s="48"/>
      <c r="H975" s="7"/>
      <c r="I975" s="7"/>
      <c r="J975" s="7"/>
      <c r="K975" s="48">
        <v>1016</v>
      </c>
      <c r="L975" s="48">
        <v>1442616.3539999998</v>
      </c>
      <c r="M975" s="48"/>
      <c r="N975" s="48"/>
      <c r="O975" s="48"/>
      <c r="P975" s="48"/>
      <c r="Q975" s="7"/>
      <c r="R975" s="148"/>
      <c r="S975" s="345"/>
    </row>
    <row r="976" spans="1:19" s="38" customFormat="1" ht="19.5" hidden="1" customHeight="1">
      <c r="A976" s="132">
        <v>19</v>
      </c>
      <c r="B976" s="114" t="s">
        <v>201</v>
      </c>
      <c r="C976" s="290">
        <f t="shared" si="71"/>
        <v>3070915.0410000002</v>
      </c>
      <c r="D976" s="7"/>
      <c r="E976" s="7"/>
      <c r="F976" s="7"/>
      <c r="G976" s="48">
        <v>632</v>
      </c>
      <c r="H976" s="7">
        <v>1630958.1600000001</v>
      </c>
      <c r="I976" s="7"/>
      <c r="J976" s="7"/>
      <c r="K976" s="48">
        <v>1017</v>
      </c>
      <c r="L976" s="7">
        <v>1439956.8810000001</v>
      </c>
      <c r="M976" s="48"/>
      <c r="N976" s="48"/>
      <c r="O976" s="48"/>
      <c r="P976" s="48"/>
      <c r="Q976" s="7"/>
      <c r="R976" s="148"/>
      <c r="S976" s="345"/>
    </row>
    <row r="977" spans="1:19" s="38" customFormat="1" ht="19.5" hidden="1" customHeight="1">
      <c r="A977" s="132">
        <v>20</v>
      </c>
      <c r="B977" s="114" t="s">
        <v>878</v>
      </c>
      <c r="C977" s="290">
        <f t="shared" si="71"/>
        <v>6677409.5249999994</v>
      </c>
      <c r="D977" s="7"/>
      <c r="E977" s="7"/>
      <c r="F977" s="7"/>
      <c r="G977" s="48">
        <v>632</v>
      </c>
      <c r="H977" s="7">
        <v>1630958.1600000001</v>
      </c>
      <c r="I977" s="7"/>
      <c r="J977" s="7"/>
      <c r="K977" s="48">
        <v>1016</v>
      </c>
      <c r="L977" s="48">
        <v>1441138.8689999999</v>
      </c>
      <c r="M977" s="48"/>
      <c r="N977" s="48"/>
      <c r="O977" s="48">
        <v>1016</v>
      </c>
      <c r="P977" s="48">
        <v>3605312.4959999993</v>
      </c>
      <c r="Q977" s="7"/>
      <c r="R977" s="148"/>
      <c r="S977" s="345"/>
    </row>
    <row r="978" spans="1:19" s="38" customFormat="1" ht="19.5" hidden="1" customHeight="1">
      <c r="A978" s="50" t="s">
        <v>1614</v>
      </c>
      <c r="B978" s="295"/>
      <c r="C978" s="262">
        <f>C979+C980+C981+C982+C983+C984+C985+C986+C987+C988+C989+C990+C991+C992+C993+C994+C995+C996</f>
        <v>77373279.708199993</v>
      </c>
      <c r="D978" s="49">
        <f t="shared" ref="D978:Q978" si="72">D979+D980+D981+D982+D983+D984+D985+D986+D987+D988+D989+D990+D991+D992+D993+D994+D995+D996</f>
        <v>43479413.585999995</v>
      </c>
      <c r="E978" s="49">
        <f t="shared" si="72"/>
        <v>0</v>
      </c>
      <c r="F978" s="49">
        <f t="shared" si="72"/>
        <v>0</v>
      </c>
      <c r="G978" s="49">
        <f t="shared" si="72"/>
        <v>8261.9399999999987</v>
      </c>
      <c r="H978" s="49">
        <f t="shared" si="72"/>
        <v>22047071.122200001</v>
      </c>
      <c r="I978" s="49">
        <f t="shared" si="72"/>
        <v>0</v>
      </c>
      <c r="J978" s="49">
        <f t="shared" si="72"/>
        <v>0</v>
      </c>
      <c r="K978" s="49">
        <f t="shared" si="72"/>
        <v>2298</v>
      </c>
      <c r="L978" s="49">
        <f t="shared" si="72"/>
        <v>3383145</v>
      </c>
      <c r="M978" s="49">
        <f t="shared" si="72"/>
        <v>0</v>
      </c>
      <c r="N978" s="49">
        <f t="shared" si="72"/>
        <v>0</v>
      </c>
      <c r="O978" s="49">
        <f t="shared" si="72"/>
        <v>2298</v>
      </c>
      <c r="P978" s="49">
        <f t="shared" si="72"/>
        <v>8463650</v>
      </c>
      <c r="Q978" s="49">
        <f t="shared" si="72"/>
        <v>0</v>
      </c>
      <c r="R978" s="148"/>
      <c r="S978" s="345"/>
    </row>
    <row r="979" spans="1:19" s="38" customFormat="1" ht="19.5" hidden="1" customHeight="1">
      <c r="A979" s="115">
        <v>1</v>
      </c>
      <c r="B979" s="114" t="s">
        <v>194</v>
      </c>
      <c r="C979" s="124">
        <f t="shared" si="71"/>
        <v>1367308.74</v>
      </c>
      <c r="D979" s="7">
        <v>1367308.74</v>
      </c>
      <c r="E979" s="7"/>
      <c r="F979" s="7"/>
      <c r="G979" s="48"/>
      <c r="H979" s="7"/>
      <c r="I979" s="7"/>
      <c r="J979" s="7"/>
      <c r="K979" s="7"/>
      <c r="L979" s="7"/>
      <c r="M979" s="48"/>
      <c r="N979" s="48"/>
      <c r="O979" s="7"/>
      <c r="P979" s="7"/>
      <c r="Q979" s="7"/>
      <c r="R979" s="148"/>
      <c r="S979" s="345"/>
    </row>
    <row r="980" spans="1:19" s="38" customFormat="1" ht="19.5" hidden="1" customHeight="1">
      <c r="A980" s="115">
        <v>2</v>
      </c>
      <c r="B980" s="114" t="s">
        <v>750</v>
      </c>
      <c r="C980" s="124">
        <f t="shared" si="71"/>
        <v>5281998.1972000003</v>
      </c>
      <c r="D980" s="7">
        <v>2285267.4159999997</v>
      </c>
      <c r="E980" s="7"/>
      <c r="F980" s="7"/>
      <c r="G980" s="48">
        <v>1161.24</v>
      </c>
      <c r="H980" s="7">
        <v>2996730.7812000001</v>
      </c>
      <c r="I980" s="7"/>
      <c r="J980" s="7"/>
      <c r="K980" s="7"/>
      <c r="L980" s="7"/>
      <c r="M980" s="48"/>
      <c r="N980" s="48"/>
      <c r="O980" s="7"/>
      <c r="P980" s="7"/>
      <c r="Q980" s="7"/>
      <c r="R980" s="148"/>
      <c r="S980" s="345"/>
    </row>
    <row r="981" spans="1:19" s="38" customFormat="1" ht="19.5" hidden="1" customHeight="1">
      <c r="A981" s="115">
        <v>3</v>
      </c>
      <c r="B981" s="114" t="s">
        <v>879</v>
      </c>
      <c r="C981" s="124">
        <f t="shared" si="71"/>
        <v>5055361.8959999997</v>
      </c>
      <c r="D981" s="7">
        <v>2061831.0959999999</v>
      </c>
      <c r="E981" s="7"/>
      <c r="F981" s="7"/>
      <c r="G981" s="48">
        <v>1160</v>
      </c>
      <c r="H981" s="7">
        <v>2993530.8000000003</v>
      </c>
      <c r="I981" s="7"/>
      <c r="J981" s="7"/>
      <c r="K981" s="7"/>
      <c r="L981" s="7"/>
      <c r="M981" s="48"/>
      <c r="N981" s="48"/>
      <c r="O981" s="7"/>
      <c r="P981" s="7"/>
      <c r="Q981" s="7"/>
      <c r="R981" s="148"/>
      <c r="S981" s="345"/>
    </row>
    <row r="982" spans="1:19" s="57" customFormat="1" ht="19.5" hidden="1" customHeight="1">
      <c r="A982" s="115">
        <v>4</v>
      </c>
      <c r="B982" s="114" t="s">
        <v>1721</v>
      </c>
      <c r="C982" s="124">
        <f t="shared" si="71"/>
        <v>11846795</v>
      </c>
      <c r="D982" s="7"/>
      <c r="E982" s="7"/>
      <c r="F982" s="7"/>
      <c r="G982" s="48"/>
      <c r="H982" s="7"/>
      <c r="I982" s="7"/>
      <c r="J982" s="7"/>
      <c r="K982" s="48">
        <v>2298</v>
      </c>
      <c r="L982" s="7">
        <v>3383145</v>
      </c>
      <c r="M982" s="48"/>
      <c r="N982" s="48"/>
      <c r="O982" s="48">
        <v>2298</v>
      </c>
      <c r="P982" s="7">
        <v>8463650</v>
      </c>
      <c r="Q982" s="7"/>
      <c r="R982" s="56"/>
    </row>
    <row r="983" spans="1:19" s="38" customFormat="1" ht="19.5" hidden="1" customHeight="1">
      <c r="A983" s="115">
        <v>5</v>
      </c>
      <c r="B983" s="114" t="s">
        <v>1717</v>
      </c>
      <c r="C983" s="124">
        <f t="shared" si="71"/>
        <v>3997730.997</v>
      </c>
      <c r="D983" s="7">
        <v>3997730.997</v>
      </c>
      <c r="E983" s="7"/>
      <c r="F983" s="7"/>
      <c r="G983" s="48"/>
      <c r="H983" s="7"/>
      <c r="I983" s="7"/>
      <c r="J983" s="7"/>
      <c r="K983" s="7"/>
      <c r="L983" s="7"/>
      <c r="M983" s="48"/>
      <c r="N983" s="48"/>
      <c r="O983" s="7"/>
      <c r="P983" s="7"/>
      <c r="Q983" s="7"/>
      <c r="R983" s="148"/>
      <c r="S983" s="345"/>
    </row>
    <row r="984" spans="1:19" s="38" customFormat="1" ht="19.5" hidden="1" customHeight="1">
      <c r="A984" s="115">
        <v>6</v>
      </c>
      <c r="B984" s="114" t="s">
        <v>1718</v>
      </c>
      <c r="C984" s="124">
        <f t="shared" si="71"/>
        <v>2365246.4</v>
      </c>
      <c r="D984" s="7">
        <v>2365246.4</v>
      </c>
      <c r="E984" s="7"/>
      <c r="F984" s="7"/>
      <c r="G984" s="48"/>
      <c r="H984" s="7"/>
      <c r="I984" s="7"/>
      <c r="J984" s="7"/>
      <c r="K984" s="7"/>
      <c r="L984" s="7"/>
      <c r="M984" s="48"/>
      <c r="N984" s="48"/>
      <c r="O984" s="7"/>
      <c r="P984" s="7"/>
      <c r="Q984" s="7"/>
      <c r="R984" s="148"/>
      <c r="S984" s="345"/>
    </row>
    <row r="985" spans="1:19" s="38" customFormat="1" ht="19.5" hidden="1" customHeight="1">
      <c r="A985" s="115">
        <v>7</v>
      </c>
      <c r="B985" s="114" t="s">
        <v>1719</v>
      </c>
      <c r="C985" s="124">
        <f t="shared" si="71"/>
        <v>2369920.7999999998</v>
      </c>
      <c r="D985" s="7">
        <v>2369920.7999999998</v>
      </c>
      <c r="E985" s="7"/>
      <c r="F985" s="7"/>
      <c r="G985" s="48"/>
      <c r="H985" s="7"/>
      <c r="I985" s="7"/>
      <c r="J985" s="7"/>
      <c r="K985" s="7"/>
      <c r="L985" s="7"/>
      <c r="M985" s="48"/>
      <c r="N985" s="48"/>
      <c r="O985" s="7"/>
      <c r="P985" s="7"/>
      <c r="Q985" s="7"/>
      <c r="R985" s="148"/>
      <c r="S985" s="345"/>
    </row>
    <row r="986" spans="1:19" s="38" customFormat="1" ht="19.5" hidden="1" customHeight="1">
      <c r="A986" s="115">
        <v>8</v>
      </c>
      <c r="B986" s="114" t="s">
        <v>1722</v>
      </c>
      <c r="C986" s="124">
        <f t="shared" si="71"/>
        <v>3204110.2080000001</v>
      </c>
      <c r="D986" s="7"/>
      <c r="E986" s="7"/>
      <c r="F986" s="7"/>
      <c r="G986" s="48">
        <v>1241.5999999999999</v>
      </c>
      <c r="H986" s="7">
        <v>3204110.2080000001</v>
      </c>
      <c r="I986" s="7"/>
      <c r="J986" s="7"/>
      <c r="K986" s="7"/>
      <c r="L986" s="7"/>
      <c r="M986" s="48"/>
      <c r="N986" s="48"/>
      <c r="O986" s="7"/>
      <c r="P986" s="7"/>
      <c r="Q986" s="7"/>
      <c r="R986" s="148"/>
      <c r="S986" s="345"/>
    </row>
    <row r="987" spans="1:19" s="38" customFormat="1" ht="19.5" hidden="1" customHeight="1">
      <c r="A987" s="115">
        <v>9</v>
      </c>
      <c r="B987" s="114" t="s">
        <v>1720</v>
      </c>
      <c r="C987" s="124">
        <f t="shared" si="71"/>
        <v>12515182.07</v>
      </c>
      <c r="D987" s="7">
        <v>12515182.07</v>
      </c>
      <c r="E987" s="7"/>
      <c r="F987" s="7"/>
      <c r="G987" s="48"/>
      <c r="H987" s="7"/>
      <c r="I987" s="7"/>
      <c r="J987" s="7"/>
      <c r="K987" s="7"/>
      <c r="L987" s="7"/>
      <c r="M987" s="48"/>
      <c r="N987" s="48"/>
      <c r="O987" s="7"/>
      <c r="P987" s="7"/>
      <c r="Q987" s="7"/>
      <c r="R987" s="148"/>
      <c r="S987" s="345"/>
    </row>
    <row r="988" spans="1:19" s="38" customFormat="1" ht="19.5" hidden="1" customHeight="1">
      <c r="A988" s="115">
        <v>10</v>
      </c>
      <c r="B988" s="116" t="s">
        <v>196</v>
      </c>
      <c r="C988" s="124">
        <f t="shared" si="71"/>
        <v>4063596.1519999998</v>
      </c>
      <c r="D988" s="7">
        <v>4063596.1519999998</v>
      </c>
      <c r="E988" s="7"/>
      <c r="F988" s="7"/>
      <c r="G988" s="7"/>
      <c r="H988" s="48"/>
      <c r="I988" s="7"/>
      <c r="J988" s="7"/>
      <c r="K988" s="7"/>
      <c r="L988" s="48"/>
      <c r="M988" s="48"/>
      <c r="N988" s="48"/>
      <c r="O988" s="48"/>
      <c r="P988" s="48"/>
      <c r="Q988" s="48"/>
      <c r="R988" s="148"/>
      <c r="S988" s="345"/>
    </row>
    <row r="989" spans="1:19" s="38" customFormat="1" ht="19.5" hidden="1" customHeight="1">
      <c r="A989" s="115">
        <v>11</v>
      </c>
      <c r="B989" s="114" t="s">
        <v>749</v>
      </c>
      <c r="C989" s="124">
        <f t="shared" si="71"/>
        <v>5148290.6719999993</v>
      </c>
      <c r="D989" s="7">
        <v>5148290.6719999993</v>
      </c>
      <c r="E989" s="7"/>
      <c r="F989" s="7"/>
      <c r="G989" s="48"/>
      <c r="H989" s="7"/>
      <c r="I989" s="7"/>
      <c r="J989" s="7"/>
      <c r="K989" s="7"/>
      <c r="L989" s="7"/>
      <c r="M989" s="48"/>
      <c r="N989" s="48"/>
      <c r="O989" s="7"/>
      <c r="P989" s="7"/>
      <c r="Q989" s="7"/>
      <c r="R989" s="148"/>
      <c r="S989" s="345"/>
    </row>
    <row r="990" spans="1:19" s="38" customFormat="1" ht="19.5" hidden="1" customHeight="1">
      <c r="A990" s="115">
        <v>12</v>
      </c>
      <c r="B990" s="114" t="s">
        <v>197</v>
      </c>
      <c r="C990" s="124">
        <f t="shared" si="71"/>
        <v>4020105.4139999999</v>
      </c>
      <c r="D990" s="7"/>
      <c r="E990" s="7"/>
      <c r="F990" s="7"/>
      <c r="G990" s="48">
        <v>1557.8</v>
      </c>
      <c r="H990" s="7">
        <v>4020105.4139999999</v>
      </c>
      <c r="I990" s="7"/>
      <c r="J990" s="7"/>
      <c r="K990" s="7"/>
      <c r="L990" s="7"/>
      <c r="M990" s="48"/>
      <c r="N990" s="48"/>
      <c r="O990" s="7"/>
      <c r="P990" s="7"/>
      <c r="Q990" s="7"/>
      <c r="R990" s="148"/>
      <c r="S990" s="345"/>
    </row>
    <row r="991" spans="1:19" s="38" customFormat="1" ht="19.5" hidden="1" customHeight="1">
      <c r="A991" s="115">
        <v>13</v>
      </c>
      <c r="B991" s="114" t="s">
        <v>958</v>
      </c>
      <c r="C991" s="124">
        <f t="shared" si="71"/>
        <v>4054943.9190000002</v>
      </c>
      <c r="D991" s="7"/>
      <c r="E991" s="7"/>
      <c r="F991" s="7"/>
      <c r="G991" s="48">
        <v>1571.3</v>
      </c>
      <c r="H991" s="7">
        <v>4054943.9190000002</v>
      </c>
      <c r="I991" s="7"/>
      <c r="J991" s="7"/>
      <c r="K991" s="7"/>
      <c r="L991" s="7"/>
      <c r="M991" s="48"/>
      <c r="N991" s="48"/>
      <c r="O991" s="7"/>
      <c r="P991" s="7"/>
      <c r="Q991" s="7"/>
      <c r="R991" s="148"/>
      <c r="S991" s="345"/>
    </row>
    <row r="992" spans="1:19" s="38" customFormat="1" ht="19.5" hidden="1" customHeight="1">
      <c r="A992" s="115">
        <v>14</v>
      </c>
      <c r="B992" s="114" t="s">
        <v>616</v>
      </c>
      <c r="C992" s="124">
        <f t="shared" si="71"/>
        <v>3642058.76</v>
      </c>
      <c r="D992" s="7">
        <v>3642058.76</v>
      </c>
      <c r="E992" s="7"/>
      <c r="F992" s="7"/>
      <c r="G992" s="48"/>
      <c r="H992" s="7"/>
      <c r="I992" s="7"/>
      <c r="J992" s="7"/>
      <c r="K992" s="7"/>
      <c r="L992" s="7"/>
      <c r="M992" s="48"/>
      <c r="N992" s="48"/>
      <c r="O992" s="7"/>
      <c r="P992" s="7"/>
      <c r="Q992" s="7"/>
      <c r="R992" s="148"/>
      <c r="S992" s="345"/>
    </row>
    <row r="993" spans="1:19" s="38" customFormat="1" ht="19.5" hidden="1" customHeight="1">
      <c r="A993" s="115">
        <v>15</v>
      </c>
      <c r="B993" s="114" t="s">
        <v>199</v>
      </c>
      <c r="C993" s="124">
        <f t="shared" si="71"/>
        <v>3304710.969</v>
      </c>
      <c r="D993" s="7">
        <v>915885.96899999992</v>
      </c>
      <c r="E993" s="7"/>
      <c r="F993" s="7"/>
      <c r="G993" s="48">
        <v>785</v>
      </c>
      <c r="H993" s="7">
        <v>2388825</v>
      </c>
      <c r="I993" s="7"/>
      <c r="J993" s="7"/>
      <c r="K993" s="7"/>
      <c r="L993" s="7"/>
      <c r="M993" s="48"/>
      <c r="N993" s="48"/>
      <c r="O993" s="7"/>
      <c r="P993" s="7"/>
      <c r="Q993" s="7"/>
      <c r="R993" s="148"/>
      <c r="S993" s="345"/>
    </row>
    <row r="994" spans="1:19" s="38" customFormat="1" ht="19.5" hidden="1" customHeight="1">
      <c r="A994" s="115">
        <v>16</v>
      </c>
      <c r="B994" s="114" t="s">
        <v>200</v>
      </c>
      <c r="C994" s="124">
        <f t="shared" si="71"/>
        <v>3305649.9539999999</v>
      </c>
      <c r="D994" s="7">
        <v>916824.95399999991</v>
      </c>
      <c r="E994" s="7"/>
      <c r="F994" s="7"/>
      <c r="G994" s="48">
        <v>785</v>
      </c>
      <c r="H994" s="7">
        <v>2388825</v>
      </c>
      <c r="I994" s="7"/>
      <c r="J994" s="7"/>
      <c r="K994" s="7"/>
      <c r="L994" s="7"/>
      <c r="M994" s="48"/>
      <c r="N994" s="48"/>
      <c r="O994" s="7"/>
      <c r="P994" s="7"/>
      <c r="Q994" s="7"/>
      <c r="R994" s="148"/>
      <c r="S994" s="345"/>
    </row>
    <row r="995" spans="1:19" s="38" customFormat="1" ht="19.5" hidden="1" customHeight="1">
      <c r="A995" s="115">
        <v>17</v>
      </c>
      <c r="B995" s="114" t="s">
        <v>201</v>
      </c>
      <c r="C995" s="124">
        <f t="shared" si="71"/>
        <v>915134.78</v>
      </c>
      <c r="D995" s="7">
        <v>915134.78</v>
      </c>
      <c r="E995" s="7"/>
      <c r="F995" s="7"/>
      <c r="G995" s="48"/>
      <c r="H995" s="7"/>
      <c r="I995" s="7"/>
      <c r="J995" s="7"/>
      <c r="K995" s="7"/>
      <c r="L995" s="7"/>
      <c r="M995" s="48"/>
      <c r="N995" s="48"/>
      <c r="O995" s="7"/>
      <c r="P995" s="7"/>
      <c r="Q995" s="7"/>
      <c r="R995" s="148"/>
      <c r="S995" s="345"/>
    </row>
    <row r="996" spans="1:19" s="38" customFormat="1" ht="19.5" hidden="1" customHeight="1">
      <c r="A996" s="132">
        <v>18</v>
      </c>
      <c r="B996" s="114" t="s">
        <v>878</v>
      </c>
      <c r="C996" s="124">
        <f t="shared" si="71"/>
        <v>915134.78</v>
      </c>
      <c r="D996" s="7">
        <v>915134.78</v>
      </c>
      <c r="E996" s="7"/>
      <c r="F996" s="7"/>
      <c r="G996" s="48"/>
      <c r="H996" s="7"/>
      <c r="I996" s="7"/>
      <c r="J996" s="7"/>
      <c r="K996" s="7"/>
      <c r="L996" s="7"/>
      <c r="M996" s="48"/>
      <c r="N996" s="48"/>
      <c r="O996" s="7"/>
      <c r="P996" s="7"/>
      <c r="Q996" s="7"/>
      <c r="R996" s="148"/>
      <c r="S996" s="345"/>
    </row>
    <row r="997" spans="1:19" s="60" customFormat="1" ht="22.5" hidden="1" customHeight="1">
      <c r="A997" s="6">
        <v>11</v>
      </c>
      <c r="B997" s="12" t="s">
        <v>53</v>
      </c>
      <c r="C997" s="262">
        <f>C998</f>
        <v>11903914.5</v>
      </c>
      <c r="D997" s="49">
        <f t="shared" ref="D997:Q997" si="73">D998</f>
        <v>102334</v>
      </c>
      <c r="E997" s="49">
        <f t="shared" si="73"/>
        <v>0</v>
      </c>
      <c r="F997" s="49">
        <f t="shared" si="73"/>
        <v>0</v>
      </c>
      <c r="G997" s="49">
        <f t="shared" si="73"/>
        <v>2589.88</v>
      </c>
      <c r="H997" s="49">
        <f t="shared" si="73"/>
        <v>6678621</v>
      </c>
      <c r="I997" s="49">
        <f t="shared" si="73"/>
        <v>0</v>
      </c>
      <c r="J997" s="49">
        <f t="shared" si="73"/>
        <v>0</v>
      </c>
      <c r="K997" s="49">
        <f t="shared" si="73"/>
        <v>1370</v>
      </c>
      <c r="L997" s="49">
        <f t="shared" si="73"/>
        <v>1349436.3</v>
      </c>
      <c r="M997" s="49">
        <f t="shared" si="73"/>
        <v>384</v>
      </c>
      <c r="N997" s="49">
        <f t="shared" si="73"/>
        <v>397624</v>
      </c>
      <c r="O997" s="49">
        <f t="shared" si="73"/>
        <v>1370</v>
      </c>
      <c r="P997" s="49">
        <f t="shared" si="73"/>
        <v>3375899.2</v>
      </c>
      <c r="Q997" s="49">
        <f t="shared" si="73"/>
        <v>0</v>
      </c>
    </row>
    <row r="998" spans="1:19" ht="22.5" hidden="1" customHeight="1">
      <c r="A998" s="311" t="s">
        <v>1179</v>
      </c>
      <c r="B998" s="312"/>
      <c r="C998" s="262">
        <f>SUM(C999:C1004)</f>
        <v>11903914.5</v>
      </c>
      <c r="D998" s="49">
        <f t="shared" ref="D998:Q998" si="74">SUM(D999:D1004)</f>
        <v>102334</v>
      </c>
      <c r="E998" s="49">
        <f t="shared" si="74"/>
        <v>0</v>
      </c>
      <c r="F998" s="49">
        <f t="shared" si="74"/>
        <v>0</v>
      </c>
      <c r="G998" s="49">
        <f t="shared" si="74"/>
        <v>2589.88</v>
      </c>
      <c r="H998" s="49">
        <f t="shared" si="74"/>
        <v>6678621</v>
      </c>
      <c r="I998" s="49">
        <f t="shared" si="74"/>
        <v>0</v>
      </c>
      <c r="J998" s="49">
        <f t="shared" si="74"/>
        <v>0</v>
      </c>
      <c r="K998" s="49">
        <f t="shared" si="74"/>
        <v>1370</v>
      </c>
      <c r="L998" s="49">
        <f t="shared" si="74"/>
        <v>1349436.3</v>
      </c>
      <c r="M998" s="49">
        <f t="shared" si="74"/>
        <v>384</v>
      </c>
      <c r="N998" s="49">
        <f t="shared" si="74"/>
        <v>397624</v>
      </c>
      <c r="O998" s="49">
        <f t="shared" si="74"/>
        <v>1370</v>
      </c>
      <c r="P998" s="49">
        <f t="shared" si="74"/>
        <v>3375899.2</v>
      </c>
      <c r="Q998" s="49">
        <f t="shared" si="74"/>
        <v>0</v>
      </c>
    </row>
    <row r="999" spans="1:19" s="3" customFormat="1" ht="25.5" hidden="1" customHeight="1">
      <c r="A999" s="19">
        <v>1</v>
      </c>
      <c r="B999" s="16" t="s">
        <v>1452</v>
      </c>
      <c r="C999" s="244">
        <f t="shared" ref="C999:C1004" si="75">D999+F999+H999+J999+L999+N999+P999+Q999</f>
        <v>4004902</v>
      </c>
      <c r="D999" s="48">
        <v>41771</v>
      </c>
      <c r="E999" s="48"/>
      <c r="F999" s="48"/>
      <c r="G999" s="104">
        <v>524.70000000000005</v>
      </c>
      <c r="H999" s="104">
        <f>FLOOR(G999*2580.63,1)</f>
        <v>1354056</v>
      </c>
      <c r="I999" s="48"/>
      <c r="J999" s="48"/>
      <c r="K999" s="48">
        <v>700</v>
      </c>
      <c r="L999" s="48">
        <f>K999*984.99</f>
        <v>689493</v>
      </c>
      <c r="M999" s="48">
        <v>188</v>
      </c>
      <c r="N999" s="48">
        <v>194670</v>
      </c>
      <c r="O999" s="48">
        <v>700</v>
      </c>
      <c r="P999" s="48">
        <f>O999*2464.16</f>
        <v>1724912</v>
      </c>
      <c r="Q999" s="48"/>
      <c r="R999" s="149"/>
      <c r="S999" s="36"/>
    </row>
    <row r="1000" spans="1:19" s="3" customFormat="1" ht="25.5" hidden="1" customHeight="1">
      <c r="A1000" s="19">
        <v>2</v>
      </c>
      <c r="B1000" s="16" t="s">
        <v>146</v>
      </c>
      <c r="C1000" s="244">
        <f t="shared" si="75"/>
        <v>3951213.5</v>
      </c>
      <c r="D1000" s="48">
        <v>60563</v>
      </c>
      <c r="E1000" s="48"/>
      <c r="F1000" s="48"/>
      <c r="G1000" s="104">
        <v>533.5</v>
      </c>
      <c r="H1000" s="104">
        <v>1376766</v>
      </c>
      <c r="I1000" s="48"/>
      <c r="J1000" s="48"/>
      <c r="K1000" s="48">
        <v>670</v>
      </c>
      <c r="L1000" s="48">
        <f>K1000*984.99</f>
        <v>659943.30000000005</v>
      </c>
      <c r="M1000" s="48">
        <v>196</v>
      </c>
      <c r="N1000" s="48">
        <v>202954</v>
      </c>
      <c r="O1000" s="48">
        <v>670</v>
      </c>
      <c r="P1000" s="48">
        <f>O1000*2464.16</f>
        <v>1650987.2</v>
      </c>
      <c r="Q1000" s="48"/>
      <c r="R1000" s="149"/>
      <c r="S1000" s="36"/>
    </row>
    <row r="1001" spans="1:19" s="3" customFormat="1" ht="25.5" hidden="1" customHeight="1">
      <c r="A1001" s="19">
        <v>3</v>
      </c>
      <c r="B1001" s="16" t="s">
        <v>147</v>
      </c>
      <c r="C1001" s="244">
        <f t="shared" si="75"/>
        <v>983529</v>
      </c>
      <c r="D1001" s="110"/>
      <c r="E1001" s="48"/>
      <c r="F1001" s="48"/>
      <c r="G1001" s="104">
        <v>381.12</v>
      </c>
      <c r="H1001" s="104">
        <v>983529</v>
      </c>
      <c r="I1001" s="48"/>
      <c r="J1001" s="48"/>
      <c r="K1001" s="48"/>
      <c r="L1001" s="48"/>
      <c r="M1001" s="48"/>
      <c r="N1001" s="48"/>
      <c r="O1001" s="48"/>
      <c r="P1001" s="48"/>
      <c r="Q1001" s="48"/>
      <c r="R1001" s="149"/>
      <c r="S1001" s="36"/>
    </row>
    <row r="1002" spans="1:19" s="3" customFormat="1" ht="25.5" hidden="1" customHeight="1">
      <c r="A1002" s="19">
        <v>4</v>
      </c>
      <c r="B1002" s="16" t="s">
        <v>148</v>
      </c>
      <c r="C1002" s="244">
        <f t="shared" si="75"/>
        <v>976252</v>
      </c>
      <c r="D1002" s="110"/>
      <c r="E1002" s="48"/>
      <c r="F1002" s="48"/>
      <c r="G1002" s="104">
        <v>378.3</v>
      </c>
      <c r="H1002" s="104">
        <v>976252</v>
      </c>
      <c r="I1002" s="48"/>
      <c r="J1002" s="48"/>
      <c r="K1002" s="48"/>
      <c r="L1002" s="48"/>
      <c r="M1002" s="48"/>
      <c r="N1002" s="48"/>
      <c r="O1002" s="48"/>
      <c r="P1002" s="48"/>
      <c r="Q1002" s="48"/>
      <c r="R1002" s="149"/>
      <c r="S1002" s="36"/>
    </row>
    <row r="1003" spans="1:19" s="3" customFormat="1" ht="25.5" hidden="1" customHeight="1">
      <c r="A1003" s="19">
        <v>5</v>
      </c>
      <c r="B1003" s="16" t="s">
        <v>149</v>
      </c>
      <c r="C1003" s="244">
        <f t="shared" si="75"/>
        <v>989005</v>
      </c>
      <c r="D1003" s="110"/>
      <c r="E1003" s="48"/>
      <c r="F1003" s="48"/>
      <c r="G1003" s="104">
        <v>388.24</v>
      </c>
      <c r="H1003" s="104">
        <v>989005</v>
      </c>
      <c r="I1003" s="48"/>
      <c r="J1003" s="48"/>
      <c r="K1003" s="48"/>
      <c r="L1003" s="48"/>
      <c r="M1003" s="48"/>
      <c r="N1003" s="48"/>
      <c r="O1003" s="48"/>
      <c r="P1003" s="48"/>
      <c r="Q1003" s="48"/>
      <c r="R1003" s="149"/>
      <c r="S1003" s="36"/>
    </row>
    <row r="1004" spans="1:19" s="3" customFormat="1" ht="25.5" hidden="1" customHeight="1">
      <c r="A1004" s="19">
        <v>6</v>
      </c>
      <c r="B1004" s="16" t="s">
        <v>150</v>
      </c>
      <c r="C1004" s="244">
        <f t="shared" si="75"/>
        <v>999013</v>
      </c>
      <c r="D1004" s="110"/>
      <c r="E1004" s="48"/>
      <c r="F1004" s="48"/>
      <c r="G1004" s="104">
        <v>384.02</v>
      </c>
      <c r="H1004" s="104">
        <v>999013</v>
      </c>
      <c r="I1004" s="48"/>
      <c r="J1004" s="48"/>
      <c r="K1004" s="48"/>
      <c r="L1004" s="48"/>
      <c r="M1004" s="48"/>
      <c r="N1004" s="48"/>
      <c r="O1004" s="48"/>
      <c r="P1004" s="48"/>
      <c r="Q1004" s="48"/>
      <c r="R1004" s="149"/>
      <c r="S1004" s="36"/>
    </row>
    <row r="1005" spans="1:19" s="3" customFormat="1" ht="24.75" hidden="1" customHeight="1">
      <c r="A1005" s="6">
        <v>12</v>
      </c>
      <c r="B1005" s="306" t="s">
        <v>1337</v>
      </c>
      <c r="C1005" s="133">
        <v>18852620</v>
      </c>
      <c r="D1005" s="61">
        <v>2515000</v>
      </c>
      <c r="E1005" s="61">
        <v>0</v>
      </c>
      <c r="F1005" s="61">
        <v>0</v>
      </c>
      <c r="G1005" s="61">
        <v>0</v>
      </c>
      <c r="H1005" s="61">
        <v>0</v>
      </c>
      <c r="I1005" s="61">
        <v>0</v>
      </c>
      <c r="J1005" s="61">
        <v>0</v>
      </c>
      <c r="K1005" s="61">
        <v>12350</v>
      </c>
      <c r="L1005" s="61">
        <v>5765880</v>
      </c>
      <c r="M1005" s="61">
        <v>0</v>
      </c>
      <c r="N1005" s="61">
        <v>0</v>
      </c>
      <c r="O1005" s="61">
        <v>25850</v>
      </c>
      <c r="P1005" s="61">
        <v>10571740</v>
      </c>
      <c r="Q1005" s="61"/>
      <c r="R1005" s="149"/>
      <c r="S1005" s="36"/>
    </row>
    <row r="1006" spans="1:19" s="3" customFormat="1" ht="24.75" customHeight="1">
      <c r="A1006" s="306" t="s">
        <v>54</v>
      </c>
      <c r="B1006" s="150"/>
      <c r="C1006" s="133">
        <f>SUM(C1007:C1022)</f>
        <v>18852620</v>
      </c>
      <c r="D1006" s="61">
        <f t="shared" ref="D1006:P1006" si="76">SUM(D1007:D1022)</f>
        <v>2515000</v>
      </c>
      <c r="E1006" s="61">
        <f t="shared" si="76"/>
        <v>0</v>
      </c>
      <c r="F1006" s="61">
        <f t="shared" si="76"/>
        <v>0</v>
      </c>
      <c r="G1006" s="61">
        <f t="shared" si="76"/>
        <v>0</v>
      </c>
      <c r="H1006" s="61">
        <f t="shared" si="76"/>
        <v>0</v>
      </c>
      <c r="I1006" s="61">
        <f t="shared" si="76"/>
        <v>0</v>
      </c>
      <c r="J1006" s="61">
        <f t="shared" si="76"/>
        <v>0</v>
      </c>
      <c r="K1006" s="61">
        <f t="shared" si="76"/>
        <v>12350</v>
      </c>
      <c r="L1006" s="61">
        <f t="shared" si="76"/>
        <v>5765880</v>
      </c>
      <c r="M1006" s="61">
        <f t="shared" si="76"/>
        <v>0</v>
      </c>
      <c r="N1006" s="61">
        <f t="shared" si="76"/>
        <v>0</v>
      </c>
      <c r="O1006" s="61">
        <f t="shared" si="76"/>
        <v>25850</v>
      </c>
      <c r="P1006" s="61">
        <f t="shared" si="76"/>
        <v>10571740</v>
      </c>
      <c r="Q1006" s="61"/>
      <c r="R1006" s="149"/>
      <c r="S1006" s="36"/>
    </row>
    <row r="1007" spans="1:19" s="3" customFormat="1" ht="22.5" hidden="1" customHeight="1">
      <c r="A1007" s="4">
        <v>1</v>
      </c>
      <c r="B1007" s="144" t="s">
        <v>151</v>
      </c>
      <c r="C1007" s="153">
        <f t="shared" ref="C1007:C1022" si="77">D1007+F1007+H1007+J1007+L1007+N1007+P1007+Q1007</f>
        <v>1076760</v>
      </c>
      <c r="D1007" s="48">
        <v>200000</v>
      </c>
      <c r="E1007" s="14"/>
      <c r="F1007" s="14"/>
      <c r="G1007" s="14"/>
      <c r="H1007" s="14"/>
      <c r="I1007" s="14"/>
      <c r="J1007" s="14"/>
      <c r="K1007" s="48">
        <v>700</v>
      </c>
      <c r="L1007" s="48">
        <v>376760</v>
      </c>
      <c r="M1007" s="14"/>
      <c r="N1007" s="14"/>
      <c r="O1007" s="48">
        <v>700</v>
      </c>
      <c r="P1007" s="48">
        <v>500000</v>
      </c>
      <c r="Q1007" s="61"/>
      <c r="R1007" s="149"/>
      <c r="S1007" s="36"/>
    </row>
    <row r="1008" spans="1:19" s="3" customFormat="1" ht="22.5" hidden="1" customHeight="1">
      <c r="A1008" s="4">
        <v>2</v>
      </c>
      <c r="B1008" s="144" t="s">
        <v>152</v>
      </c>
      <c r="C1008" s="153">
        <f t="shared" si="77"/>
        <v>1265000</v>
      </c>
      <c r="D1008" s="48">
        <v>220000</v>
      </c>
      <c r="E1008" s="14"/>
      <c r="F1008" s="14"/>
      <c r="G1008" s="14"/>
      <c r="H1008" s="14"/>
      <c r="I1008" s="14"/>
      <c r="J1008" s="14"/>
      <c r="K1008" s="48">
        <v>800</v>
      </c>
      <c r="L1008" s="48">
        <v>400000</v>
      </c>
      <c r="M1008" s="14"/>
      <c r="N1008" s="14"/>
      <c r="O1008" s="48">
        <v>800</v>
      </c>
      <c r="P1008" s="48">
        <v>645000</v>
      </c>
      <c r="Q1008" s="61"/>
      <c r="R1008" s="149"/>
      <c r="S1008" s="36"/>
    </row>
    <row r="1009" spans="1:19" s="3" customFormat="1" ht="22.5" hidden="1" customHeight="1">
      <c r="A1009" s="4">
        <v>3</v>
      </c>
      <c r="B1009" s="144" t="s">
        <v>153</v>
      </c>
      <c r="C1009" s="153">
        <f t="shared" si="77"/>
        <v>1375740</v>
      </c>
      <c r="D1009" s="48">
        <v>230000</v>
      </c>
      <c r="E1009" s="14"/>
      <c r="F1009" s="14"/>
      <c r="G1009" s="14"/>
      <c r="H1009" s="14"/>
      <c r="I1009" s="14"/>
      <c r="J1009" s="14"/>
      <c r="K1009" s="48">
        <v>870</v>
      </c>
      <c r="L1009" s="48">
        <v>420000</v>
      </c>
      <c r="M1009" s="14"/>
      <c r="N1009" s="14"/>
      <c r="O1009" s="48">
        <v>870</v>
      </c>
      <c r="P1009" s="48">
        <v>725740</v>
      </c>
      <c r="Q1009" s="61"/>
      <c r="R1009" s="149"/>
      <c r="S1009" s="36"/>
    </row>
    <row r="1010" spans="1:19" s="3" customFormat="1" ht="22.5" hidden="1" customHeight="1">
      <c r="A1010" s="4">
        <v>4</v>
      </c>
      <c r="B1010" s="144" t="s">
        <v>154</v>
      </c>
      <c r="C1010" s="153">
        <f t="shared" si="77"/>
        <v>1215000</v>
      </c>
      <c r="D1010" s="48">
        <v>215000</v>
      </c>
      <c r="E1010" s="14"/>
      <c r="F1010" s="14"/>
      <c r="G1010" s="14"/>
      <c r="H1010" s="14"/>
      <c r="I1010" s="14"/>
      <c r="J1010" s="14"/>
      <c r="K1010" s="48">
        <v>780</v>
      </c>
      <c r="L1010" s="48">
        <v>380000</v>
      </c>
      <c r="M1010" s="14"/>
      <c r="N1010" s="14"/>
      <c r="O1010" s="48">
        <v>780</v>
      </c>
      <c r="P1010" s="48">
        <v>620000</v>
      </c>
      <c r="Q1010" s="61"/>
      <c r="R1010" s="149"/>
      <c r="S1010" s="36"/>
    </row>
    <row r="1011" spans="1:19" s="3" customFormat="1" ht="22.5" hidden="1" customHeight="1">
      <c r="A1011" s="4">
        <v>5</v>
      </c>
      <c r="B1011" s="144" t="s">
        <v>155</v>
      </c>
      <c r="C1011" s="153">
        <f t="shared" si="77"/>
        <v>1085940</v>
      </c>
      <c r="D1011" s="48">
        <v>200000</v>
      </c>
      <c r="E1011" s="14"/>
      <c r="F1011" s="14"/>
      <c r="G1011" s="14"/>
      <c r="H1011" s="14"/>
      <c r="I1011" s="14"/>
      <c r="J1011" s="14"/>
      <c r="K1011" s="48">
        <v>710</v>
      </c>
      <c r="L1011" s="48">
        <v>385940</v>
      </c>
      <c r="M1011" s="14"/>
      <c r="N1011" s="14"/>
      <c r="O1011" s="48">
        <v>710</v>
      </c>
      <c r="P1011" s="48">
        <v>500000</v>
      </c>
      <c r="Q1011" s="61"/>
      <c r="R1011" s="149"/>
      <c r="S1011" s="36"/>
    </row>
    <row r="1012" spans="1:19" s="3" customFormat="1" ht="22.5" hidden="1" customHeight="1">
      <c r="A1012" s="4">
        <v>6</v>
      </c>
      <c r="B1012" s="144" t="s">
        <v>156</v>
      </c>
      <c r="C1012" s="153">
        <f t="shared" si="77"/>
        <v>1272420</v>
      </c>
      <c r="D1012" s="48">
        <v>220000</v>
      </c>
      <c r="E1012" s="14"/>
      <c r="F1012" s="14"/>
      <c r="G1012" s="14"/>
      <c r="H1012" s="14"/>
      <c r="I1012" s="14"/>
      <c r="J1012" s="14"/>
      <c r="K1012" s="48">
        <v>810</v>
      </c>
      <c r="L1012" s="48">
        <v>372420</v>
      </c>
      <c r="M1012" s="14"/>
      <c r="N1012" s="14"/>
      <c r="O1012" s="48">
        <v>810</v>
      </c>
      <c r="P1012" s="48">
        <v>680000</v>
      </c>
      <c r="Q1012" s="61"/>
      <c r="R1012" s="149"/>
      <c r="S1012" s="36"/>
    </row>
    <row r="1013" spans="1:19" s="3" customFormat="1" ht="22.5" hidden="1" customHeight="1">
      <c r="A1013" s="4">
        <v>7</v>
      </c>
      <c r="B1013" s="144" t="s">
        <v>157</v>
      </c>
      <c r="C1013" s="153">
        <f t="shared" si="77"/>
        <v>1145700</v>
      </c>
      <c r="D1013" s="48">
        <v>210000</v>
      </c>
      <c r="E1013" s="14"/>
      <c r="F1013" s="14"/>
      <c r="G1013" s="14"/>
      <c r="H1013" s="14"/>
      <c r="I1013" s="14"/>
      <c r="J1013" s="14"/>
      <c r="K1013" s="48">
        <v>740</v>
      </c>
      <c r="L1013" s="48">
        <v>380700</v>
      </c>
      <c r="M1013" s="14"/>
      <c r="N1013" s="14"/>
      <c r="O1013" s="48">
        <v>740</v>
      </c>
      <c r="P1013" s="48">
        <v>555000</v>
      </c>
      <c r="Q1013" s="61"/>
      <c r="R1013" s="149"/>
      <c r="S1013" s="36"/>
    </row>
    <row r="1014" spans="1:19" s="3" customFormat="1" ht="22.5" customHeight="1">
      <c r="A1014" s="4">
        <v>8</v>
      </c>
      <c r="B1014" s="346" t="s">
        <v>1753</v>
      </c>
      <c r="C1014" s="153">
        <f t="shared" si="77"/>
        <v>1135620</v>
      </c>
      <c r="D1014" s="48">
        <v>210000</v>
      </c>
      <c r="E1014" s="14"/>
      <c r="F1014" s="14"/>
      <c r="G1014" s="14"/>
      <c r="H1014" s="14"/>
      <c r="I1014" s="14"/>
      <c r="J1014" s="14"/>
      <c r="K1014" s="48">
        <v>730</v>
      </c>
      <c r="L1014" s="48">
        <v>370620</v>
      </c>
      <c r="M1014" s="14"/>
      <c r="N1014" s="14"/>
      <c r="O1014" s="48">
        <v>730</v>
      </c>
      <c r="P1014" s="48">
        <v>555000</v>
      </c>
      <c r="Q1014" s="61"/>
      <c r="R1014" s="149"/>
      <c r="S1014" s="36"/>
    </row>
    <row r="1015" spans="1:19" s="3" customFormat="1" ht="22.5" customHeight="1">
      <c r="A1015" s="4">
        <v>9</v>
      </c>
      <c r="B1015" s="144" t="s">
        <v>158</v>
      </c>
      <c r="C1015" s="153">
        <f t="shared" si="77"/>
        <v>1135800</v>
      </c>
      <c r="D1015" s="48">
        <v>210000</v>
      </c>
      <c r="E1015" s="14"/>
      <c r="F1015" s="14"/>
      <c r="G1015" s="14"/>
      <c r="H1015" s="14"/>
      <c r="I1015" s="14"/>
      <c r="J1015" s="14"/>
      <c r="K1015" s="48">
        <v>730</v>
      </c>
      <c r="L1015" s="48">
        <v>370800</v>
      </c>
      <c r="M1015" s="14"/>
      <c r="N1015" s="14"/>
      <c r="O1015" s="48">
        <v>730</v>
      </c>
      <c r="P1015" s="48">
        <v>555000</v>
      </c>
      <c r="Q1015" s="61"/>
      <c r="R1015" s="149"/>
      <c r="S1015" s="36"/>
    </row>
    <row r="1016" spans="1:19" s="3" customFormat="1" ht="22.5" hidden="1" customHeight="1">
      <c r="A1016" s="4">
        <v>10</v>
      </c>
      <c r="B1016" s="144" t="s">
        <v>159</v>
      </c>
      <c r="C1016" s="153">
        <f t="shared" si="77"/>
        <v>1185120</v>
      </c>
      <c r="D1016" s="48"/>
      <c r="E1016" s="14"/>
      <c r="F1016" s="14"/>
      <c r="G1016" s="14"/>
      <c r="H1016" s="14"/>
      <c r="I1016" s="14"/>
      <c r="J1016" s="14"/>
      <c r="K1016" s="48">
        <v>760</v>
      </c>
      <c r="L1016" s="48">
        <v>390120</v>
      </c>
      <c r="M1016" s="14"/>
      <c r="N1016" s="14"/>
      <c r="O1016" s="48">
        <v>760</v>
      </c>
      <c r="P1016" s="48">
        <v>795000</v>
      </c>
      <c r="Q1016" s="61"/>
      <c r="R1016" s="149"/>
      <c r="S1016" s="36"/>
    </row>
    <row r="1017" spans="1:19" s="3" customFormat="1" ht="22.5" hidden="1" customHeight="1">
      <c r="A1017" s="4">
        <v>11</v>
      </c>
      <c r="B1017" s="144" t="s">
        <v>160</v>
      </c>
      <c r="C1017" s="153">
        <f t="shared" si="77"/>
        <v>1221120</v>
      </c>
      <c r="D1017" s="48"/>
      <c r="E1017" s="14"/>
      <c r="F1017" s="14"/>
      <c r="G1017" s="14"/>
      <c r="H1017" s="14"/>
      <c r="I1017" s="14"/>
      <c r="J1017" s="14"/>
      <c r="K1017" s="48">
        <v>780</v>
      </c>
      <c r="L1017" s="48">
        <v>390120</v>
      </c>
      <c r="M1017" s="48"/>
      <c r="N1017" s="48"/>
      <c r="O1017" s="48">
        <v>780</v>
      </c>
      <c r="P1017" s="48">
        <v>831000</v>
      </c>
      <c r="Q1017" s="61"/>
      <c r="R1017" s="149"/>
      <c r="S1017" s="36"/>
    </row>
    <row r="1018" spans="1:19" ht="22.5" hidden="1" customHeight="1">
      <c r="A1018" s="4">
        <v>12</v>
      </c>
      <c r="B1018" s="144" t="s">
        <v>161</v>
      </c>
      <c r="C1018" s="153">
        <f t="shared" si="77"/>
        <v>1056960</v>
      </c>
      <c r="D1018" s="48"/>
      <c r="E1018" s="14"/>
      <c r="F1018" s="14"/>
      <c r="G1018" s="14"/>
      <c r="H1018" s="14"/>
      <c r="I1018" s="14"/>
      <c r="J1018" s="14"/>
      <c r="K1018" s="48">
        <v>690</v>
      </c>
      <c r="L1018" s="48">
        <v>346960</v>
      </c>
      <c r="M1018" s="14"/>
      <c r="N1018" s="14"/>
      <c r="O1018" s="48">
        <v>690</v>
      </c>
      <c r="P1018" s="48">
        <v>710000</v>
      </c>
      <c r="Q1018" s="61"/>
    </row>
    <row r="1019" spans="1:19" ht="22.5" hidden="1" customHeight="1">
      <c r="A1019" s="4">
        <v>13</v>
      </c>
      <c r="B1019" s="144" t="s">
        <v>162</v>
      </c>
      <c r="C1019" s="153">
        <f t="shared" si="77"/>
        <v>743580</v>
      </c>
      <c r="D1019" s="48"/>
      <c r="E1019" s="14"/>
      <c r="F1019" s="14"/>
      <c r="G1019" s="14"/>
      <c r="H1019" s="14"/>
      <c r="I1019" s="14"/>
      <c r="J1019" s="14"/>
      <c r="K1019" s="48">
        <v>520</v>
      </c>
      <c r="L1019" s="48">
        <v>143580</v>
      </c>
      <c r="M1019" s="48"/>
      <c r="N1019" s="48"/>
      <c r="O1019" s="48">
        <v>520</v>
      </c>
      <c r="P1019" s="48">
        <v>600000</v>
      </c>
      <c r="Q1019" s="61"/>
    </row>
    <row r="1020" spans="1:19" ht="22.5" hidden="1" customHeight="1">
      <c r="A1020" s="4">
        <v>14</v>
      </c>
      <c r="B1020" s="144" t="s">
        <v>163</v>
      </c>
      <c r="C1020" s="153">
        <f t="shared" si="77"/>
        <v>741240</v>
      </c>
      <c r="D1020" s="7"/>
      <c r="E1020" s="7"/>
      <c r="F1020" s="7"/>
      <c r="G1020" s="7"/>
      <c r="H1020" s="7"/>
      <c r="I1020" s="7"/>
      <c r="J1020" s="7"/>
      <c r="K1020" s="48">
        <v>520</v>
      </c>
      <c r="L1020" s="48">
        <v>141240</v>
      </c>
      <c r="M1020" s="7"/>
      <c r="N1020" s="7"/>
      <c r="O1020" s="104">
        <v>520</v>
      </c>
      <c r="P1020" s="104">
        <v>600000</v>
      </c>
      <c r="Q1020" s="68"/>
    </row>
    <row r="1021" spans="1:19" ht="22.5" customHeight="1">
      <c r="A1021" s="4">
        <v>15</v>
      </c>
      <c r="B1021" s="346" t="s">
        <v>1754</v>
      </c>
      <c r="C1021" s="153">
        <f t="shared" si="77"/>
        <v>2099700</v>
      </c>
      <c r="D1021" s="7">
        <v>400000</v>
      </c>
      <c r="E1021" s="7"/>
      <c r="F1021" s="7"/>
      <c r="G1021" s="7"/>
      <c r="H1021" s="7"/>
      <c r="I1021" s="7"/>
      <c r="J1021" s="7"/>
      <c r="K1021" s="48">
        <v>1500</v>
      </c>
      <c r="L1021" s="48">
        <v>499700</v>
      </c>
      <c r="M1021" s="7"/>
      <c r="N1021" s="7"/>
      <c r="O1021" s="104">
        <v>15000</v>
      </c>
      <c r="P1021" s="104">
        <v>1200000</v>
      </c>
      <c r="Q1021" s="68"/>
    </row>
    <row r="1022" spans="1:19" ht="22.5" customHeight="1">
      <c r="A1022" s="4">
        <v>16</v>
      </c>
      <c r="B1022" s="346" t="s">
        <v>1755</v>
      </c>
      <c r="C1022" s="153">
        <f t="shared" si="77"/>
        <v>1096920</v>
      </c>
      <c r="D1022" s="7">
        <v>200000</v>
      </c>
      <c r="E1022" s="7"/>
      <c r="F1022" s="7"/>
      <c r="G1022" s="7"/>
      <c r="H1022" s="7"/>
      <c r="I1022" s="7"/>
      <c r="J1022" s="7"/>
      <c r="K1022" s="48">
        <v>710</v>
      </c>
      <c r="L1022" s="48">
        <v>396920</v>
      </c>
      <c r="M1022" s="7"/>
      <c r="N1022" s="7"/>
      <c r="O1022" s="104">
        <v>710</v>
      </c>
      <c r="P1022" s="104">
        <v>500000</v>
      </c>
      <c r="Q1022" s="68"/>
    </row>
    <row r="1023" spans="1:19" hidden="1">
      <c r="A1023" s="275">
        <v>13</v>
      </c>
      <c r="B1023" s="12" t="s">
        <v>55</v>
      </c>
      <c r="C1023" s="133">
        <f>C1024+C1026</f>
        <v>2781992.0599999996</v>
      </c>
      <c r="D1023" s="61">
        <f t="shared" ref="D1023:Q1023" si="78">D1024+D1026</f>
        <v>0</v>
      </c>
      <c r="E1023" s="61">
        <f t="shared" si="78"/>
        <v>0</v>
      </c>
      <c r="F1023" s="61">
        <f t="shared" si="78"/>
        <v>0</v>
      </c>
      <c r="G1023" s="61">
        <f t="shared" si="78"/>
        <v>914.40000000000009</v>
      </c>
      <c r="H1023" s="61">
        <f t="shared" si="78"/>
        <v>2781992.0599999996</v>
      </c>
      <c r="I1023" s="61">
        <f t="shared" si="78"/>
        <v>0</v>
      </c>
      <c r="J1023" s="61">
        <f t="shared" si="78"/>
        <v>0</v>
      </c>
      <c r="K1023" s="61">
        <f t="shared" si="78"/>
        <v>0</v>
      </c>
      <c r="L1023" s="61">
        <f t="shared" si="78"/>
        <v>0</v>
      </c>
      <c r="M1023" s="61">
        <f t="shared" si="78"/>
        <v>0</v>
      </c>
      <c r="N1023" s="61">
        <f t="shared" si="78"/>
        <v>0</v>
      </c>
      <c r="O1023" s="61">
        <f t="shared" si="78"/>
        <v>0</v>
      </c>
      <c r="P1023" s="61">
        <f t="shared" si="78"/>
        <v>0</v>
      </c>
      <c r="Q1023" s="61">
        <f t="shared" si="78"/>
        <v>0</v>
      </c>
    </row>
    <row r="1024" spans="1:19" hidden="1">
      <c r="A1024" s="360" t="s">
        <v>56</v>
      </c>
      <c r="B1024" s="362"/>
      <c r="C1024" s="133">
        <f>C1025</f>
        <v>730645.09</v>
      </c>
      <c r="D1024" s="61">
        <f t="shared" ref="D1024:P1024" si="79">D1025</f>
        <v>0</v>
      </c>
      <c r="E1024" s="61">
        <f t="shared" si="79"/>
        <v>0</v>
      </c>
      <c r="F1024" s="61">
        <f t="shared" si="79"/>
        <v>0</v>
      </c>
      <c r="G1024" s="61">
        <f t="shared" si="79"/>
        <v>240.3</v>
      </c>
      <c r="H1024" s="61">
        <f t="shared" si="79"/>
        <v>730645.09</v>
      </c>
      <c r="I1024" s="61">
        <f t="shared" si="79"/>
        <v>0</v>
      </c>
      <c r="J1024" s="61">
        <f t="shared" si="79"/>
        <v>0</v>
      </c>
      <c r="K1024" s="61">
        <f t="shared" si="79"/>
        <v>0</v>
      </c>
      <c r="L1024" s="61">
        <f t="shared" si="79"/>
        <v>0</v>
      </c>
      <c r="M1024" s="61">
        <f t="shared" si="79"/>
        <v>0</v>
      </c>
      <c r="N1024" s="61">
        <f t="shared" si="79"/>
        <v>0</v>
      </c>
      <c r="O1024" s="61">
        <f t="shared" si="79"/>
        <v>0</v>
      </c>
      <c r="P1024" s="61">
        <f t="shared" si="79"/>
        <v>0</v>
      </c>
      <c r="Q1024" s="49">
        <v>0</v>
      </c>
    </row>
    <row r="1025" spans="1:19" hidden="1">
      <c r="A1025" s="11">
        <v>1</v>
      </c>
      <c r="B1025" s="15" t="s">
        <v>1450</v>
      </c>
      <c r="C1025" s="261">
        <f t="shared" ref="C1025" si="80">D1025+F1025+H1025+J1025+L1025+N1025+P1025+Q1025</f>
        <v>730645.09</v>
      </c>
      <c r="D1025" s="68"/>
      <c r="E1025" s="68"/>
      <c r="F1025" s="68"/>
      <c r="G1025" s="152">
        <v>240.3</v>
      </c>
      <c r="H1025" s="152">
        <v>730645.09</v>
      </c>
      <c r="I1025" s="68"/>
      <c r="J1025" s="68"/>
      <c r="K1025" s="68"/>
      <c r="L1025" s="68"/>
      <c r="M1025" s="68"/>
      <c r="N1025" s="68"/>
      <c r="O1025" s="68"/>
      <c r="P1025" s="68"/>
      <c r="Q1025" s="68"/>
    </row>
    <row r="1026" spans="1:19" hidden="1">
      <c r="A1026" s="307" t="s">
        <v>1449</v>
      </c>
      <c r="B1026" s="15"/>
      <c r="C1026" s="133">
        <f>C1027+C1028+C1029</f>
        <v>2051346.9699999997</v>
      </c>
      <c r="D1026" s="61">
        <f t="shared" ref="D1026:Q1026" si="81">D1027+D1028+D1029</f>
        <v>0</v>
      </c>
      <c r="E1026" s="61">
        <f t="shared" si="81"/>
        <v>0</v>
      </c>
      <c r="F1026" s="61">
        <f t="shared" si="81"/>
        <v>0</v>
      </c>
      <c r="G1026" s="61">
        <f t="shared" si="81"/>
        <v>674.1</v>
      </c>
      <c r="H1026" s="61">
        <f t="shared" si="81"/>
        <v>2051346.9699999997</v>
      </c>
      <c r="I1026" s="61">
        <f t="shared" si="81"/>
        <v>0</v>
      </c>
      <c r="J1026" s="61">
        <f t="shared" si="81"/>
        <v>0</v>
      </c>
      <c r="K1026" s="61">
        <f t="shared" si="81"/>
        <v>0</v>
      </c>
      <c r="L1026" s="61">
        <f t="shared" si="81"/>
        <v>0</v>
      </c>
      <c r="M1026" s="61">
        <f t="shared" si="81"/>
        <v>0</v>
      </c>
      <c r="N1026" s="61">
        <f t="shared" si="81"/>
        <v>0</v>
      </c>
      <c r="O1026" s="61">
        <f t="shared" si="81"/>
        <v>0</v>
      </c>
      <c r="P1026" s="61">
        <f t="shared" si="81"/>
        <v>0</v>
      </c>
      <c r="Q1026" s="61">
        <f t="shared" si="81"/>
        <v>0</v>
      </c>
    </row>
    <row r="1027" spans="1:19" s="3" customFormat="1" ht="24.75" hidden="1" customHeight="1">
      <c r="A1027" s="4">
        <v>1</v>
      </c>
      <c r="B1027" s="16" t="s">
        <v>164</v>
      </c>
      <c r="C1027" s="153">
        <f t="shared" ref="C1027:C1029" si="82">D1027+F1027+H1027+J1027+L1027+N1027+P1027+Q1027</f>
        <v>647782.56999999995</v>
      </c>
      <c r="D1027" s="110"/>
      <c r="E1027" s="48"/>
      <c r="F1027" s="48"/>
      <c r="G1027" s="48">
        <v>212.87</v>
      </c>
      <c r="H1027" s="48">
        <v>647782.56999999995</v>
      </c>
      <c r="I1027" s="48"/>
      <c r="J1027" s="48"/>
      <c r="K1027" s="48"/>
      <c r="L1027" s="48"/>
      <c r="M1027" s="48"/>
      <c r="N1027" s="48"/>
      <c r="O1027" s="48"/>
      <c r="P1027" s="48"/>
      <c r="Q1027" s="48"/>
      <c r="R1027" s="149"/>
      <c r="S1027" s="36"/>
    </row>
    <row r="1028" spans="1:19" s="3" customFormat="1" ht="24.75" hidden="1" customHeight="1">
      <c r="A1028" s="4">
        <v>2</v>
      </c>
      <c r="B1028" s="16" t="s">
        <v>165</v>
      </c>
      <c r="C1028" s="153">
        <f t="shared" si="82"/>
        <v>669510.23</v>
      </c>
      <c r="D1028" s="110"/>
      <c r="E1028" s="48"/>
      <c r="F1028" s="48"/>
      <c r="G1028" s="48">
        <v>220.01</v>
      </c>
      <c r="H1028" s="48">
        <v>669510.23</v>
      </c>
      <c r="I1028" s="48"/>
      <c r="J1028" s="48"/>
      <c r="K1028" s="48"/>
      <c r="L1028" s="48"/>
      <c r="M1028" s="48"/>
      <c r="N1028" s="48"/>
      <c r="O1028" s="48"/>
      <c r="P1028" s="48"/>
      <c r="Q1028" s="48"/>
      <c r="R1028" s="149"/>
      <c r="S1028" s="36"/>
    </row>
    <row r="1029" spans="1:19" s="3" customFormat="1" ht="24.75" hidden="1" customHeight="1">
      <c r="A1029" s="4">
        <v>3</v>
      </c>
      <c r="B1029" s="16" t="s">
        <v>166</v>
      </c>
      <c r="C1029" s="153">
        <f t="shared" si="82"/>
        <v>734054.17</v>
      </c>
      <c r="D1029" s="110"/>
      <c r="E1029" s="48"/>
      <c r="F1029" s="48"/>
      <c r="G1029" s="48">
        <v>241.22</v>
      </c>
      <c r="H1029" s="48">
        <v>734054.17</v>
      </c>
      <c r="I1029" s="48"/>
      <c r="J1029" s="48"/>
      <c r="K1029" s="48"/>
      <c r="L1029" s="48"/>
      <c r="M1029" s="48"/>
      <c r="N1029" s="48"/>
      <c r="O1029" s="48"/>
      <c r="P1029" s="48"/>
      <c r="Q1029" s="48"/>
      <c r="R1029" s="149"/>
      <c r="S1029" s="36"/>
    </row>
    <row r="1030" spans="1:19">
      <c r="A1030" s="275">
        <v>14</v>
      </c>
      <c r="B1030" s="12" t="s">
        <v>57</v>
      </c>
      <c r="C1030" s="133">
        <f>C1031+C1036+C1065</f>
        <v>99298974</v>
      </c>
      <c r="D1030" s="61">
        <f t="shared" ref="D1030:Q1030" si="83">D1031+D1036+D1065</f>
        <v>43794392</v>
      </c>
      <c r="E1030" s="61">
        <f t="shared" si="83"/>
        <v>0</v>
      </c>
      <c r="F1030" s="61">
        <f t="shared" si="83"/>
        <v>0</v>
      </c>
      <c r="G1030" s="61">
        <f t="shared" si="83"/>
        <v>7638</v>
      </c>
      <c r="H1030" s="61">
        <f t="shared" si="83"/>
        <v>34329010</v>
      </c>
      <c r="I1030" s="61">
        <f t="shared" si="83"/>
        <v>1200</v>
      </c>
      <c r="J1030" s="61">
        <f t="shared" si="83"/>
        <v>400000</v>
      </c>
      <c r="K1030" s="61">
        <f t="shared" si="83"/>
        <v>6380</v>
      </c>
      <c r="L1030" s="61">
        <f t="shared" si="83"/>
        <v>6453315</v>
      </c>
      <c r="M1030" s="61">
        <f t="shared" si="83"/>
        <v>1734.5999999999997</v>
      </c>
      <c r="N1030" s="61">
        <f t="shared" si="83"/>
        <v>14322257</v>
      </c>
      <c r="O1030" s="61">
        <f t="shared" si="83"/>
        <v>0</v>
      </c>
      <c r="P1030" s="61">
        <f t="shared" si="83"/>
        <v>0</v>
      </c>
      <c r="Q1030" s="61">
        <f t="shared" si="83"/>
        <v>0</v>
      </c>
      <c r="R1030" s="63"/>
    </row>
    <row r="1031" spans="1:19" hidden="1">
      <c r="A1031" s="369" t="s">
        <v>58</v>
      </c>
      <c r="B1031" s="370"/>
      <c r="C1031" s="133">
        <f>SUM(C1032:C1035)</f>
        <v>5145630</v>
      </c>
      <c r="D1031" s="61">
        <f t="shared" ref="D1031:Q1031" si="84">SUM(D1032:D1035)</f>
        <v>5145630</v>
      </c>
      <c r="E1031" s="61">
        <f t="shared" si="84"/>
        <v>0</v>
      </c>
      <c r="F1031" s="61">
        <f t="shared" si="84"/>
        <v>0</v>
      </c>
      <c r="G1031" s="61">
        <f t="shared" si="84"/>
        <v>0</v>
      </c>
      <c r="H1031" s="61">
        <f t="shared" si="84"/>
        <v>0</v>
      </c>
      <c r="I1031" s="61">
        <f t="shared" si="84"/>
        <v>0</v>
      </c>
      <c r="J1031" s="61">
        <f t="shared" si="84"/>
        <v>0</v>
      </c>
      <c r="K1031" s="61">
        <f t="shared" si="84"/>
        <v>0</v>
      </c>
      <c r="L1031" s="61">
        <f t="shared" si="84"/>
        <v>0</v>
      </c>
      <c r="M1031" s="61">
        <f t="shared" si="84"/>
        <v>0</v>
      </c>
      <c r="N1031" s="61">
        <f t="shared" si="84"/>
        <v>0</v>
      </c>
      <c r="O1031" s="61">
        <f t="shared" si="84"/>
        <v>0</v>
      </c>
      <c r="P1031" s="61">
        <f t="shared" si="84"/>
        <v>0</v>
      </c>
      <c r="Q1031" s="61">
        <f t="shared" si="84"/>
        <v>0</v>
      </c>
    </row>
    <row r="1032" spans="1:19" hidden="1">
      <c r="A1032" s="19">
        <v>1</v>
      </c>
      <c r="B1032" s="154" t="s">
        <v>1130</v>
      </c>
      <c r="C1032" s="124">
        <f t="shared" ref="C1032:C1035" si="85">D1032+F1032+H1032+J1032+L1032+N1032+P1032+Q1032</f>
        <v>1223830</v>
      </c>
      <c r="D1032" s="7">
        <v>1223830</v>
      </c>
      <c r="E1032" s="62"/>
      <c r="F1032" s="62"/>
      <c r="G1032" s="62"/>
      <c r="H1032" s="62"/>
      <c r="I1032" s="62"/>
      <c r="J1032" s="62"/>
      <c r="K1032" s="62"/>
      <c r="L1032" s="62"/>
      <c r="M1032" s="62"/>
      <c r="N1032" s="62"/>
      <c r="O1032" s="62"/>
      <c r="P1032" s="62"/>
      <c r="Q1032" s="62"/>
    </row>
    <row r="1033" spans="1:19" hidden="1">
      <c r="A1033" s="19">
        <v>2</v>
      </c>
      <c r="B1033" s="155" t="s">
        <v>1132</v>
      </c>
      <c r="C1033" s="124">
        <f t="shared" si="85"/>
        <v>1013610</v>
      </c>
      <c r="D1033" s="7">
        <v>1013610</v>
      </c>
      <c r="E1033" s="7"/>
      <c r="F1033" s="7"/>
      <c r="G1033" s="7"/>
      <c r="H1033" s="7"/>
      <c r="I1033" s="7"/>
      <c r="J1033" s="7"/>
      <c r="K1033" s="7"/>
      <c r="L1033" s="7"/>
      <c r="M1033" s="7"/>
      <c r="N1033" s="7"/>
      <c r="O1033" s="62"/>
      <c r="P1033" s="62"/>
      <c r="Q1033" s="62"/>
    </row>
    <row r="1034" spans="1:19" hidden="1">
      <c r="A1034" s="19">
        <v>3</v>
      </c>
      <c r="B1034" s="156" t="s">
        <v>1412</v>
      </c>
      <c r="C1034" s="124">
        <f t="shared" si="85"/>
        <v>781540</v>
      </c>
      <c r="D1034" s="7">
        <v>781540</v>
      </c>
      <c r="E1034" s="7"/>
      <c r="F1034" s="7"/>
      <c r="G1034" s="7"/>
      <c r="H1034" s="7"/>
      <c r="I1034" s="7"/>
      <c r="J1034" s="7"/>
      <c r="K1034" s="7"/>
      <c r="L1034" s="7"/>
      <c r="M1034" s="7"/>
      <c r="N1034" s="7"/>
      <c r="O1034" s="62"/>
      <c r="P1034" s="62"/>
      <c r="Q1034" s="62"/>
    </row>
    <row r="1035" spans="1:19" hidden="1">
      <c r="A1035" s="19">
        <v>4</v>
      </c>
      <c r="B1035" s="157" t="s">
        <v>1578</v>
      </c>
      <c r="C1035" s="124">
        <f t="shared" si="85"/>
        <v>2126650</v>
      </c>
      <c r="D1035" s="7">
        <v>2126650</v>
      </c>
      <c r="E1035" s="7"/>
      <c r="F1035" s="7"/>
      <c r="G1035" s="7"/>
      <c r="H1035" s="7"/>
      <c r="I1035" s="7"/>
      <c r="J1035" s="7"/>
      <c r="K1035" s="7"/>
      <c r="L1035" s="7"/>
      <c r="M1035" s="7"/>
      <c r="N1035" s="7"/>
      <c r="O1035" s="62"/>
      <c r="P1035" s="62"/>
      <c r="Q1035" s="62"/>
    </row>
    <row r="1036" spans="1:19">
      <c r="A1036" s="369" t="s">
        <v>59</v>
      </c>
      <c r="B1036" s="370"/>
      <c r="C1036" s="133">
        <f>SUM(C1037:C1064)</f>
        <v>56492408</v>
      </c>
      <c r="D1036" s="61">
        <f t="shared" ref="D1036:Q1036" si="86">SUM(D1037:D1064)</f>
        <v>30346608</v>
      </c>
      <c r="E1036" s="61">
        <f t="shared" si="86"/>
        <v>0</v>
      </c>
      <c r="F1036" s="61">
        <f t="shared" si="86"/>
        <v>0</v>
      </c>
      <c r="G1036" s="61">
        <f t="shared" si="86"/>
        <v>3618</v>
      </c>
      <c r="H1036" s="61">
        <f t="shared" si="86"/>
        <v>16261110</v>
      </c>
      <c r="I1036" s="61">
        <f t="shared" si="86"/>
        <v>0</v>
      </c>
      <c r="J1036" s="61">
        <f t="shared" si="86"/>
        <v>0</v>
      </c>
      <c r="K1036" s="61">
        <f t="shared" si="86"/>
        <v>2320</v>
      </c>
      <c r="L1036" s="61">
        <f t="shared" si="86"/>
        <v>2346660</v>
      </c>
      <c r="M1036" s="61">
        <f t="shared" si="86"/>
        <v>338.00000000000006</v>
      </c>
      <c r="N1036" s="61">
        <f t="shared" si="86"/>
        <v>7538030</v>
      </c>
      <c r="O1036" s="61">
        <f t="shared" si="86"/>
        <v>0</v>
      </c>
      <c r="P1036" s="61">
        <f t="shared" si="86"/>
        <v>0</v>
      </c>
      <c r="Q1036" s="61">
        <f t="shared" si="86"/>
        <v>0</v>
      </c>
      <c r="R1036" s="63"/>
    </row>
    <row r="1037" spans="1:19" hidden="1">
      <c r="A1037" s="19">
        <v>1</v>
      </c>
      <c r="B1037" s="155" t="s">
        <v>1139</v>
      </c>
      <c r="C1037" s="124">
        <f t="shared" ref="C1037:C1064" si="87">D1037+F1037+H1037+J1037+L1037+N1037+P1037+Q1037</f>
        <v>1806790</v>
      </c>
      <c r="D1037" s="7"/>
      <c r="E1037" s="7"/>
      <c r="F1037" s="7"/>
      <c r="G1037" s="7">
        <v>402</v>
      </c>
      <c r="H1037" s="7">
        <v>1806790</v>
      </c>
      <c r="I1037" s="7"/>
      <c r="J1037" s="7"/>
      <c r="K1037" s="7"/>
      <c r="L1037" s="7"/>
      <c r="M1037" s="7"/>
      <c r="N1037" s="7"/>
      <c r="O1037" s="62"/>
      <c r="P1037" s="62"/>
      <c r="Q1037" s="62"/>
    </row>
    <row r="1038" spans="1:19" hidden="1">
      <c r="A1038" s="19">
        <v>2</v>
      </c>
      <c r="B1038" s="154" t="s">
        <v>1140</v>
      </c>
      <c r="C1038" s="124">
        <f t="shared" si="87"/>
        <v>753803</v>
      </c>
      <c r="D1038" s="7"/>
      <c r="E1038" s="7"/>
      <c r="F1038" s="7"/>
      <c r="G1038" s="7"/>
      <c r="H1038" s="7"/>
      <c r="I1038" s="7"/>
      <c r="J1038" s="7"/>
      <c r="K1038" s="7"/>
      <c r="L1038" s="7"/>
      <c r="M1038" s="7">
        <v>33.799999999999997</v>
      </c>
      <c r="N1038" s="7">
        <v>753803</v>
      </c>
      <c r="O1038" s="62"/>
      <c r="P1038" s="62"/>
      <c r="Q1038" s="62"/>
    </row>
    <row r="1039" spans="1:19" hidden="1">
      <c r="A1039" s="19">
        <v>3</v>
      </c>
      <c r="B1039" s="158" t="s">
        <v>1125</v>
      </c>
      <c r="C1039" s="124">
        <f t="shared" si="87"/>
        <v>968000</v>
      </c>
      <c r="D1039" s="7">
        <v>968000</v>
      </c>
      <c r="E1039" s="62"/>
      <c r="F1039" s="62"/>
      <c r="G1039" s="62"/>
      <c r="H1039" s="62"/>
      <c r="I1039" s="62"/>
      <c r="J1039" s="62"/>
      <c r="K1039" s="62"/>
      <c r="L1039" s="62"/>
      <c r="M1039" s="62"/>
      <c r="N1039" s="62"/>
      <c r="O1039" s="62"/>
      <c r="P1039" s="62"/>
      <c r="Q1039" s="62"/>
    </row>
    <row r="1040" spans="1:19" hidden="1">
      <c r="A1040" s="19">
        <v>4</v>
      </c>
      <c r="B1040" s="154" t="s">
        <v>1129</v>
      </c>
      <c r="C1040" s="124">
        <f t="shared" si="87"/>
        <v>3488640</v>
      </c>
      <c r="D1040" s="7">
        <v>3488640</v>
      </c>
      <c r="E1040" s="62"/>
      <c r="F1040" s="62"/>
      <c r="G1040" s="62"/>
      <c r="H1040" s="62"/>
      <c r="I1040" s="62"/>
      <c r="J1040" s="62"/>
      <c r="K1040" s="62"/>
      <c r="L1040" s="62"/>
      <c r="M1040" s="62"/>
      <c r="N1040" s="62"/>
      <c r="O1040" s="62"/>
      <c r="P1040" s="62"/>
      <c r="Q1040" s="62"/>
    </row>
    <row r="1041" spans="1:17" hidden="1">
      <c r="A1041" s="19">
        <v>5</v>
      </c>
      <c r="B1041" s="154" t="s">
        <v>1406</v>
      </c>
      <c r="C1041" s="124">
        <f t="shared" si="87"/>
        <v>2786590</v>
      </c>
      <c r="D1041" s="7">
        <v>979800</v>
      </c>
      <c r="E1041" s="7"/>
      <c r="F1041" s="7"/>
      <c r="G1041" s="7">
        <v>402</v>
      </c>
      <c r="H1041" s="7">
        <v>1806790</v>
      </c>
      <c r="I1041" s="7"/>
      <c r="J1041" s="7"/>
      <c r="K1041" s="7"/>
      <c r="L1041" s="7"/>
      <c r="M1041" s="7"/>
      <c r="N1041" s="7"/>
      <c r="O1041" s="62"/>
      <c r="P1041" s="62"/>
      <c r="Q1041" s="62"/>
    </row>
    <row r="1042" spans="1:17" hidden="1">
      <c r="A1042" s="19">
        <v>6</v>
      </c>
      <c r="B1042" s="154" t="s">
        <v>1137</v>
      </c>
      <c r="C1042" s="124">
        <f t="shared" si="87"/>
        <v>2757840</v>
      </c>
      <c r="D1042" s="7">
        <v>951050</v>
      </c>
      <c r="E1042" s="7"/>
      <c r="F1042" s="7"/>
      <c r="G1042" s="7">
        <v>402</v>
      </c>
      <c r="H1042" s="7">
        <v>1806790</v>
      </c>
      <c r="I1042" s="7"/>
      <c r="J1042" s="7"/>
      <c r="K1042" s="7"/>
      <c r="L1042" s="7"/>
      <c r="M1042" s="7"/>
      <c r="N1042" s="7"/>
      <c r="O1042" s="62"/>
      <c r="P1042" s="62"/>
      <c r="Q1042" s="62"/>
    </row>
    <row r="1043" spans="1:17" hidden="1">
      <c r="A1043" s="19">
        <v>7</v>
      </c>
      <c r="B1043" s="154" t="s">
        <v>1407</v>
      </c>
      <c r="C1043" s="124">
        <f t="shared" si="87"/>
        <v>2768190</v>
      </c>
      <c r="D1043" s="7">
        <v>961400</v>
      </c>
      <c r="E1043" s="7"/>
      <c r="F1043" s="7"/>
      <c r="G1043" s="7">
        <v>402</v>
      </c>
      <c r="H1043" s="7">
        <v>1806790</v>
      </c>
      <c r="I1043" s="7"/>
      <c r="J1043" s="7"/>
      <c r="K1043" s="7"/>
      <c r="L1043" s="7"/>
      <c r="M1043" s="7"/>
      <c r="N1043" s="7"/>
      <c r="O1043" s="62"/>
      <c r="P1043" s="62"/>
      <c r="Q1043" s="62"/>
    </row>
    <row r="1044" spans="1:17" hidden="1">
      <c r="A1044" s="19">
        <v>8</v>
      </c>
      <c r="B1044" s="159" t="s">
        <v>1138</v>
      </c>
      <c r="C1044" s="124">
        <f t="shared" si="87"/>
        <v>2767270</v>
      </c>
      <c r="D1044" s="7">
        <v>960480</v>
      </c>
      <c r="E1044" s="7"/>
      <c r="F1044" s="7"/>
      <c r="G1044" s="7">
        <v>402</v>
      </c>
      <c r="H1044" s="7">
        <v>1806790</v>
      </c>
      <c r="I1044" s="7"/>
      <c r="J1044" s="7"/>
      <c r="K1044" s="7"/>
      <c r="L1044" s="7"/>
      <c r="M1044" s="7"/>
      <c r="N1044" s="7"/>
      <c r="O1044" s="62"/>
      <c r="P1044" s="62"/>
      <c r="Q1044" s="62"/>
    </row>
    <row r="1045" spans="1:17" hidden="1">
      <c r="A1045" s="19">
        <v>9</v>
      </c>
      <c r="B1045" s="154" t="s">
        <v>1127</v>
      </c>
      <c r="C1045" s="124">
        <f t="shared" si="87"/>
        <v>966000</v>
      </c>
      <c r="D1045" s="7">
        <v>966000</v>
      </c>
      <c r="E1045" s="62"/>
      <c r="F1045" s="62"/>
      <c r="G1045" s="62"/>
      <c r="H1045" s="62"/>
      <c r="I1045" s="62"/>
      <c r="J1045" s="62"/>
      <c r="K1045" s="62"/>
      <c r="L1045" s="62"/>
      <c r="M1045" s="62"/>
      <c r="N1045" s="62"/>
      <c r="O1045" s="62"/>
      <c r="P1045" s="62"/>
      <c r="Q1045" s="62"/>
    </row>
    <row r="1046" spans="1:17" hidden="1">
      <c r="A1046" s="19">
        <v>10</v>
      </c>
      <c r="B1046" s="159" t="s">
        <v>1128</v>
      </c>
      <c r="C1046" s="124">
        <f t="shared" si="87"/>
        <v>2552310</v>
      </c>
      <c r="D1046" s="7">
        <v>2552310</v>
      </c>
      <c r="E1046" s="62"/>
      <c r="F1046" s="62"/>
      <c r="G1046" s="62"/>
      <c r="H1046" s="62"/>
      <c r="I1046" s="62"/>
      <c r="J1046" s="62"/>
      <c r="K1046" s="62"/>
      <c r="L1046" s="62"/>
      <c r="M1046" s="62"/>
      <c r="N1046" s="62"/>
      <c r="O1046" s="62"/>
      <c r="P1046" s="62"/>
      <c r="Q1046" s="62"/>
    </row>
    <row r="1047" spans="1:17" hidden="1">
      <c r="A1047" s="19">
        <v>11</v>
      </c>
      <c r="B1047" s="154" t="s">
        <v>1410</v>
      </c>
      <c r="C1047" s="124">
        <f t="shared" si="87"/>
        <v>2661100</v>
      </c>
      <c r="D1047" s="7">
        <v>2661100</v>
      </c>
      <c r="E1047" s="62"/>
      <c r="F1047" s="62"/>
      <c r="G1047" s="62"/>
      <c r="H1047" s="62"/>
      <c r="I1047" s="62"/>
      <c r="J1047" s="62"/>
      <c r="K1047" s="62"/>
      <c r="L1047" s="62"/>
      <c r="M1047" s="62"/>
      <c r="N1047" s="62"/>
      <c r="O1047" s="62"/>
      <c r="P1047" s="62"/>
      <c r="Q1047" s="62"/>
    </row>
    <row r="1048" spans="1:17" hidden="1">
      <c r="A1048" s="19">
        <v>12</v>
      </c>
      <c r="B1048" s="154" t="s">
        <v>1136</v>
      </c>
      <c r="C1048" s="124">
        <f t="shared" si="87"/>
        <v>2357068</v>
      </c>
      <c r="D1048" s="7">
        <v>1016600</v>
      </c>
      <c r="E1048" s="7"/>
      <c r="F1048" s="7"/>
      <c r="G1048" s="7"/>
      <c r="H1048" s="7"/>
      <c r="I1048" s="7"/>
      <c r="J1048" s="7"/>
      <c r="K1048" s="7">
        <v>580</v>
      </c>
      <c r="L1048" s="7">
        <v>586665</v>
      </c>
      <c r="M1048" s="7">
        <v>33.799999999999997</v>
      </c>
      <c r="N1048" s="7">
        <v>753803</v>
      </c>
      <c r="O1048" s="62"/>
      <c r="P1048" s="62"/>
      <c r="Q1048" s="62"/>
    </row>
    <row r="1049" spans="1:17" hidden="1">
      <c r="A1049" s="19">
        <v>13</v>
      </c>
      <c r="B1049" s="154" t="s">
        <v>1135</v>
      </c>
      <c r="C1049" s="124">
        <f t="shared" si="87"/>
        <v>3532135</v>
      </c>
      <c r="D1049" s="7">
        <v>971542</v>
      </c>
      <c r="E1049" s="7"/>
      <c r="F1049" s="7"/>
      <c r="G1049" s="7">
        <v>402</v>
      </c>
      <c r="H1049" s="7">
        <v>1806790</v>
      </c>
      <c r="I1049" s="7"/>
      <c r="J1049" s="7"/>
      <c r="K1049" s="7"/>
      <c r="L1049" s="7"/>
      <c r="M1049" s="7">
        <v>33.799999999999997</v>
      </c>
      <c r="N1049" s="7">
        <v>753803</v>
      </c>
      <c r="O1049" s="62"/>
      <c r="P1049" s="62"/>
      <c r="Q1049" s="62"/>
    </row>
    <row r="1050" spans="1:17" hidden="1">
      <c r="A1050" s="19">
        <v>14</v>
      </c>
      <c r="B1050" s="159" t="s">
        <v>1134</v>
      </c>
      <c r="C1050" s="124">
        <f t="shared" si="87"/>
        <v>1764423</v>
      </c>
      <c r="D1050" s="7">
        <v>1010620</v>
      </c>
      <c r="E1050" s="7"/>
      <c r="F1050" s="7"/>
      <c r="G1050" s="7"/>
      <c r="H1050" s="7"/>
      <c r="I1050" s="7"/>
      <c r="J1050" s="7"/>
      <c r="K1050" s="7"/>
      <c r="L1050" s="7"/>
      <c r="M1050" s="7">
        <v>33.799999999999997</v>
      </c>
      <c r="N1050" s="7">
        <v>753803</v>
      </c>
      <c r="O1050" s="62"/>
      <c r="P1050" s="62"/>
      <c r="Q1050" s="62"/>
    </row>
    <row r="1051" spans="1:17" hidden="1">
      <c r="A1051" s="19">
        <v>15</v>
      </c>
      <c r="B1051" s="154" t="s">
        <v>1133</v>
      </c>
      <c r="C1051" s="124">
        <f t="shared" si="87"/>
        <v>2324703</v>
      </c>
      <c r="D1051" s="7">
        <v>1570900</v>
      </c>
      <c r="E1051" s="7"/>
      <c r="F1051" s="7"/>
      <c r="G1051" s="7"/>
      <c r="H1051" s="7"/>
      <c r="I1051" s="7"/>
      <c r="J1051" s="7"/>
      <c r="K1051" s="7"/>
      <c r="L1051" s="7"/>
      <c r="M1051" s="7">
        <v>33.799999999999997</v>
      </c>
      <c r="N1051" s="7">
        <v>753803</v>
      </c>
      <c r="O1051" s="62"/>
      <c r="P1051" s="62"/>
      <c r="Q1051" s="62"/>
    </row>
    <row r="1052" spans="1:17" hidden="1">
      <c r="A1052" s="19">
        <v>16</v>
      </c>
      <c r="B1052" s="155" t="s">
        <v>1132</v>
      </c>
      <c r="C1052" s="124">
        <f t="shared" si="87"/>
        <v>753803</v>
      </c>
      <c r="D1052" s="7"/>
      <c r="E1052" s="7"/>
      <c r="F1052" s="7"/>
      <c r="G1052" s="7"/>
      <c r="H1052" s="7"/>
      <c r="I1052" s="7"/>
      <c r="J1052" s="7"/>
      <c r="K1052" s="7"/>
      <c r="L1052" s="7"/>
      <c r="M1052" s="7">
        <v>33.799999999999997</v>
      </c>
      <c r="N1052" s="62">
        <v>753803</v>
      </c>
      <c r="O1052" s="62"/>
      <c r="P1052" s="62"/>
      <c r="Q1052" s="62"/>
    </row>
    <row r="1053" spans="1:17" hidden="1">
      <c r="A1053" s="19">
        <v>17</v>
      </c>
      <c r="B1053" s="155" t="s">
        <v>1124</v>
      </c>
      <c r="C1053" s="124">
        <f t="shared" si="87"/>
        <v>1853000</v>
      </c>
      <c r="D1053" s="7">
        <v>1853000</v>
      </c>
      <c r="E1053" s="62"/>
      <c r="F1053" s="62"/>
      <c r="G1053" s="62"/>
      <c r="H1053" s="62"/>
      <c r="I1053" s="62"/>
      <c r="J1053" s="62"/>
      <c r="K1053" s="62"/>
      <c r="L1053" s="62"/>
      <c r="M1053" s="62"/>
      <c r="N1053" s="62"/>
      <c r="O1053" s="62"/>
      <c r="P1053" s="62"/>
      <c r="Q1053" s="62"/>
    </row>
    <row r="1054" spans="1:17">
      <c r="A1054" s="19">
        <v>18</v>
      </c>
      <c r="B1054" s="155" t="s">
        <v>1123</v>
      </c>
      <c r="C1054" s="124">
        <f t="shared" si="87"/>
        <v>1016000</v>
      </c>
      <c r="D1054" s="7">
        <v>1016000</v>
      </c>
      <c r="E1054" s="62"/>
      <c r="F1054" s="62"/>
      <c r="G1054" s="62"/>
      <c r="H1054" s="62"/>
      <c r="I1054" s="62"/>
      <c r="J1054" s="62"/>
      <c r="K1054" s="62"/>
      <c r="L1054" s="62"/>
      <c r="M1054" s="62"/>
      <c r="N1054" s="62"/>
      <c r="O1054" s="62"/>
      <c r="P1054" s="62"/>
      <c r="Q1054" s="62"/>
    </row>
    <row r="1055" spans="1:17" hidden="1">
      <c r="A1055" s="19">
        <v>19</v>
      </c>
      <c r="B1055" s="155" t="s">
        <v>1122</v>
      </c>
      <c r="C1055" s="124">
        <f t="shared" si="87"/>
        <v>1674000</v>
      </c>
      <c r="D1055" s="7">
        <v>1674000</v>
      </c>
      <c r="E1055" s="62"/>
      <c r="F1055" s="62"/>
      <c r="G1055" s="62"/>
      <c r="H1055" s="62"/>
      <c r="I1055" s="62"/>
      <c r="J1055" s="62"/>
      <c r="K1055" s="62"/>
      <c r="L1055" s="62"/>
      <c r="M1055" s="62"/>
      <c r="N1055" s="62"/>
      <c r="O1055" s="62"/>
      <c r="P1055" s="62"/>
      <c r="Q1055" s="62"/>
    </row>
    <row r="1056" spans="1:17" hidden="1">
      <c r="A1056" s="19">
        <v>20</v>
      </c>
      <c r="B1056" s="155" t="s">
        <v>1141</v>
      </c>
      <c r="C1056" s="124">
        <f t="shared" si="87"/>
        <v>3147258</v>
      </c>
      <c r="D1056" s="7"/>
      <c r="E1056" s="7"/>
      <c r="F1056" s="7"/>
      <c r="G1056" s="7">
        <v>402</v>
      </c>
      <c r="H1056" s="7">
        <v>1806790</v>
      </c>
      <c r="I1056" s="7"/>
      <c r="J1056" s="7"/>
      <c r="K1056" s="7">
        <v>580</v>
      </c>
      <c r="L1056" s="7">
        <v>586665</v>
      </c>
      <c r="M1056" s="7">
        <v>33.799999999999997</v>
      </c>
      <c r="N1056" s="7">
        <v>753803</v>
      </c>
      <c r="O1056" s="62"/>
      <c r="P1056" s="62"/>
      <c r="Q1056" s="62"/>
    </row>
    <row r="1057" spans="1:17" hidden="1">
      <c r="A1057" s="19">
        <v>21</v>
      </c>
      <c r="B1057" s="155" t="s">
        <v>1408</v>
      </c>
      <c r="C1057" s="124">
        <f t="shared" si="87"/>
        <v>3147258</v>
      </c>
      <c r="D1057" s="7"/>
      <c r="E1057" s="7"/>
      <c r="F1057" s="7"/>
      <c r="G1057" s="7">
        <v>402</v>
      </c>
      <c r="H1057" s="7">
        <v>1806790</v>
      </c>
      <c r="I1057" s="7"/>
      <c r="J1057" s="7"/>
      <c r="K1057" s="7">
        <v>580</v>
      </c>
      <c r="L1057" s="7">
        <v>586665</v>
      </c>
      <c r="M1057" s="7">
        <v>33.799999999999997</v>
      </c>
      <c r="N1057" s="7">
        <v>753803</v>
      </c>
      <c r="O1057" s="62"/>
      <c r="P1057" s="62"/>
      <c r="Q1057" s="62"/>
    </row>
    <row r="1058" spans="1:17" hidden="1">
      <c r="A1058" s="19">
        <v>22</v>
      </c>
      <c r="B1058" s="155" t="s">
        <v>1142</v>
      </c>
      <c r="C1058" s="124">
        <f t="shared" si="87"/>
        <v>3147258</v>
      </c>
      <c r="D1058" s="7"/>
      <c r="E1058" s="7"/>
      <c r="F1058" s="7"/>
      <c r="G1058" s="7">
        <v>402</v>
      </c>
      <c r="H1058" s="7">
        <v>1806790</v>
      </c>
      <c r="I1058" s="7"/>
      <c r="J1058" s="7"/>
      <c r="K1058" s="7">
        <v>580</v>
      </c>
      <c r="L1058" s="7">
        <v>586665</v>
      </c>
      <c r="M1058" s="7">
        <v>33.799999999999997</v>
      </c>
      <c r="N1058" s="7">
        <v>753803</v>
      </c>
      <c r="O1058" s="62"/>
      <c r="P1058" s="62"/>
      <c r="Q1058" s="62"/>
    </row>
    <row r="1059" spans="1:17" ht="21" hidden="1" customHeight="1">
      <c r="A1059" s="19">
        <v>23</v>
      </c>
      <c r="B1059" s="137" t="s">
        <v>1409</v>
      </c>
      <c r="C1059" s="124">
        <f t="shared" si="87"/>
        <v>753803</v>
      </c>
      <c r="D1059" s="7"/>
      <c r="E1059" s="7"/>
      <c r="F1059" s="7"/>
      <c r="G1059" s="7"/>
      <c r="H1059" s="7"/>
      <c r="I1059" s="7"/>
      <c r="J1059" s="7"/>
      <c r="K1059" s="7"/>
      <c r="L1059" s="7"/>
      <c r="M1059" s="7">
        <v>33.799999999999997</v>
      </c>
      <c r="N1059" s="7">
        <v>753803</v>
      </c>
      <c r="O1059" s="62"/>
      <c r="P1059" s="62"/>
      <c r="Q1059" s="62"/>
    </row>
    <row r="1060" spans="1:17" ht="21" hidden="1" customHeight="1">
      <c r="A1060" s="19">
        <v>24</v>
      </c>
      <c r="B1060" s="137" t="s">
        <v>1411</v>
      </c>
      <c r="C1060" s="124">
        <f t="shared" si="87"/>
        <v>983802</v>
      </c>
      <c r="D1060" s="7">
        <v>983802</v>
      </c>
      <c r="E1060" s="62"/>
      <c r="F1060" s="62"/>
      <c r="G1060" s="62"/>
      <c r="H1060" s="62"/>
      <c r="I1060" s="62"/>
      <c r="J1060" s="62"/>
      <c r="K1060" s="62"/>
      <c r="L1060" s="62"/>
      <c r="M1060" s="62"/>
      <c r="N1060" s="62"/>
      <c r="O1060" s="62"/>
      <c r="P1060" s="62"/>
      <c r="Q1060" s="62"/>
    </row>
    <row r="1061" spans="1:17" ht="21" hidden="1" customHeight="1">
      <c r="A1061" s="19">
        <v>25</v>
      </c>
      <c r="B1061" s="137" t="s">
        <v>1581</v>
      </c>
      <c r="C1061" s="124">
        <f t="shared" si="87"/>
        <v>1347800</v>
      </c>
      <c r="D1061" s="7">
        <v>1347800</v>
      </c>
      <c r="E1061" s="62"/>
      <c r="F1061" s="62"/>
      <c r="G1061" s="62"/>
      <c r="H1061" s="62"/>
      <c r="I1061" s="62"/>
      <c r="J1061" s="62"/>
      <c r="K1061" s="62"/>
      <c r="L1061" s="62"/>
      <c r="M1061" s="62"/>
      <c r="N1061" s="62"/>
      <c r="O1061" s="62"/>
      <c r="P1061" s="62"/>
      <c r="Q1061" s="62"/>
    </row>
    <row r="1062" spans="1:17" ht="21" hidden="1" customHeight="1">
      <c r="A1062" s="19">
        <v>26</v>
      </c>
      <c r="B1062" s="137" t="s">
        <v>1580</v>
      </c>
      <c r="C1062" s="124">
        <f t="shared" si="87"/>
        <v>964850</v>
      </c>
      <c r="D1062" s="7">
        <v>964850</v>
      </c>
      <c r="E1062" s="62"/>
      <c r="F1062" s="62"/>
      <c r="G1062" s="62"/>
      <c r="H1062" s="62"/>
      <c r="I1062" s="62"/>
      <c r="J1062" s="62"/>
      <c r="K1062" s="62"/>
      <c r="L1062" s="62"/>
      <c r="M1062" s="62"/>
      <c r="N1062" s="62"/>
      <c r="O1062" s="62"/>
      <c r="P1062" s="62"/>
      <c r="Q1062" s="62"/>
    </row>
    <row r="1063" spans="1:17" ht="22.5" hidden="1" customHeight="1">
      <c r="A1063" s="19">
        <v>27</v>
      </c>
      <c r="B1063" s="137" t="s">
        <v>1131</v>
      </c>
      <c r="C1063" s="124">
        <f t="shared" si="87"/>
        <v>996590</v>
      </c>
      <c r="D1063" s="7">
        <v>996590</v>
      </c>
      <c r="E1063" s="62"/>
      <c r="F1063" s="62"/>
      <c r="G1063" s="62"/>
      <c r="H1063" s="62"/>
      <c r="I1063" s="62"/>
      <c r="J1063" s="62"/>
      <c r="K1063" s="62"/>
      <c r="L1063" s="62"/>
      <c r="M1063" s="62"/>
      <c r="N1063" s="62"/>
      <c r="O1063" s="62"/>
      <c r="P1063" s="62"/>
      <c r="Q1063" s="62"/>
    </row>
    <row r="1064" spans="1:17" ht="21" hidden="1" customHeight="1">
      <c r="A1064" s="19">
        <v>28</v>
      </c>
      <c r="B1064" s="160" t="s">
        <v>1126</v>
      </c>
      <c r="C1064" s="124">
        <f t="shared" si="87"/>
        <v>2452124</v>
      </c>
      <c r="D1064" s="7">
        <v>2452124</v>
      </c>
      <c r="E1064" s="62"/>
      <c r="F1064" s="62"/>
      <c r="G1064" s="62"/>
      <c r="H1064" s="62"/>
      <c r="I1064" s="62"/>
      <c r="J1064" s="62"/>
      <c r="K1064" s="62"/>
      <c r="L1064" s="62"/>
      <c r="M1064" s="62"/>
      <c r="N1064" s="62"/>
      <c r="O1064" s="62"/>
      <c r="P1064" s="62"/>
      <c r="Q1064" s="62"/>
    </row>
    <row r="1065" spans="1:17">
      <c r="A1065" s="369" t="s">
        <v>60</v>
      </c>
      <c r="B1065" s="370"/>
      <c r="C1065" s="262">
        <f>SUM(C1066:C1083)</f>
        <v>37660936</v>
      </c>
      <c r="D1065" s="49">
        <f t="shared" ref="D1065:Q1065" si="88">SUM(D1066:D1083)</f>
        <v>8302154</v>
      </c>
      <c r="E1065" s="49">
        <f t="shared" si="88"/>
        <v>0</v>
      </c>
      <c r="F1065" s="49">
        <f t="shared" si="88"/>
        <v>0</v>
      </c>
      <c r="G1065" s="49">
        <f t="shared" si="88"/>
        <v>4020</v>
      </c>
      <c r="H1065" s="49">
        <f t="shared" si="88"/>
        <v>18067900</v>
      </c>
      <c r="I1065" s="49">
        <f t="shared" si="88"/>
        <v>1200</v>
      </c>
      <c r="J1065" s="49">
        <f t="shared" si="88"/>
        <v>400000</v>
      </c>
      <c r="K1065" s="49">
        <f t="shared" si="88"/>
        <v>4060</v>
      </c>
      <c r="L1065" s="49">
        <f t="shared" si="88"/>
        <v>4106655</v>
      </c>
      <c r="M1065" s="49">
        <f t="shared" si="88"/>
        <v>1396.5999999999997</v>
      </c>
      <c r="N1065" s="49">
        <f t="shared" si="88"/>
        <v>6784227</v>
      </c>
      <c r="O1065" s="49">
        <f t="shared" si="88"/>
        <v>0</v>
      </c>
      <c r="P1065" s="49">
        <f t="shared" si="88"/>
        <v>0</v>
      </c>
      <c r="Q1065" s="49">
        <f t="shared" si="88"/>
        <v>0</v>
      </c>
    </row>
    <row r="1066" spans="1:17" hidden="1">
      <c r="A1066" s="19">
        <v>1</v>
      </c>
      <c r="B1066" s="160" t="s">
        <v>1149</v>
      </c>
      <c r="C1066" s="124">
        <f t="shared" ref="C1066:C1083" si="89">D1066+F1066+H1066+J1066+L1066+N1066+P1066+Q1066</f>
        <v>3147258</v>
      </c>
      <c r="D1066" s="7"/>
      <c r="E1066" s="7"/>
      <c r="F1066" s="7"/>
      <c r="G1066" s="7">
        <v>402</v>
      </c>
      <c r="H1066" s="7">
        <v>1806790</v>
      </c>
      <c r="I1066" s="7"/>
      <c r="J1066" s="7"/>
      <c r="K1066" s="7">
        <v>580</v>
      </c>
      <c r="L1066" s="7">
        <v>586665</v>
      </c>
      <c r="M1066" s="7">
        <v>580</v>
      </c>
      <c r="N1066" s="7">
        <v>753803</v>
      </c>
      <c r="O1066" s="62"/>
      <c r="P1066" s="62"/>
      <c r="Q1066" s="62"/>
    </row>
    <row r="1067" spans="1:17">
      <c r="A1067" s="19">
        <v>2</v>
      </c>
      <c r="B1067" s="160" t="s">
        <v>1414</v>
      </c>
      <c r="C1067" s="124">
        <f t="shared" si="89"/>
        <v>897460</v>
      </c>
      <c r="D1067" s="7">
        <v>897460</v>
      </c>
      <c r="E1067" s="7"/>
      <c r="F1067" s="7"/>
      <c r="G1067" s="7"/>
      <c r="H1067" s="7"/>
      <c r="I1067" s="7"/>
      <c r="J1067" s="7"/>
      <c r="K1067" s="7"/>
      <c r="L1067" s="7"/>
      <c r="M1067" s="7"/>
      <c r="N1067" s="7"/>
      <c r="O1067" s="62"/>
      <c r="P1067" s="62"/>
      <c r="Q1067" s="62"/>
    </row>
    <row r="1068" spans="1:17" hidden="1">
      <c r="A1068" s="19">
        <v>3</v>
      </c>
      <c r="B1068" s="160" t="s">
        <v>1424</v>
      </c>
      <c r="C1068" s="124">
        <f t="shared" si="89"/>
        <v>1347800</v>
      </c>
      <c r="D1068" s="7">
        <v>1347800</v>
      </c>
      <c r="E1068" s="7"/>
      <c r="F1068" s="7"/>
      <c r="G1068" s="7"/>
      <c r="H1068" s="7"/>
      <c r="I1068" s="7"/>
      <c r="J1068" s="7"/>
      <c r="K1068" s="7"/>
      <c r="L1068" s="7"/>
      <c r="M1068" s="7"/>
      <c r="N1068" s="7"/>
      <c r="O1068" s="62"/>
      <c r="P1068" s="62"/>
      <c r="Q1068" s="62"/>
    </row>
    <row r="1069" spans="1:17" hidden="1">
      <c r="A1069" s="19">
        <v>4</v>
      </c>
      <c r="B1069" s="160" t="s">
        <v>1144</v>
      </c>
      <c r="C1069" s="124">
        <f t="shared" si="89"/>
        <v>1806790</v>
      </c>
      <c r="D1069" s="7"/>
      <c r="E1069" s="7"/>
      <c r="F1069" s="7"/>
      <c r="G1069" s="7">
        <v>402</v>
      </c>
      <c r="H1069" s="7">
        <v>1806790</v>
      </c>
      <c r="I1069" s="7"/>
      <c r="J1069" s="7"/>
      <c r="K1069" s="7"/>
      <c r="L1069" s="7"/>
      <c r="M1069" s="7"/>
      <c r="N1069" s="7"/>
      <c r="O1069" s="62"/>
      <c r="P1069" s="62"/>
      <c r="Q1069" s="62"/>
    </row>
    <row r="1070" spans="1:17" hidden="1">
      <c r="A1070" s="19">
        <v>5</v>
      </c>
      <c r="B1070" s="161" t="s">
        <v>1412</v>
      </c>
      <c r="C1070" s="124">
        <f t="shared" si="89"/>
        <v>3147258</v>
      </c>
      <c r="D1070" s="7"/>
      <c r="E1070" s="7"/>
      <c r="F1070" s="7"/>
      <c r="G1070" s="7">
        <v>402</v>
      </c>
      <c r="H1070" s="7">
        <v>1806790</v>
      </c>
      <c r="I1070" s="7"/>
      <c r="J1070" s="7"/>
      <c r="K1070" s="7">
        <v>580</v>
      </c>
      <c r="L1070" s="7">
        <v>586665</v>
      </c>
      <c r="M1070" s="7">
        <v>33.799999999999997</v>
      </c>
      <c r="N1070" s="7">
        <v>753803</v>
      </c>
      <c r="O1070" s="62"/>
      <c r="P1070" s="62"/>
      <c r="Q1070" s="62"/>
    </row>
    <row r="1071" spans="1:17" hidden="1">
      <c r="A1071" s="19">
        <v>6</v>
      </c>
      <c r="B1071" s="157" t="s">
        <v>1147</v>
      </c>
      <c r="C1071" s="124">
        <f t="shared" si="89"/>
        <v>1484125</v>
      </c>
      <c r="D1071" s="7">
        <v>897460</v>
      </c>
      <c r="E1071" s="7"/>
      <c r="F1071" s="7"/>
      <c r="G1071" s="7"/>
      <c r="H1071" s="7"/>
      <c r="I1071" s="7"/>
      <c r="J1071" s="7"/>
      <c r="K1071" s="7">
        <v>580</v>
      </c>
      <c r="L1071" s="7">
        <v>586665</v>
      </c>
      <c r="M1071" s="7"/>
      <c r="N1071" s="7"/>
      <c r="O1071" s="62"/>
      <c r="P1071" s="62"/>
      <c r="Q1071" s="62"/>
    </row>
    <row r="1072" spans="1:17" hidden="1">
      <c r="A1072" s="19">
        <v>7</v>
      </c>
      <c r="B1072" s="160" t="s">
        <v>1579</v>
      </c>
      <c r="C1072" s="124">
        <f t="shared" si="89"/>
        <v>3161910</v>
      </c>
      <c r="D1072" s="7">
        <v>1275120</v>
      </c>
      <c r="E1072" s="7"/>
      <c r="F1072" s="7"/>
      <c r="G1072" s="7">
        <v>402</v>
      </c>
      <c r="H1072" s="7">
        <v>1806790</v>
      </c>
      <c r="I1072" s="7">
        <v>240</v>
      </c>
      <c r="J1072" s="7">
        <v>80000</v>
      </c>
      <c r="K1072" s="7"/>
      <c r="L1072" s="7"/>
      <c r="M1072" s="7"/>
      <c r="N1072" s="7"/>
      <c r="O1072" s="62"/>
      <c r="P1072" s="62"/>
      <c r="Q1072" s="62"/>
    </row>
    <row r="1073" spans="1:18" hidden="1">
      <c r="A1073" s="19">
        <v>8</v>
      </c>
      <c r="B1073" s="160" t="s">
        <v>1148</v>
      </c>
      <c r="C1073" s="124">
        <f t="shared" si="89"/>
        <v>4681318</v>
      </c>
      <c r="D1073" s="7">
        <v>1454060</v>
      </c>
      <c r="E1073" s="7"/>
      <c r="F1073" s="7"/>
      <c r="G1073" s="7">
        <v>402</v>
      </c>
      <c r="H1073" s="7">
        <v>1806790</v>
      </c>
      <c r="I1073" s="7">
        <v>240</v>
      </c>
      <c r="J1073" s="7">
        <v>80000</v>
      </c>
      <c r="K1073" s="7">
        <v>580</v>
      </c>
      <c r="L1073" s="7">
        <v>586665</v>
      </c>
      <c r="M1073" s="7">
        <v>33.799999999999997</v>
      </c>
      <c r="N1073" s="7">
        <v>753803</v>
      </c>
      <c r="O1073" s="62"/>
      <c r="P1073" s="62"/>
      <c r="Q1073" s="62"/>
    </row>
    <row r="1074" spans="1:18" ht="21" hidden="1" customHeight="1">
      <c r="A1074" s="19">
        <v>9</v>
      </c>
      <c r="B1074" s="160" t="s">
        <v>1143</v>
      </c>
      <c r="C1074" s="124">
        <f t="shared" si="89"/>
        <v>833803</v>
      </c>
      <c r="D1074" s="7"/>
      <c r="E1074" s="7"/>
      <c r="F1074" s="7"/>
      <c r="G1074" s="7"/>
      <c r="H1074" s="7"/>
      <c r="I1074" s="7">
        <v>240</v>
      </c>
      <c r="J1074" s="7">
        <v>80000</v>
      </c>
      <c r="K1074" s="7"/>
      <c r="L1074" s="7"/>
      <c r="M1074" s="7">
        <v>33.799999999999997</v>
      </c>
      <c r="N1074" s="7">
        <v>753803</v>
      </c>
      <c r="O1074" s="62"/>
      <c r="P1074" s="62"/>
      <c r="Q1074" s="62"/>
    </row>
    <row r="1075" spans="1:18" hidden="1">
      <c r="A1075" s="19">
        <v>10</v>
      </c>
      <c r="B1075" s="160" t="s">
        <v>1150</v>
      </c>
      <c r="C1075" s="124">
        <f t="shared" si="89"/>
        <v>753803</v>
      </c>
      <c r="D1075" s="7"/>
      <c r="E1075" s="7"/>
      <c r="F1075" s="7"/>
      <c r="G1075" s="7"/>
      <c r="H1075" s="7"/>
      <c r="I1075" s="7"/>
      <c r="J1075" s="7"/>
      <c r="K1075" s="7"/>
      <c r="L1075" s="7"/>
      <c r="M1075" s="7">
        <v>580</v>
      </c>
      <c r="N1075" s="7">
        <v>753803</v>
      </c>
      <c r="O1075" s="62"/>
      <c r="P1075" s="62"/>
      <c r="Q1075" s="62"/>
    </row>
    <row r="1076" spans="1:18" hidden="1">
      <c r="A1076" s="19">
        <v>11</v>
      </c>
      <c r="B1076" s="160" t="s">
        <v>1413</v>
      </c>
      <c r="C1076" s="124">
        <f t="shared" si="89"/>
        <v>833803</v>
      </c>
      <c r="D1076" s="7"/>
      <c r="E1076" s="7"/>
      <c r="F1076" s="7"/>
      <c r="G1076" s="7"/>
      <c r="H1076" s="7"/>
      <c r="I1076" s="7">
        <v>240</v>
      </c>
      <c r="J1076" s="7">
        <v>80000</v>
      </c>
      <c r="K1076" s="7"/>
      <c r="L1076" s="7"/>
      <c r="M1076" s="7">
        <v>33.799999999999997</v>
      </c>
      <c r="N1076" s="7">
        <v>753803</v>
      </c>
      <c r="O1076" s="62"/>
      <c r="P1076" s="62"/>
      <c r="Q1076" s="62"/>
    </row>
    <row r="1077" spans="1:18" hidden="1">
      <c r="A1077" s="19">
        <v>12</v>
      </c>
      <c r="B1077" s="161" t="s">
        <v>1578</v>
      </c>
      <c r="C1077" s="124">
        <f t="shared" si="89"/>
        <v>1806790</v>
      </c>
      <c r="D1077" s="7"/>
      <c r="E1077" s="7"/>
      <c r="F1077" s="7"/>
      <c r="G1077" s="7">
        <v>402</v>
      </c>
      <c r="H1077" s="7">
        <v>1806790</v>
      </c>
      <c r="I1077" s="7"/>
      <c r="J1077" s="7"/>
      <c r="K1077" s="7"/>
      <c r="L1077" s="7"/>
      <c r="M1077" s="7"/>
      <c r="N1077" s="7"/>
      <c r="O1077" s="62"/>
      <c r="P1077" s="62"/>
      <c r="Q1077" s="62"/>
    </row>
    <row r="1078" spans="1:18" ht="21.75" hidden="1" customHeight="1">
      <c r="A1078" s="19">
        <v>13</v>
      </c>
      <c r="B1078" s="160" t="s">
        <v>1723</v>
      </c>
      <c r="C1078" s="124">
        <f t="shared" si="89"/>
        <v>1806790</v>
      </c>
      <c r="D1078" s="7"/>
      <c r="E1078" s="7"/>
      <c r="F1078" s="7"/>
      <c r="G1078" s="7">
        <v>402</v>
      </c>
      <c r="H1078" s="7">
        <v>1806790</v>
      </c>
      <c r="I1078" s="7"/>
      <c r="J1078" s="7"/>
      <c r="K1078" s="7"/>
      <c r="L1078" s="7"/>
      <c r="M1078" s="7"/>
      <c r="N1078" s="7"/>
      <c r="O1078" s="62"/>
      <c r="P1078" s="62"/>
      <c r="Q1078" s="62"/>
    </row>
    <row r="1079" spans="1:18" ht="21.75" hidden="1" customHeight="1">
      <c r="A1079" s="19">
        <v>14</v>
      </c>
      <c r="B1079" s="156" t="s">
        <v>1724</v>
      </c>
      <c r="C1079" s="124">
        <f t="shared" si="89"/>
        <v>1806790</v>
      </c>
      <c r="D1079" s="7"/>
      <c r="E1079" s="7"/>
      <c r="F1079" s="7"/>
      <c r="G1079" s="7">
        <v>402</v>
      </c>
      <c r="H1079" s="7">
        <v>1806790</v>
      </c>
      <c r="I1079" s="7"/>
      <c r="J1079" s="7"/>
      <c r="K1079" s="7"/>
      <c r="L1079" s="7"/>
      <c r="M1079" s="7"/>
      <c r="N1079" s="7"/>
      <c r="O1079" s="62"/>
      <c r="P1079" s="62"/>
      <c r="Q1079" s="62"/>
    </row>
    <row r="1080" spans="1:18" ht="20.25" hidden="1" customHeight="1">
      <c r="A1080" s="19">
        <v>15</v>
      </c>
      <c r="B1080" s="160" t="s">
        <v>1577</v>
      </c>
      <c r="C1080" s="124">
        <f t="shared" si="89"/>
        <v>3344910</v>
      </c>
      <c r="D1080" s="7">
        <v>1538120</v>
      </c>
      <c r="E1080" s="7"/>
      <c r="F1080" s="7"/>
      <c r="G1080" s="7">
        <v>402</v>
      </c>
      <c r="H1080" s="7">
        <v>1806790</v>
      </c>
      <c r="I1080" s="7"/>
      <c r="J1080" s="7"/>
      <c r="K1080" s="7"/>
      <c r="L1080" s="7"/>
      <c r="M1080" s="7"/>
      <c r="N1080" s="7"/>
      <c r="O1080" s="62"/>
      <c r="P1080" s="62"/>
      <c r="Q1080" s="62"/>
    </row>
    <row r="1081" spans="1:18" hidden="1">
      <c r="A1081" s="19">
        <v>16</v>
      </c>
      <c r="B1081" s="161" t="s">
        <v>1728</v>
      </c>
      <c r="C1081" s="124">
        <f t="shared" si="89"/>
        <v>1420468</v>
      </c>
      <c r="D1081" s="7"/>
      <c r="E1081" s="7"/>
      <c r="F1081" s="7"/>
      <c r="G1081" s="7"/>
      <c r="H1081" s="7"/>
      <c r="I1081" s="7">
        <v>240</v>
      </c>
      <c r="J1081" s="7">
        <v>80000</v>
      </c>
      <c r="K1081" s="7">
        <v>580</v>
      </c>
      <c r="L1081" s="7">
        <v>586665</v>
      </c>
      <c r="M1081" s="7">
        <v>33.799999999999997</v>
      </c>
      <c r="N1081" s="7">
        <v>753803</v>
      </c>
      <c r="O1081" s="62"/>
      <c r="P1081" s="62"/>
      <c r="Q1081" s="62"/>
    </row>
    <row r="1082" spans="1:18" ht="21" hidden="1" customHeight="1">
      <c r="A1082" s="19">
        <v>17</v>
      </c>
      <c r="B1082" s="160" t="s">
        <v>1145</v>
      </c>
      <c r="C1082" s="124">
        <f t="shared" si="89"/>
        <v>4039392</v>
      </c>
      <c r="D1082" s="7">
        <v>892134</v>
      </c>
      <c r="E1082" s="7"/>
      <c r="F1082" s="7"/>
      <c r="G1082" s="7">
        <v>402</v>
      </c>
      <c r="H1082" s="7">
        <v>1806790</v>
      </c>
      <c r="I1082" s="7"/>
      <c r="J1082" s="7"/>
      <c r="K1082" s="7">
        <v>580</v>
      </c>
      <c r="L1082" s="7">
        <v>586665</v>
      </c>
      <c r="M1082" s="7">
        <v>33.799999999999997</v>
      </c>
      <c r="N1082" s="7">
        <v>753803</v>
      </c>
      <c r="O1082" s="62"/>
      <c r="P1082" s="62"/>
      <c r="Q1082" s="62"/>
    </row>
    <row r="1083" spans="1:18" ht="21" hidden="1" customHeight="1">
      <c r="A1083" s="19">
        <v>18</v>
      </c>
      <c r="B1083" s="160" t="s">
        <v>1146</v>
      </c>
      <c r="C1083" s="124">
        <f t="shared" si="89"/>
        <v>1340468</v>
      </c>
      <c r="D1083" s="7"/>
      <c r="E1083" s="7"/>
      <c r="F1083" s="7"/>
      <c r="G1083" s="7"/>
      <c r="H1083" s="7"/>
      <c r="I1083" s="7"/>
      <c r="J1083" s="7"/>
      <c r="K1083" s="7">
        <v>580</v>
      </c>
      <c r="L1083" s="7">
        <v>586665</v>
      </c>
      <c r="M1083" s="7">
        <v>33.799999999999997</v>
      </c>
      <c r="N1083" s="7">
        <v>753803</v>
      </c>
      <c r="O1083" s="62"/>
      <c r="P1083" s="62"/>
      <c r="Q1083" s="62"/>
    </row>
    <row r="1084" spans="1:18" hidden="1">
      <c r="A1084" s="6">
        <v>15</v>
      </c>
      <c r="B1084" s="12" t="s">
        <v>61</v>
      </c>
      <c r="C1084" s="133">
        <f>C1085+C1089+C1095</f>
        <v>27331776</v>
      </c>
      <c r="D1084" s="61">
        <f t="shared" ref="D1084:Q1084" si="90">D1085+D1089+D1095</f>
        <v>633570</v>
      </c>
      <c r="E1084" s="61">
        <f t="shared" si="90"/>
        <v>0</v>
      </c>
      <c r="F1084" s="61">
        <f t="shared" si="90"/>
        <v>0</v>
      </c>
      <c r="G1084" s="61">
        <f t="shared" si="90"/>
        <v>5558.5</v>
      </c>
      <c r="H1084" s="61">
        <f t="shared" si="90"/>
        <v>9878562</v>
      </c>
      <c r="I1084" s="61">
        <f t="shared" si="90"/>
        <v>0</v>
      </c>
      <c r="J1084" s="61">
        <f t="shared" si="90"/>
        <v>0</v>
      </c>
      <c r="K1084" s="61">
        <f t="shared" si="90"/>
        <v>955</v>
      </c>
      <c r="L1084" s="61">
        <f t="shared" si="90"/>
        <v>940565</v>
      </c>
      <c r="M1084" s="61">
        <f t="shared" si="90"/>
        <v>0</v>
      </c>
      <c r="N1084" s="61">
        <f t="shared" si="90"/>
        <v>0</v>
      </c>
      <c r="O1084" s="61">
        <f t="shared" si="90"/>
        <v>1318</v>
      </c>
      <c r="P1084" s="61">
        <f t="shared" si="90"/>
        <v>3155362</v>
      </c>
      <c r="Q1084" s="61">
        <f t="shared" si="90"/>
        <v>12723717</v>
      </c>
      <c r="R1084" s="60">
        <f>23456.4/3-602.4</f>
        <v>7216.4000000000005</v>
      </c>
    </row>
    <row r="1085" spans="1:18" hidden="1">
      <c r="A1085" s="50" t="s">
        <v>127</v>
      </c>
      <c r="B1085" s="294"/>
      <c r="C1085" s="262">
        <f>SUM(C1086:C1088)</f>
        <v>7216400</v>
      </c>
      <c r="D1085" s="49">
        <f t="shared" ref="D1085:Q1085" si="91">SUM(D1086:D1088)</f>
        <v>0</v>
      </c>
      <c r="E1085" s="49">
        <f t="shared" si="91"/>
        <v>0</v>
      </c>
      <c r="F1085" s="49">
        <f t="shared" si="91"/>
        <v>0</v>
      </c>
      <c r="G1085" s="49">
        <f t="shared" si="91"/>
        <v>1621.5</v>
      </c>
      <c r="H1085" s="49">
        <f t="shared" si="91"/>
        <v>2879934</v>
      </c>
      <c r="I1085" s="49">
        <f t="shared" si="91"/>
        <v>0</v>
      </c>
      <c r="J1085" s="49">
        <f t="shared" si="91"/>
        <v>0</v>
      </c>
      <c r="K1085" s="49">
        <f t="shared" si="91"/>
        <v>0</v>
      </c>
      <c r="L1085" s="49">
        <f t="shared" si="91"/>
        <v>0</v>
      </c>
      <c r="M1085" s="49">
        <f t="shared" si="91"/>
        <v>0</v>
      </c>
      <c r="N1085" s="49">
        <f t="shared" si="91"/>
        <v>0</v>
      </c>
      <c r="O1085" s="49">
        <f t="shared" si="91"/>
        <v>0</v>
      </c>
      <c r="P1085" s="49">
        <f t="shared" si="91"/>
        <v>0</v>
      </c>
      <c r="Q1085" s="49">
        <f t="shared" si="91"/>
        <v>4336466</v>
      </c>
    </row>
    <row r="1086" spans="1:18" ht="24" hidden="1" customHeight="1">
      <c r="A1086" s="4">
        <v>1</v>
      </c>
      <c r="B1086" s="5" t="s">
        <v>1593</v>
      </c>
      <c r="C1086" s="124">
        <f t="shared" ref="C1086:C1088" si="92">D1086+F1086+H1086+J1086+L1086+N1086+P1086+Q1086</f>
        <v>4336466</v>
      </c>
      <c r="D1086" s="7"/>
      <c r="E1086" s="7"/>
      <c r="F1086" s="7"/>
      <c r="G1086" s="7"/>
      <c r="H1086" s="7"/>
      <c r="I1086" s="7"/>
      <c r="J1086" s="7"/>
      <c r="K1086" s="7"/>
      <c r="L1086" s="7"/>
      <c r="M1086" s="7"/>
      <c r="N1086" s="7"/>
      <c r="O1086" s="7"/>
      <c r="P1086" s="7"/>
      <c r="Q1086" s="7">
        <v>4336466</v>
      </c>
    </row>
    <row r="1087" spans="1:18" ht="24" hidden="1" customHeight="1">
      <c r="A1087" s="4">
        <v>2</v>
      </c>
      <c r="B1087" s="5" t="s">
        <v>1338</v>
      </c>
      <c r="C1087" s="124">
        <f t="shared" si="92"/>
        <v>1422437</v>
      </c>
      <c r="D1087" s="7"/>
      <c r="E1087" s="7"/>
      <c r="F1087" s="7"/>
      <c r="G1087" s="7">
        <v>804.6</v>
      </c>
      <c r="H1087" s="7">
        <v>1422437</v>
      </c>
      <c r="I1087" s="7"/>
      <c r="J1087" s="7"/>
      <c r="K1087" s="7"/>
      <c r="L1087" s="7"/>
      <c r="M1087" s="7"/>
      <c r="N1087" s="7"/>
      <c r="O1087" s="7"/>
      <c r="P1087" s="7"/>
      <c r="Q1087" s="7"/>
    </row>
    <row r="1088" spans="1:18" ht="24.75" hidden="1" customHeight="1">
      <c r="A1088" s="4">
        <v>3</v>
      </c>
      <c r="B1088" s="5" t="s">
        <v>1339</v>
      </c>
      <c r="C1088" s="124">
        <f t="shared" si="92"/>
        <v>1457497</v>
      </c>
      <c r="D1088" s="7"/>
      <c r="E1088" s="7"/>
      <c r="F1088" s="7"/>
      <c r="G1088" s="7">
        <v>816.9</v>
      </c>
      <c r="H1088" s="7">
        <v>1457497</v>
      </c>
      <c r="I1088" s="7"/>
      <c r="J1088" s="7"/>
      <c r="K1088" s="7"/>
      <c r="L1088" s="7"/>
      <c r="M1088" s="7"/>
      <c r="N1088" s="7"/>
      <c r="O1088" s="7"/>
      <c r="P1088" s="7"/>
      <c r="Q1088" s="7"/>
    </row>
    <row r="1089" spans="1:19" ht="18.75" hidden="1" customHeight="1">
      <c r="A1089" s="50" t="s">
        <v>128</v>
      </c>
      <c r="B1089" s="294"/>
      <c r="C1089" s="262">
        <f>SUM(C1090:C1094)</f>
        <v>10475227</v>
      </c>
      <c r="D1089" s="49">
        <f t="shared" ref="D1089:Q1089" si="93">SUM(D1090:D1094)</f>
        <v>0</v>
      </c>
      <c r="E1089" s="49">
        <f t="shared" si="93"/>
        <v>0</v>
      </c>
      <c r="F1089" s="49">
        <f t="shared" si="93"/>
        <v>0</v>
      </c>
      <c r="G1089" s="49">
        <f t="shared" si="93"/>
        <v>3124.7</v>
      </c>
      <c r="H1089" s="49">
        <f t="shared" si="93"/>
        <v>5549485</v>
      </c>
      <c r="I1089" s="49">
        <f t="shared" si="93"/>
        <v>0</v>
      </c>
      <c r="J1089" s="49">
        <f t="shared" si="93"/>
        <v>0</v>
      </c>
      <c r="K1089" s="49">
        <f t="shared" si="93"/>
        <v>0</v>
      </c>
      <c r="L1089" s="49">
        <f t="shared" si="93"/>
        <v>0</v>
      </c>
      <c r="M1089" s="49">
        <f t="shared" si="93"/>
        <v>0</v>
      </c>
      <c r="N1089" s="49">
        <f t="shared" si="93"/>
        <v>0</v>
      </c>
      <c r="O1089" s="49">
        <f t="shared" si="93"/>
        <v>0</v>
      </c>
      <c r="P1089" s="49">
        <f t="shared" si="93"/>
        <v>0</v>
      </c>
      <c r="Q1089" s="49">
        <f t="shared" si="93"/>
        <v>4925742</v>
      </c>
    </row>
    <row r="1090" spans="1:19" ht="40.5" hidden="1" customHeight="1">
      <c r="A1090" s="4">
        <v>1</v>
      </c>
      <c r="B1090" s="5" t="s">
        <v>1343</v>
      </c>
      <c r="C1090" s="124">
        <f t="shared" ref="C1090:C1094" si="94">D1090+F1090+H1090+J1090+L1090+N1090+P1090+Q1090</f>
        <v>4925742</v>
      </c>
      <c r="D1090" s="7"/>
      <c r="E1090" s="7"/>
      <c r="F1090" s="7"/>
      <c r="G1090" s="7"/>
      <c r="H1090" s="7"/>
      <c r="I1090" s="7"/>
      <c r="J1090" s="7"/>
      <c r="K1090" s="7"/>
      <c r="L1090" s="7"/>
      <c r="M1090" s="7"/>
      <c r="N1090" s="7"/>
      <c r="O1090" s="7"/>
      <c r="P1090" s="7"/>
      <c r="Q1090" s="7">
        <v>4925742</v>
      </c>
    </row>
    <row r="1091" spans="1:19" ht="37.5" hidden="1">
      <c r="A1091" s="4">
        <v>2</v>
      </c>
      <c r="B1091" s="5" t="s">
        <v>1594</v>
      </c>
      <c r="C1091" s="124">
        <f t="shared" si="94"/>
        <v>1060588</v>
      </c>
      <c r="D1091" s="7"/>
      <c r="E1091" s="7"/>
      <c r="F1091" s="7"/>
      <c r="G1091" s="7">
        <v>594.5</v>
      </c>
      <c r="H1091" s="7">
        <v>1060588</v>
      </c>
      <c r="I1091" s="7"/>
      <c r="J1091" s="7"/>
      <c r="K1091" s="7"/>
      <c r="L1091" s="7"/>
      <c r="M1091" s="7"/>
      <c r="N1091" s="7"/>
      <c r="O1091" s="7"/>
      <c r="P1091" s="7"/>
      <c r="Q1091" s="7"/>
    </row>
    <row r="1092" spans="1:19" ht="37.5" hidden="1">
      <c r="A1092" s="4">
        <v>3</v>
      </c>
      <c r="B1092" s="5" t="s">
        <v>1342</v>
      </c>
      <c r="C1092" s="124">
        <f t="shared" si="94"/>
        <v>1548512</v>
      </c>
      <c r="D1092" s="7"/>
      <c r="E1092" s="7"/>
      <c r="F1092" s="7"/>
      <c r="G1092" s="7">
        <v>868</v>
      </c>
      <c r="H1092" s="7">
        <v>1548512</v>
      </c>
      <c r="I1092" s="7"/>
      <c r="J1092" s="7"/>
      <c r="K1092" s="7"/>
      <c r="L1092" s="7"/>
      <c r="M1092" s="7"/>
      <c r="N1092" s="7"/>
      <c r="O1092" s="7"/>
      <c r="P1092" s="7"/>
      <c r="Q1092" s="7"/>
    </row>
    <row r="1093" spans="1:19" ht="22.5" hidden="1" customHeight="1">
      <c r="A1093" s="4">
        <v>4</v>
      </c>
      <c r="B1093" s="5" t="s">
        <v>1340</v>
      </c>
      <c r="C1093" s="124">
        <f t="shared" si="94"/>
        <v>1521752</v>
      </c>
      <c r="D1093" s="7"/>
      <c r="E1093" s="7"/>
      <c r="F1093" s="7"/>
      <c r="G1093" s="7">
        <v>853</v>
      </c>
      <c r="H1093" s="7">
        <v>1521752</v>
      </c>
      <c r="I1093" s="7"/>
      <c r="J1093" s="7"/>
      <c r="K1093" s="7"/>
      <c r="L1093" s="7"/>
      <c r="M1093" s="7"/>
      <c r="N1093" s="7"/>
      <c r="O1093" s="7"/>
      <c r="P1093" s="7"/>
      <c r="Q1093" s="7"/>
    </row>
    <row r="1094" spans="1:19" ht="20.25" hidden="1" customHeight="1">
      <c r="A1094" s="4">
        <v>5</v>
      </c>
      <c r="B1094" s="5" t="s">
        <v>1595</v>
      </c>
      <c r="C1094" s="124">
        <f t="shared" si="94"/>
        <v>1418633</v>
      </c>
      <c r="D1094" s="7"/>
      <c r="E1094" s="7"/>
      <c r="F1094" s="7"/>
      <c r="G1094" s="7">
        <v>809.2</v>
      </c>
      <c r="H1094" s="7">
        <v>1418633</v>
      </c>
      <c r="I1094" s="7"/>
      <c r="J1094" s="7"/>
      <c r="K1094" s="7"/>
      <c r="L1094" s="7"/>
      <c r="M1094" s="7"/>
      <c r="N1094" s="7"/>
      <c r="O1094" s="7"/>
      <c r="P1094" s="7"/>
      <c r="Q1094" s="7"/>
    </row>
    <row r="1095" spans="1:19" s="34" customFormat="1" hidden="1">
      <c r="A1095" s="50" t="s">
        <v>129</v>
      </c>
      <c r="B1095" s="293"/>
      <c r="C1095" s="262">
        <f>SUM(C1096:C1100)</f>
        <v>9640149</v>
      </c>
      <c r="D1095" s="49">
        <f t="shared" ref="D1095:Q1095" si="95">SUM(D1096:D1100)</f>
        <v>633570</v>
      </c>
      <c r="E1095" s="49">
        <f t="shared" si="95"/>
        <v>0</v>
      </c>
      <c r="F1095" s="49">
        <f t="shared" si="95"/>
        <v>0</v>
      </c>
      <c r="G1095" s="49">
        <f t="shared" si="95"/>
        <v>812.3</v>
      </c>
      <c r="H1095" s="49">
        <f t="shared" si="95"/>
        <v>1449143</v>
      </c>
      <c r="I1095" s="49">
        <f t="shared" si="95"/>
        <v>0</v>
      </c>
      <c r="J1095" s="49">
        <f t="shared" si="95"/>
        <v>0</v>
      </c>
      <c r="K1095" s="49">
        <f t="shared" si="95"/>
        <v>955</v>
      </c>
      <c r="L1095" s="49">
        <f t="shared" si="95"/>
        <v>940565</v>
      </c>
      <c r="M1095" s="49">
        <f t="shared" si="95"/>
        <v>0</v>
      </c>
      <c r="N1095" s="49">
        <f t="shared" si="95"/>
        <v>0</v>
      </c>
      <c r="O1095" s="49">
        <f t="shared" si="95"/>
        <v>1318</v>
      </c>
      <c r="P1095" s="49">
        <f t="shared" si="95"/>
        <v>3155362</v>
      </c>
      <c r="Q1095" s="49">
        <f t="shared" si="95"/>
        <v>3461509</v>
      </c>
      <c r="R1095" s="97"/>
      <c r="S1095" s="97"/>
    </row>
    <row r="1096" spans="1:19" ht="27" hidden="1" customHeight="1">
      <c r="A1096" s="4">
        <v>1</v>
      </c>
      <c r="B1096" s="5" t="s">
        <v>1576</v>
      </c>
      <c r="C1096" s="124">
        <f t="shared" ref="C1096:C1100" si="96">D1096+F1096+H1096+J1096+L1096+N1096+P1096+Q1096</f>
        <v>3461509</v>
      </c>
      <c r="D1096" s="7"/>
      <c r="E1096" s="7"/>
      <c r="F1096" s="7"/>
      <c r="G1096" s="7"/>
      <c r="H1096" s="7"/>
      <c r="I1096" s="7"/>
      <c r="J1096" s="7"/>
      <c r="K1096" s="7"/>
      <c r="L1096" s="7"/>
      <c r="M1096" s="7"/>
      <c r="N1096" s="7"/>
      <c r="O1096" s="7"/>
      <c r="P1096" s="7"/>
      <c r="Q1096" s="7">
        <v>3461509</v>
      </c>
    </row>
    <row r="1097" spans="1:19" ht="43.5" hidden="1" customHeight="1">
      <c r="A1097" s="4">
        <v>2</v>
      </c>
      <c r="B1097" s="5" t="s">
        <v>1698</v>
      </c>
      <c r="C1097" s="124">
        <f t="shared" si="96"/>
        <v>1469711</v>
      </c>
      <c r="D1097" s="7"/>
      <c r="E1097" s="7"/>
      <c r="F1097" s="7"/>
      <c r="G1097" s="7"/>
      <c r="H1097" s="7"/>
      <c r="I1097" s="7"/>
      <c r="J1097" s="7"/>
      <c r="K1097" s="7">
        <v>100</v>
      </c>
      <c r="L1097" s="7">
        <v>98400</v>
      </c>
      <c r="M1097" s="7"/>
      <c r="N1097" s="7"/>
      <c r="O1097" s="7">
        <v>594</v>
      </c>
      <c r="P1097" s="7">
        <v>1371311</v>
      </c>
      <c r="Q1097" s="7"/>
    </row>
    <row r="1098" spans="1:19" ht="37.5" hidden="1">
      <c r="A1098" s="4">
        <v>3</v>
      </c>
      <c r="B1098" s="5" t="s">
        <v>1596</v>
      </c>
      <c r="C1098" s="124">
        <f t="shared" si="96"/>
        <v>1902249</v>
      </c>
      <c r="D1098" s="7"/>
      <c r="E1098" s="7"/>
      <c r="F1098" s="7"/>
      <c r="G1098" s="7"/>
      <c r="H1098" s="7"/>
      <c r="I1098" s="7"/>
      <c r="J1098" s="7"/>
      <c r="K1098" s="7">
        <v>120</v>
      </c>
      <c r="L1098" s="7">
        <v>118198</v>
      </c>
      <c r="M1098" s="7"/>
      <c r="N1098" s="7"/>
      <c r="O1098" s="7">
        <v>724</v>
      </c>
      <c r="P1098" s="7">
        <v>1784051</v>
      </c>
      <c r="Q1098" s="7"/>
    </row>
    <row r="1099" spans="1:19" ht="22.5" hidden="1" customHeight="1">
      <c r="A1099" s="4">
        <v>4</v>
      </c>
      <c r="B1099" s="5" t="s">
        <v>1341</v>
      </c>
      <c r="C1099" s="124">
        <f t="shared" si="96"/>
        <v>1449143</v>
      </c>
      <c r="D1099" s="7"/>
      <c r="E1099" s="7"/>
      <c r="F1099" s="7"/>
      <c r="G1099" s="7">
        <v>812.3</v>
      </c>
      <c r="H1099" s="7">
        <v>1449143</v>
      </c>
      <c r="I1099" s="7"/>
      <c r="J1099" s="7"/>
      <c r="K1099" s="7"/>
      <c r="L1099" s="7"/>
      <c r="M1099" s="7"/>
      <c r="N1099" s="7"/>
      <c r="O1099" s="7"/>
      <c r="P1099" s="7"/>
      <c r="Q1099" s="7"/>
    </row>
    <row r="1100" spans="1:19" hidden="1">
      <c r="A1100" s="4">
        <v>5</v>
      </c>
      <c r="B1100" s="5" t="s">
        <v>1697</v>
      </c>
      <c r="C1100" s="124">
        <f t="shared" si="96"/>
        <v>1357537</v>
      </c>
      <c r="D1100" s="7">
        <v>633570</v>
      </c>
      <c r="E1100" s="7"/>
      <c r="F1100" s="7"/>
      <c r="G1100" s="7"/>
      <c r="H1100" s="7"/>
      <c r="I1100" s="7"/>
      <c r="J1100" s="7"/>
      <c r="K1100" s="7">
        <v>735</v>
      </c>
      <c r="L1100" s="7">
        <v>723967</v>
      </c>
      <c r="M1100" s="7"/>
      <c r="N1100" s="7"/>
      <c r="O1100" s="7"/>
      <c r="P1100" s="7"/>
      <c r="Q1100" s="7"/>
    </row>
    <row r="1101" spans="1:19" hidden="1">
      <c r="A1101" s="6">
        <v>16</v>
      </c>
      <c r="B1101" s="12" t="s">
        <v>62</v>
      </c>
      <c r="C1101" s="253">
        <f>C1102+C1106+C1110</f>
        <v>9080838</v>
      </c>
      <c r="D1101" s="119">
        <f t="shared" ref="D1101:Q1101" si="97">D1102+D1106+D1110</f>
        <v>320000</v>
      </c>
      <c r="E1101" s="119">
        <f t="shared" si="97"/>
        <v>0</v>
      </c>
      <c r="F1101" s="119">
        <f t="shared" si="97"/>
        <v>0</v>
      </c>
      <c r="G1101" s="119">
        <f t="shared" si="97"/>
        <v>1429</v>
      </c>
      <c r="H1101" s="119">
        <f t="shared" si="97"/>
        <v>1445000</v>
      </c>
      <c r="I1101" s="119">
        <f t="shared" si="97"/>
        <v>270</v>
      </c>
      <c r="J1101" s="119">
        <f t="shared" si="97"/>
        <v>190000</v>
      </c>
      <c r="K1101" s="119">
        <f t="shared" si="97"/>
        <v>2713.4</v>
      </c>
      <c r="L1101" s="119">
        <f t="shared" si="97"/>
        <v>2208898</v>
      </c>
      <c r="M1101" s="119">
        <f t="shared" si="97"/>
        <v>0</v>
      </c>
      <c r="N1101" s="119">
        <f t="shared" si="97"/>
        <v>0</v>
      </c>
      <c r="O1101" s="119">
        <f t="shared" si="97"/>
        <v>2341.4</v>
      </c>
      <c r="P1101" s="119">
        <f t="shared" si="97"/>
        <v>4916940</v>
      </c>
      <c r="Q1101" s="119">
        <f t="shared" si="97"/>
        <v>0</v>
      </c>
    </row>
    <row r="1102" spans="1:19" s="34" customFormat="1" hidden="1">
      <c r="A1102" s="50" t="s">
        <v>1598</v>
      </c>
      <c r="B1102" s="309"/>
      <c r="C1102" s="253">
        <f>SUM(C1103:C1105)</f>
        <v>805000</v>
      </c>
      <c r="D1102" s="119">
        <f t="shared" ref="D1102:Q1102" si="98">SUM(D1103:D1105)</f>
        <v>125000</v>
      </c>
      <c r="E1102" s="119">
        <f t="shared" si="98"/>
        <v>0</v>
      </c>
      <c r="F1102" s="119">
        <f t="shared" si="98"/>
        <v>0</v>
      </c>
      <c r="G1102" s="119">
        <f t="shared" si="98"/>
        <v>426</v>
      </c>
      <c r="H1102" s="119">
        <f t="shared" si="98"/>
        <v>490000</v>
      </c>
      <c r="I1102" s="119">
        <f t="shared" si="98"/>
        <v>270</v>
      </c>
      <c r="J1102" s="119">
        <f t="shared" si="98"/>
        <v>190000</v>
      </c>
      <c r="K1102" s="119">
        <f t="shared" si="98"/>
        <v>0</v>
      </c>
      <c r="L1102" s="119">
        <f t="shared" si="98"/>
        <v>0</v>
      </c>
      <c r="M1102" s="119">
        <f t="shared" si="98"/>
        <v>0</v>
      </c>
      <c r="N1102" s="119">
        <f t="shared" si="98"/>
        <v>0</v>
      </c>
      <c r="O1102" s="119">
        <f t="shared" si="98"/>
        <v>0</v>
      </c>
      <c r="P1102" s="119">
        <f t="shared" si="98"/>
        <v>0</v>
      </c>
      <c r="Q1102" s="119">
        <f t="shared" si="98"/>
        <v>0</v>
      </c>
      <c r="R1102" s="97"/>
      <c r="S1102" s="97"/>
    </row>
    <row r="1103" spans="1:19" hidden="1">
      <c r="A1103" s="4">
        <v>1</v>
      </c>
      <c r="B1103" s="5" t="s">
        <v>174</v>
      </c>
      <c r="C1103" s="254">
        <f t="shared" ref="C1103:C1105" si="99">D1103+F1103+H1103+J1103+L1103+N1103+P1103+Q1103</f>
        <v>490000</v>
      </c>
      <c r="D1103" s="14"/>
      <c r="E1103" s="48"/>
      <c r="F1103" s="48"/>
      <c r="G1103" s="48">
        <v>426</v>
      </c>
      <c r="H1103" s="48">
        <v>490000</v>
      </c>
      <c r="I1103" s="48"/>
      <c r="J1103" s="48"/>
      <c r="K1103" s="48"/>
      <c r="L1103" s="48"/>
      <c r="M1103" s="48"/>
      <c r="N1103" s="48"/>
      <c r="O1103" s="48"/>
      <c r="P1103" s="48"/>
      <c r="Q1103" s="48"/>
    </row>
    <row r="1104" spans="1:19" hidden="1">
      <c r="A1104" s="4">
        <v>2</v>
      </c>
      <c r="B1104" s="5" t="s">
        <v>1597</v>
      </c>
      <c r="C1104" s="254">
        <f t="shared" si="99"/>
        <v>265000</v>
      </c>
      <c r="D1104" s="48">
        <v>75000</v>
      </c>
      <c r="E1104" s="48"/>
      <c r="F1104" s="48"/>
      <c r="G1104" s="48"/>
      <c r="H1104" s="48"/>
      <c r="I1104" s="48">
        <v>270</v>
      </c>
      <c r="J1104" s="48">
        <v>190000</v>
      </c>
      <c r="K1104" s="48"/>
      <c r="L1104" s="48"/>
      <c r="M1104" s="48"/>
      <c r="N1104" s="48"/>
      <c r="O1104" s="48"/>
      <c r="P1104" s="48"/>
      <c r="Q1104" s="48"/>
    </row>
    <row r="1105" spans="1:19" s="3" customFormat="1" ht="21.75" hidden="1" customHeight="1">
      <c r="A1105" s="4">
        <v>3</v>
      </c>
      <c r="B1105" s="5" t="s">
        <v>1715</v>
      </c>
      <c r="C1105" s="254">
        <f t="shared" si="99"/>
        <v>50000</v>
      </c>
      <c r="D1105" s="48">
        <v>50000</v>
      </c>
      <c r="E1105" s="48"/>
      <c r="F1105" s="48"/>
      <c r="G1105" s="48"/>
      <c r="H1105" s="48"/>
      <c r="I1105" s="48"/>
      <c r="J1105" s="48"/>
      <c r="K1105" s="48"/>
      <c r="L1105" s="48"/>
      <c r="M1105" s="48"/>
      <c r="N1105" s="48"/>
      <c r="O1105" s="48"/>
      <c r="P1105" s="48"/>
      <c r="Q1105" s="112"/>
      <c r="R1105" s="149"/>
      <c r="S1105" s="36"/>
    </row>
    <row r="1106" spans="1:19" s="51" customFormat="1" ht="18.75" hidden="1" customHeight="1">
      <c r="A1106" s="50" t="s">
        <v>1599</v>
      </c>
      <c r="B1106" s="309"/>
      <c r="C1106" s="133">
        <f>SUM(C1107:C1109)</f>
        <v>3401916</v>
      </c>
      <c r="D1106" s="61">
        <f t="shared" ref="D1106:Q1106" si="100">SUM(D1107:D1109)</f>
        <v>95000</v>
      </c>
      <c r="E1106" s="61">
        <f t="shared" si="100"/>
        <v>0</v>
      </c>
      <c r="F1106" s="61">
        <f t="shared" si="100"/>
        <v>0</v>
      </c>
      <c r="G1106" s="61">
        <f t="shared" si="100"/>
        <v>585</v>
      </c>
      <c r="H1106" s="61">
        <f t="shared" si="100"/>
        <v>485000</v>
      </c>
      <c r="I1106" s="61">
        <f t="shared" si="100"/>
        <v>0</v>
      </c>
      <c r="J1106" s="61">
        <f t="shared" si="100"/>
        <v>0</v>
      </c>
      <c r="K1106" s="61">
        <f t="shared" si="100"/>
        <v>968.4</v>
      </c>
      <c r="L1106" s="61">
        <f t="shared" si="100"/>
        <v>788276</v>
      </c>
      <c r="M1106" s="61">
        <f t="shared" si="100"/>
        <v>0</v>
      </c>
      <c r="N1106" s="61">
        <f t="shared" si="100"/>
        <v>0</v>
      </c>
      <c r="O1106" s="61">
        <f t="shared" si="100"/>
        <v>968.4</v>
      </c>
      <c r="P1106" s="61">
        <f t="shared" si="100"/>
        <v>2033640</v>
      </c>
      <c r="Q1106" s="61">
        <f t="shared" si="100"/>
        <v>0</v>
      </c>
      <c r="R1106" s="162"/>
      <c r="S1106" s="174"/>
    </row>
    <row r="1107" spans="1:19" s="3" customFormat="1" ht="26.25" hidden="1" customHeight="1">
      <c r="A1107" s="4">
        <v>1</v>
      </c>
      <c r="B1107" s="5" t="s">
        <v>175</v>
      </c>
      <c r="C1107" s="254">
        <f t="shared" ref="C1107:C1109" si="101">D1107+F1107+H1107+J1107+L1107+N1107+P1107+Q1107</f>
        <v>1131509</v>
      </c>
      <c r="D1107" s="48">
        <v>95000</v>
      </c>
      <c r="E1107" s="48"/>
      <c r="F1107" s="48"/>
      <c r="G1107" s="48"/>
      <c r="H1107" s="48"/>
      <c r="I1107" s="48"/>
      <c r="J1107" s="48"/>
      <c r="K1107" s="48">
        <v>355.7</v>
      </c>
      <c r="L1107" s="48">
        <v>289539</v>
      </c>
      <c r="M1107" s="48"/>
      <c r="N1107" s="48"/>
      <c r="O1107" s="48">
        <v>355.7</v>
      </c>
      <c r="P1107" s="48">
        <v>746970</v>
      </c>
      <c r="Q1107" s="112"/>
      <c r="R1107" s="149"/>
      <c r="S1107" s="36"/>
    </row>
    <row r="1108" spans="1:19" s="3" customFormat="1" ht="26.25" hidden="1" customHeight="1">
      <c r="A1108" s="4">
        <v>2</v>
      </c>
      <c r="B1108" s="5" t="s">
        <v>173</v>
      </c>
      <c r="C1108" s="254">
        <f t="shared" si="101"/>
        <v>1036509</v>
      </c>
      <c r="D1108" s="14"/>
      <c r="E1108" s="48"/>
      <c r="F1108" s="48"/>
      <c r="G1108" s="48"/>
      <c r="H1108" s="48"/>
      <c r="I1108" s="48"/>
      <c r="J1108" s="48"/>
      <c r="K1108" s="48">
        <v>355.7</v>
      </c>
      <c r="L1108" s="48">
        <v>289539</v>
      </c>
      <c r="M1108" s="48"/>
      <c r="N1108" s="48"/>
      <c r="O1108" s="48">
        <v>355.7</v>
      </c>
      <c r="P1108" s="48">
        <v>746970</v>
      </c>
      <c r="Q1108" s="112"/>
      <c r="R1108" s="149"/>
      <c r="S1108" s="36"/>
    </row>
    <row r="1109" spans="1:19" s="3" customFormat="1" ht="25.5" hidden="1" customHeight="1">
      <c r="A1109" s="4">
        <v>3</v>
      </c>
      <c r="B1109" s="5" t="s">
        <v>172</v>
      </c>
      <c r="C1109" s="254">
        <f t="shared" si="101"/>
        <v>1233898</v>
      </c>
      <c r="D1109" s="14"/>
      <c r="E1109" s="48"/>
      <c r="F1109" s="48"/>
      <c r="G1109" s="48">
        <v>585</v>
      </c>
      <c r="H1109" s="48">
        <v>485000</v>
      </c>
      <c r="I1109" s="48"/>
      <c r="J1109" s="48"/>
      <c r="K1109" s="48">
        <v>257</v>
      </c>
      <c r="L1109" s="48">
        <v>209198</v>
      </c>
      <c r="M1109" s="48"/>
      <c r="N1109" s="48"/>
      <c r="O1109" s="48">
        <v>257</v>
      </c>
      <c r="P1109" s="48">
        <v>539700</v>
      </c>
      <c r="Q1109" s="112"/>
      <c r="R1109" s="149"/>
      <c r="S1109" s="36"/>
    </row>
    <row r="1110" spans="1:19" s="51" customFormat="1" ht="22.5" hidden="1" customHeight="1">
      <c r="A1110" s="50" t="s">
        <v>1600</v>
      </c>
      <c r="B1110" s="309"/>
      <c r="C1110" s="133">
        <f>SUM(C1111:C1115)</f>
        <v>4873922</v>
      </c>
      <c r="D1110" s="61">
        <f t="shared" ref="D1110:Q1110" si="102">SUM(D1111:D1115)</f>
        <v>100000</v>
      </c>
      <c r="E1110" s="61">
        <f t="shared" si="102"/>
        <v>0</v>
      </c>
      <c r="F1110" s="61">
        <f t="shared" si="102"/>
        <v>0</v>
      </c>
      <c r="G1110" s="61">
        <f t="shared" si="102"/>
        <v>418</v>
      </c>
      <c r="H1110" s="61">
        <f t="shared" si="102"/>
        <v>470000</v>
      </c>
      <c r="I1110" s="61">
        <f t="shared" si="102"/>
        <v>0</v>
      </c>
      <c r="J1110" s="61">
        <f t="shared" si="102"/>
        <v>0</v>
      </c>
      <c r="K1110" s="61">
        <f t="shared" si="102"/>
        <v>1745</v>
      </c>
      <c r="L1110" s="61">
        <f t="shared" si="102"/>
        <v>1420622</v>
      </c>
      <c r="M1110" s="61">
        <f t="shared" si="102"/>
        <v>0</v>
      </c>
      <c r="N1110" s="61">
        <f t="shared" si="102"/>
        <v>0</v>
      </c>
      <c r="O1110" s="61">
        <f t="shared" si="102"/>
        <v>1373</v>
      </c>
      <c r="P1110" s="61">
        <f t="shared" si="102"/>
        <v>2883300</v>
      </c>
      <c r="Q1110" s="61">
        <f t="shared" si="102"/>
        <v>0</v>
      </c>
      <c r="R1110" s="162"/>
      <c r="S1110" s="174"/>
    </row>
    <row r="1111" spans="1:19" s="3" customFormat="1" ht="25.5" hidden="1" customHeight="1">
      <c r="A1111" s="4">
        <v>1</v>
      </c>
      <c r="B1111" s="106" t="s">
        <v>168</v>
      </c>
      <c r="C1111" s="254">
        <f t="shared" ref="C1111:C1115" si="103">D1111+F1111+H1111+J1111+L1111+N1111+P1111+Q1111</f>
        <v>1194740</v>
      </c>
      <c r="D1111" s="14"/>
      <c r="E1111" s="48"/>
      <c r="F1111" s="48"/>
      <c r="G1111" s="48"/>
      <c r="H1111" s="48"/>
      <c r="I1111" s="48"/>
      <c r="J1111" s="48"/>
      <c r="K1111" s="48">
        <v>410</v>
      </c>
      <c r="L1111" s="48">
        <v>333740</v>
      </c>
      <c r="M1111" s="48"/>
      <c r="N1111" s="48"/>
      <c r="O1111" s="48">
        <v>410</v>
      </c>
      <c r="P1111" s="48">
        <v>861000</v>
      </c>
      <c r="Q1111" s="112"/>
      <c r="R1111" s="149"/>
      <c r="S1111" s="36"/>
    </row>
    <row r="1112" spans="1:19" s="3" customFormat="1" ht="25.5" hidden="1" customHeight="1">
      <c r="A1112" s="4">
        <v>2</v>
      </c>
      <c r="B1112" s="106" t="s">
        <v>169</v>
      </c>
      <c r="C1112" s="254">
        <f t="shared" si="103"/>
        <v>935394</v>
      </c>
      <c r="D1112" s="14"/>
      <c r="E1112" s="48"/>
      <c r="F1112" s="48"/>
      <c r="G1112" s="48"/>
      <c r="H1112" s="48"/>
      <c r="I1112" s="48"/>
      <c r="J1112" s="48"/>
      <c r="K1112" s="48">
        <v>321</v>
      </c>
      <c r="L1112" s="48">
        <v>261294</v>
      </c>
      <c r="M1112" s="48"/>
      <c r="N1112" s="48"/>
      <c r="O1112" s="48">
        <v>321</v>
      </c>
      <c r="P1112" s="48">
        <v>674100</v>
      </c>
      <c r="Q1112" s="112"/>
      <c r="R1112" s="149"/>
      <c r="S1112" s="36"/>
    </row>
    <row r="1113" spans="1:19" s="3" customFormat="1" ht="26.25" hidden="1" customHeight="1">
      <c r="A1113" s="4">
        <v>3</v>
      </c>
      <c r="B1113" s="106" t="s">
        <v>170</v>
      </c>
      <c r="C1113" s="254">
        <f t="shared" si="103"/>
        <v>935394</v>
      </c>
      <c r="D1113" s="14"/>
      <c r="E1113" s="48"/>
      <c r="F1113" s="48"/>
      <c r="G1113" s="48"/>
      <c r="H1113" s="48"/>
      <c r="I1113" s="48"/>
      <c r="J1113" s="48"/>
      <c r="K1113" s="48">
        <v>321</v>
      </c>
      <c r="L1113" s="48">
        <v>261294</v>
      </c>
      <c r="M1113" s="48"/>
      <c r="N1113" s="48"/>
      <c r="O1113" s="48">
        <v>321</v>
      </c>
      <c r="P1113" s="48">
        <v>674100</v>
      </c>
      <c r="Q1113" s="112"/>
      <c r="R1113" s="149"/>
      <c r="S1113" s="36"/>
    </row>
    <row r="1114" spans="1:19" s="3" customFormat="1" ht="24.75" hidden="1" customHeight="1">
      <c r="A1114" s="230">
        <v>4</v>
      </c>
      <c r="B1114" s="106" t="s">
        <v>171</v>
      </c>
      <c r="C1114" s="254">
        <f t="shared" si="103"/>
        <v>935394</v>
      </c>
      <c r="D1114" s="14"/>
      <c r="E1114" s="48"/>
      <c r="F1114" s="48"/>
      <c r="G1114" s="48"/>
      <c r="H1114" s="48"/>
      <c r="I1114" s="48"/>
      <c r="J1114" s="48"/>
      <c r="K1114" s="48">
        <v>321</v>
      </c>
      <c r="L1114" s="48">
        <v>261294</v>
      </c>
      <c r="M1114" s="48"/>
      <c r="N1114" s="48"/>
      <c r="O1114" s="48">
        <v>321</v>
      </c>
      <c r="P1114" s="48">
        <v>674100</v>
      </c>
      <c r="Q1114" s="112"/>
      <c r="R1114" s="149"/>
      <c r="S1114" s="36"/>
    </row>
    <row r="1115" spans="1:19" s="3" customFormat="1" ht="26.25" hidden="1" customHeight="1">
      <c r="A1115" s="230">
        <v>5</v>
      </c>
      <c r="B1115" s="106" t="s">
        <v>167</v>
      </c>
      <c r="C1115" s="254">
        <f t="shared" si="103"/>
        <v>873000</v>
      </c>
      <c r="D1115" s="48">
        <v>100000</v>
      </c>
      <c r="E1115" s="48"/>
      <c r="F1115" s="48"/>
      <c r="G1115" s="48">
        <v>418</v>
      </c>
      <c r="H1115" s="48">
        <v>470000</v>
      </c>
      <c r="I1115" s="48"/>
      <c r="J1115" s="48"/>
      <c r="K1115" s="48">
        <v>372</v>
      </c>
      <c r="L1115" s="48">
        <v>303000</v>
      </c>
      <c r="M1115" s="48"/>
      <c r="N1115" s="48"/>
      <c r="O1115" s="48"/>
      <c r="P1115" s="48"/>
      <c r="Q1115" s="112"/>
      <c r="R1115" s="149"/>
      <c r="S1115" s="36"/>
    </row>
    <row r="1116" spans="1:19" hidden="1">
      <c r="A1116" s="6">
        <v>17</v>
      </c>
      <c r="B1116" s="12" t="s">
        <v>63</v>
      </c>
      <c r="C1116" s="133">
        <f>C1117+C1119+C1124</f>
        <v>2405576</v>
      </c>
      <c r="D1116" s="61">
        <f t="shared" ref="D1116:Q1116" si="104">D1117+D1119+D1124</f>
        <v>2405576</v>
      </c>
      <c r="E1116" s="61">
        <f t="shared" si="104"/>
        <v>0</v>
      </c>
      <c r="F1116" s="61">
        <f t="shared" si="104"/>
        <v>0</v>
      </c>
      <c r="G1116" s="61">
        <f t="shared" si="104"/>
        <v>0</v>
      </c>
      <c r="H1116" s="61">
        <f t="shared" si="104"/>
        <v>0</v>
      </c>
      <c r="I1116" s="61">
        <f t="shared" si="104"/>
        <v>0</v>
      </c>
      <c r="J1116" s="61">
        <f t="shared" si="104"/>
        <v>0</v>
      </c>
      <c r="K1116" s="61">
        <f t="shared" si="104"/>
        <v>0</v>
      </c>
      <c r="L1116" s="61">
        <f t="shared" si="104"/>
        <v>0</v>
      </c>
      <c r="M1116" s="61">
        <f t="shared" si="104"/>
        <v>0</v>
      </c>
      <c r="N1116" s="61">
        <f t="shared" si="104"/>
        <v>0</v>
      </c>
      <c r="O1116" s="61">
        <f t="shared" si="104"/>
        <v>0</v>
      </c>
      <c r="P1116" s="61">
        <f t="shared" si="104"/>
        <v>0</v>
      </c>
      <c r="Q1116" s="61">
        <f t="shared" si="104"/>
        <v>0</v>
      </c>
    </row>
    <row r="1117" spans="1:19" s="74" customFormat="1" hidden="1">
      <c r="A1117" s="307" t="s">
        <v>1401</v>
      </c>
      <c r="B1117" s="310"/>
      <c r="C1117" s="258">
        <f>C1118</f>
        <v>154365</v>
      </c>
      <c r="D1117" s="126">
        <f t="shared" ref="D1117:Q1117" si="105">D1118</f>
        <v>154365</v>
      </c>
      <c r="E1117" s="126">
        <f t="shared" si="105"/>
        <v>0</v>
      </c>
      <c r="F1117" s="126">
        <f t="shared" si="105"/>
        <v>0</v>
      </c>
      <c r="G1117" s="126">
        <f t="shared" si="105"/>
        <v>0</v>
      </c>
      <c r="H1117" s="126">
        <f t="shared" si="105"/>
        <v>0</v>
      </c>
      <c r="I1117" s="126">
        <f t="shared" si="105"/>
        <v>0</v>
      </c>
      <c r="J1117" s="126">
        <f t="shared" si="105"/>
        <v>0</v>
      </c>
      <c r="K1117" s="126">
        <f t="shared" si="105"/>
        <v>0</v>
      </c>
      <c r="L1117" s="126">
        <f t="shared" si="105"/>
        <v>0</v>
      </c>
      <c r="M1117" s="126">
        <f t="shared" si="105"/>
        <v>0</v>
      </c>
      <c r="N1117" s="126">
        <f t="shared" si="105"/>
        <v>0</v>
      </c>
      <c r="O1117" s="126">
        <f t="shared" si="105"/>
        <v>0</v>
      </c>
      <c r="P1117" s="126">
        <f t="shared" si="105"/>
        <v>0</v>
      </c>
      <c r="Q1117" s="126">
        <f t="shared" si="105"/>
        <v>0</v>
      </c>
    </row>
    <row r="1118" spans="1:19" s="3" customFormat="1" ht="40.5" hidden="1" customHeight="1">
      <c r="A1118" s="4">
        <v>1</v>
      </c>
      <c r="B1118" s="16" t="s">
        <v>1404</v>
      </c>
      <c r="C1118" s="123">
        <f>D1118+F1118+H1118+J1118+L1118+N1118+P1118+Q1118</f>
        <v>154365</v>
      </c>
      <c r="D1118" s="21">
        <v>154365</v>
      </c>
      <c r="E1118" s="163"/>
      <c r="F1118" s="163"/>
      <c r="G1118" s="163"/>
      <c r="H1118" s="163"/>
      <c r="I1118" s="163"/>
      <c r="J1118" s="163"/>
      <c r="K1118" s="163"/>
      <c r="L1118" s="163"/>
      <c r="M1118" s="163"/>
      <c r="N1118" s="163"/>
      <c r="O1118" s="163"/>
      <c r="P1118" s="163"/>
      <c r="Q1118" s="163"/>
      <c r="R1118" s="149"/>
      <c r="S1118" s="36"/>
    </row>
    <row r="1119" spans="1:19" s="74" customFormat="1" hidden="1">
      <c r="A1119" s="307" t="s">
        <v>1402</v>
      </c>
      <c r="B1119" s="310"/>
      <c r="C1119" s="258">
        <f>SUM(C1120:C1123)</f>
        <v>1148426</v>
      </c>
      <c r="D1119" s="126">
        <f t="shared" ref="D1119:Q1119" si="106">SUM(D1120:D1123)</f>
        <v>1148426</v>
      </c>
      <c r="E1119" s="126">
        <f t="shared" si="106"/>
        <v>0</v>
      </c>
      <c r="F1119" s="126">
        <f t="shared" si="106"/>
        <v>0</v>
      </c>
      <c r="G1119" s="126">
        <f t="shared" si="106"/>
        <v>0</v>
      </c>
      <c r="H1119" s="126">
        <f t="shared" si="106"/>
        <v>0</v>
      </c>
      <c r="I1119" s="126">
        <f t="shared" si="106"/>
        <v>0</v>
      </c>
      <c r="J1119" s="126">
        <f t="shared" si="106"/>
        <v>0</v>
      </c>
      <c r="K1119" s="126">
        <f t="shared" si="106"/>
        <v>0</v>
      </c>
      <c r="L1119" s="126">
        <f t="shared" si="106"/>
        <v>0</v>
      </c>
      <c r="M1119" s="126">
        <f t="shared" si="106"/>
        <v>0</v>
      </c>
      <c r="N1119" s="126">
        <f t="shared" si="106"/>
        <v>0</v>
      </c>
      <c r="O1119" s="126">
        <f t="shared" si="106"/>
        <v>0</v>
      </c>
      <c r="P1119" s="126">
        <f t="shared" si="106"/>
        <v>0</v>
      </c>
      <c r="Q1119" s="126">
        <f t="shared" si="106"/>
        <v>0</v>
      </c>
    </row>
    <row r="1120" spans="1:19" s="3" customFormat="1" ht="24" hidden="1" customHeight="1">
      <c r="A1120" s="4">
        <v>1</v>
      </c>
      <c r="B1120" s="16" t="s">
        <v>176</v>
      </c>
      <c r="C1120" s="123">
        <f t="shared" ref="C1120:C1123" si="107">D1120+F1120+H1120+J1120+L1120+N1120+P1120+Q1120</f>
        <v>293214</v>
      </c>
      <c r="D1120" s="21">
        <v>293214</v>
      </c>
      <c r="E1120" s="163"/>
      <c r="F1120" s="163"/>
      <c r="G1120" s="163"/>
      <c r="H1120" s="163"/>
      <c r="I1120" s="163"/>
      <c r="J1120" s="163"/>
      <c r="K1120" s="163"/>
      <c r="L1120" s="163"/>
      <c r="M1120" s="163"/>
      <c r="N1120" s="163"/>
      <c r="O1120" s="163"/>
      <c r="P1120" s="163"/>
      <c r="Q1120" s="163"/>
      <c r="R1120" s="149"/>
      <c r="S1120" s="36"/>
    </row>
    <row r="1121" spans="1:19" s="3" customFormat="1" ht="24" hidden="1" customHeight="1">
      <c r="A1121" s="4">
        <v>2</v>
      </c>
      <c r="B1121" s="16" t="s">
        <v>177</v>
      </c>
      <c r="C1121" s="123">
        <f t="shared" si="107"/>
        <v>284012</v>
      </c>
      <c r="D1121" s="21">
        <v>284012</v>
      </c>
      <c r="E1121" s="163"/>
      <c r="F1121" s="163"/>
      <c r="G1121" s="163"/>
      <c r="H1121" s="163"/>
      <c r="I1121" s="163"/>
      <c r="J1121" s="163"/>
      <c r="K1121" s="163"/>
      <c r="L1121" s="163"/>
      <c r="M1121" s="163"/>
      <c r="N1121" s="163"/>
      <c r="O1121" s="163"/>
      <c r="P1121" s="163"/>
      <c r="Q1121" s="163"/>
      <c r="R1121" s="149"/>
      <c r="S1121" s="36"/>
    </row>
    <row r="1122" spans="1:19" s="3" customFormat="1" ht="24" hidden="1" customHeight="1">
      <c r="A1122" s="4">
        <v>3</v>
      </c>
      <c r="B1122" s="16" t="s">
        <v>178</v>
      </c>
      <c r="C1122" s="123">
        <f t="shared" si="107"/>
        <v>347737</v>
      </c>
      <c r="D1122" s="21">
        <v>347737</v>
      </c>
      <c r="E1122" s="163"/>
      <c r="F1122" s="163"/>
      <c r="G1122" s="163"/>
      <c r="H1122" s="163"/>
      <c r="I1122" s="163"/>
      <c r="J1122" s="163"/>
      <c r="K1122" s="163"/>
      <c r="L1122" s="163"/>
      <c r="M1122" s="163"/>
      <c r="N1122" s="163"/>
      <c r="O1122" s="163"/>
      <c r="P1122" s="163"/>
      <c r="Q1122" s="163"/>
      <c r="R1122" s="149"/>
      <c r="S1122" s="36"/>
    </row>
    <row r="1123" spans="1:19" s="3" customFormat="1" ht="38.25" hidden="1" customHeight="1">
      <c r="A1123" s="4">
        <v>4</v>
      </c>
      <c r="B1123" s="16" t="s">
        <v>1405</v>
      </c>
      <c r="C1123" s="123">
        <f t="shared" si="107"/>
        <v>223463</v>
      </c>
      <c r="D1123" s="21">
        <v>223463</v>
      </c>
      <c r="E1123" s="163"/>
      <c r="F1123" s="163"/>
      <c r="G1123" s="163"/>
      <c r="H1123" s="163"/>
      <c r="I1123" s="163"/>
      <c r="J1123" s="163"/>
      <c r="K1123" s="163"/>
      <c r="L1123" s="163"/>
      <c r="M1123" s="163"/>
      <c r="N1123" s="163"/>
      <c r="O1123" s="163"/>
      <c r="P1123" s="163"/>
      <c r="Q1123" s="163"/>
      <c r="R1123" s="149"/>
      <c r="S1123" s="36"/>
    </row>
    <row r="1124" spans="1:19" s="3" customFormat="1" ht="19.5" hidden="1" customHeight="1">
      <c r="A1124" s="307" t="s">
        <v>1403</v>
      </c>
      <c r="B1124" s="16"/>
      <c r="C1124" s="258">
        <f>SUM(C1125:C1128)</f>
        <v>1102785</v>
      </c>
      <c r="D1124" s="126">
        <f t="shared" ref="D1124:Q1124" si="108">SUM(D1125:D1128)</f>
        <v>1102785</v>
      </c>
      <c r="E1124" s="126">
        <f t="shared" si="108"/>
        <v>0</v>
      </c>
      <c r="F1124" s="126">
        <f t="shared" si="108"/>
        <v>0</v>
      </c>
      <c r="G1124" s="126">
        <f t="shared" si="108"/>
        <v>0</v>
      </c>
      <c r="H1124" s="126">
        <f t="shared" si="108"/>
        <v>0</v>
      </c>
      <c r="I1124" s="126">
        <f t="shared" si="108"/>
        <v>0</v>
      </c>
      <c r="J1124" s="126">
        <f t="shared" si="108"/>
        <v>0</v>
      </c>
      <c r="K1124" s="126">
        <f t="shared" si="108"/>
        <v>0</v>
      </c>
      <c r="L1124" s="126">
        <f t="shared" si="108"/>
        <v>0</v>
      </c>
      <c r="M1124" s="126">
        <f t="shared" si="108"/>
        <v>0</v>
      </c>
      <c r="N1124" s="126">
        <f t="shared" si="108"/>
        <v>0</v>
      </c>
      <c r="O1124" s="126">
        <f t="shared" si="108"/>
        <v>0</v>
      </c>
      <c r="P1124" s="126">
        <f t="shared" si="108"/>
        <v>0</v>
      </c>
      <c r="Q1124" s="126">
        <f t="shared" si="108"/>
        <v>0</v>
      </c>
      <c r="R1124" s="149"/>
      <c r="S1124" s="36"/>
    </row>
    <row r="1125" spans="1:19" s="3" customFormat="1" ht="23.25" hidden="1" customHeight="1">
      <c r="A1125" s="4">
        <v>1</v>
      </c>
      <c r="B1125" s="16" t="s">
        <v>179</v>
      </c>
      <c r="C1125" s="123">
        <f t="shared" ref="C1125:C1128" si="109">D1125+F1125+H1125+J1125+L1125+N1125+P1125+Q1125</f>
        <v>273078</v>
      </c>
      <c r="D1125" s="21">
        <v>273078</v>
      </c>
      <c r="E1125" s="163"/>
      <c r="F1125" s="163"/>
      <c r="G1125" s="163"/>
      <c r="H1125" s="163"/>
      <c r="I1125" s="163"/>
      <c r="J1125" s="163"/>
      <c r="K1125" s="163"/>
      <c r="L1125" s="163"/>
      <c r="M1125" s="163"/>
      <c r="N1125" s="163"/>
      <c r="O1125" s="163"/>
      <c r="P1125" s="163"/>
      <c r="Q1125" s="163"/>
      <c r="R1125" s="149"/>
      <c r="S1125" s="36"/>
    </row>
    <row r="1126" spans="1:19" s="3" customFormat="1" ht="23.25" hidden="1" customHeight="1">
      <c r="A1126" s="4">
        <v>2</v>
      </c>
      <c r="B1126" s="16" t="s">
        <v>1575</v>
      </c>
      <c r="C1126" s="123">
        <f t="shared" si="109"/>
        <v>262842</v>
      </c>
      <c r="D1126" s="21">
        <v>262842</v>
      </c>
      <c r="E1126" s="163"/>
      <c r="F1126" s="163"/>
      <c r="G1126" s="163"/>
      <c r="H1126" s="163"/>
      <c r="I1126" s="163"/>
      <c r="J1126" s="163"/>
      <c r="K1126" s="163"/>
      <c r="L1126" s="163"/>
      <c r="M1126" s="163"/>
      <c r="N1126" s="163"/>
      <c r="O1126" s="163"/>
      <c r="P1126" s="163"/>
      <c r="Q1126" s="163"/>
      <c r="R1126" s="149"/>
      <c r="S1126" s="36"/>
    </row>
    <row r="1127" spans="1:19" s="3" customFormat="1" ht="23.25" hidden="1" customHeight="1">
      <c r="A1127" s="4">
        <v>3</v>
      </c>
      <c r="B1127" s="16" t="s">
        <v>1574</v>
      </c>
      <c r="C1127" s="123">
        <f t="shared" si="109"/>
        <v>296731</v>
      </c>
      <c r="D1127" s="21">
        <v>296731</v>
      </c>
      <c r="E1127" s="163"/>
      <c r="F1127" s="163"/>
      <c r="G1127" s="163"/>
      <c r="H1127" s="163"/>
      <c r="I1127" s="163"/>
      <c r="J1127" s="163"/>
      <c r="K1127" s="163"/>
      <c r="L1127" s="163"/>
      <c r="M1127" s="163"/>
      <c r="N1127" s="163"/>
      <c r="O1127" s="163"/>
      <c r="P1127" s="163"/>
      <c r="Q1127" s="163"/>
      <c r="R1127" s="149"/>
      <c r="S1127" s="36"/>
    </row>
    <row r="1128" spans="1:19" s="3" customFormat="1" ht="23.25" hidden="1" customHeight="1">
      <c r="A1128" s="4">
        <v>4</v>
      </c>
      <c r="B1128" s="16" t="s">
        <v>1573</v>
      </c>
      <c r="C1128" s="123">
        <f t="shared" si="109"/>
        <v>270134</v>
      </c>
      <c r="D1128" s="21">
        <v>270134</v>
      </c>
      <c r="E1128" s="163"/>
      <c r="F1128" s="163"/>
      <c r="G1128" s="163"/>
      <c r="H1128" s="163"/>
      <c r="I1128" s="163"/>
      <c r="J1128" s="163"/>
      <c r="K1128" s="163"/>
      <c r="L1128" s="163"/>
      <c r="M1128" s="163"/>
      <c r="N1128" s="163"/>
      <c r="O1128" s="163"/>
      <c r="P1128" s="163"/>
      <c r="Q1128" s="163"/>
      <c r="R1128" s="149"/>
      <c r="S1128" s="36"/>
    </row>
    <row r="1129" spans="1:19" hidden="1">
      <c r="A1129" s="6">
        <v>18</v>
      </c>
      <c r="B1129" s="12" t="s">
        <v>64</v>
      </c>
      <c r="C1129" s="133">
        <f>C1130</f>
        <v>4472747</v>
      </c>
      <c r="D1129" s="61">
        <f t="shared" ref="D1129:Q1129" si="110">D1130</f>
        <v>0</v>
      </c>
      <c r="E1129" s="61">
        <f t="shared" si="110"/>
        <v>0</v>
      </c>
      <c r="F1129" s="61">
        <f t="shared" si="110"/>
        <v>0</v>
      </c>
      <c r="G1129" s="61">
        <f t="shared" si="110"/>
        <v>0</v>
      </c>
      <c r="H1129" s="61">
        <f t="shared" si="110"/>
        <v>0</v>
      </c>
      <c r="I1129" s="61">
        <f t="shared" si="110"/>
        <v>0</v>
      </c>
      <c r="J1129" s="61">
        <f t="shared" si="110"/>
        <v>0</v>
      </c>
      <c r="K1129" s="61">
        <f t="shared" si="110"/>
        <v>0</v>
      </c>
      <c r="L1129" s="61">
        <f t="shared" si="110"/>
        <v>0</v>
      </c>
      <c r="M1129" s="61">
        <f t="shared" si="110"/>
        <v>0</v>
      </c>
      <c r="N1129" s="61">
        <f t="shared" si="110"/>
        <v>0</v>
      </c>
      <c r="O1129" s="61">
        <f t="shared" si="110"/>
        <v>0</v>
      </c>
      <c r="P1129" s="61">
        <f t="shared" si="110"/>
        <v>0</v>
      </c>
      <c r="Q1129" s="61">
        <f t="shared" si="110"/>
        <v>4472747</v>
      </c>
    </row>
    <row r="1130" spans="1:19" hidden="1">
      <c r="A1130" s="360" t="s">
        <v>65</v>
      </c>
      <c r="B1130" s="361"/>
      <c r="C1130" s="133">
        <f>C1131</f>
        <v>4472747</v>
      </c>
      <c r="D1130" s="61">
        <f t="shared" ref="D1130:Q1130" si="111">D1131</f>
        <v>0</v>
      </c>
      <c r="E1130" s="61">
        <f t="shared" si="111"/>
        <v>0</v>
      </c>
      <c r="F1130" s="61">
        <f t="shared" si="111"/>
        <v>0</v>
      </c>
      <c r="G1130" s="61">
        <f t="shared" si="111"/>
        <v>0</v>
      </c>
      <c r="H1130" s="61">
        <f t="shared" si="111"/>
        <v>0</v>
      </c>
      <c r="I1130" s="61">
        <f t="shared" si="111"/>
        <v>0</v>
      </c>
      <c r="J1130" s="61">
        <f t="shared" si="111"/>
        <v>0</v>
      </c>
      <c r="K1130" s="61">
        <f t="shared" si="111"/>
        <v>0</v>
      </c>
      <c r="L1130" s="61">
        <f t="shared" si="111"/>
        <v>0</v>
      </c>
      <c r="M1130" s="61">
        <f t="shared" si="111"/>
        <v>0</v>
      </c>
      <c r="N1130" s="61">
        <f t="shared" si="111"/>
        <v>0</v>
      </c>
      <c r="O1130" s="61">
        <f t="shared" si="111"/>
        <v>0</v>
      </c>
      <c r="P1130" s="61">
        <f t="shared" si="111"/>
        <v>0</v>
      </c>
      <c r="Q1130" s="61">
        <f t="shared" si="111"/>
        <v>4472747</v>
      </c>
    </row>
    <row r="1131" spans="1:19" hidden="1">
      <c r="A1131" s="4">
        <v>1</v>
      </c>
      <c r="B1131" s="113" t="s">
        <v>1121</v>
      </c>
      <c r="C1131" s="124">
        <f t="shared" ref="C1131" si="112">D1131+F1131+H1131+J1131+L1131+N1131+P1131+Q1131</f>
        <v>4472747</v>
      </c>
      <c r="D1131" s="62"/>
      <c r="E1131" s="62"/>
      <c r="F1131" s="62"/>
      <c r="G1131" s="62"/>
      <c r="H1131" s="62"/>
      <c r="I1131" s="62"/>
      <c r="J1131" s="62"/>
      <c r="K1131" s="62"/>
      <c r="L1131" s="62"/>
      <c r="M1131" s="62"/>
      <c r="N1131" s="62"/>
      <c r="O1131" s="62"/>
      <c r="P1131" s="62"/>
      <c r="Q1131" s="7">
        <v>4472747</v>
      </c>
    </row>
    <row r="1132" spans="1:19" s="34" customFormat="1" hidden="1">
      <c r="A1132" s="6">
        <v>19</v>
      </c>
      <c r="B1132" s="12" t="s">
        <v>66</v>
      </c>
      <c r="C1132" s="133">
        <f>C1133+C1135</f>
        <v>40851802</v>
      </c>
      <c r="D1132" s="61">
        <f t="shared" ref="D1132:Q1132" si="113">D1133+D1135</f>
        <v>22373189</v>
      </c>
      <c r="E1132" s="61">
        <f t="shared" si="113"/>
        <v>0</v>
      </c>
      <c r="F1132" s="61">
        <f t="shared" si="113"/>
        <v>0</v>
      </c>
      <c r="G1132" s="61">
        <f t="shared" si="113"/>
        <v>5679</v>
      </c>
      <c r="H1132" s="61">
        <f t="shared" si="113"/>
        <v>17281703</v>
      </c>
      <c r="I1132" s="61">
        <f t="shared" si="113"/>
        <v>3005.5</v>
      </c>
      <c r="J1132" s="61">
        <f t="shared" si="113"/>
        <v>1196910</v>
      </c>
      <c r="K1132" s="61">
        <f t="shared" si="113"/>
        <v>0</v>
      </c>
      <c r="L1132" s="61">
        <f t="shared" si="113"/>
        <v>0</v>
      </c>
      <c r="M1132" s="61">
        <f t="shared" si="113"/>
        <v>0</v>
      </c>
      <c r="N1132" s="61">
        <f t="shared" si="113"/>
        <v>0</v>
      </c>
      <c r="O1132" s="61">
        <f t="shared" si="113"/>
        <v>0</v>
      </c>
      <c r="P1132" s="61">
        <f t="shared" si="113"/>
        <v>0</v>
      </c>
      <c r="Q1132" s="61">
        <f t="shared" si="113"/>
        <v>0</v>
      </c>
      <c r="R1132" s="97"/>
      <c r="S1132" s="97"/>
    </row>
    <row r="1133" spans="1:19" s="31" customFormat="1" ht="19.5" hidden="1" customHeight="1">
      <c r="A1133" s="276" t="s">
        <v>1298</v>
      </c>
      <c r="B1133" s="12"/>
      <c r="C1133" s="263">
        <f>C1134</f>
        <v>881452</v>
      </c>
      <c r="D1133" s="49">
        <f t="shared" ref="D1133:Q1133" si="114">D1134</f>
        <v>881452</v>
      </c>
      <c r="E1133" s="49">
        <f t="shared" si="114"/>
        <v>0</v>
      </c>
      <c r="F1133" s="49">
        <f t="shared" si="114"/>
        <v>0</v>
      </c>
      <c r="G1133" s="49">
        <f t="shared" si="114"/>
        <v>0</v>
      </c>
      <c r="H1133" s="49">
        <f t="shared" si="114"/>
        <v>0</v>
      </c>
      <c r="I1133" s="49">
        <f t="shared" si="114"/>
        <v>0</v>
      </c>
      <c r="J1133" s="49">
        <f t="shared" si="114"/>
        <v>0</v>
      </c>
      <c r="K1133" s="49">
        <f t="shared" si="114"/>
        <v>0</v>
      </c>
      <c r="L1133" s="49">
        <f t="shared" si="114"/>
        <v>0</v>
      </c>
      <c r="M1133" s="49">
        <f t="shared" si="114"/>
        <v>0</v>
      </c>
      <c r="N1133" s="49">
        <f t="shared" si="114"/>
        <v>0</v>
      </c>
      <c r="O1133" s="49">
        <f t="shared" si="114"/>
        <v>0</v>
      </c>
      <c r="P1133" s="49">
        <f t="shared" si="114"/>
        <v>0</v>
      </c>
      <c r="Q1133" s="49">
        <f t="shared" si="114"/>
        <v>0</v>
      </c>
      <c r="R1133" s="164"/>
      <c r="S1133" s="347"/>
    </row>
    <row r="1134" spans="1:19" s="22" customFormat="1" ht="24" hidden="1" customHeight="1">
      <c r="A1134" s="277">
        <v>1</v>
      </c>
      <c r="B1134" s="35" t="s">
        <v>210</v>
      </c>
      <c r="C1134" s="167">
        <f t="shared" ref="C1134" si="115">D1134+F1134+H1134+J1134+L1134+N1134+P1134+Q1134</f>
        <v>881452</v>
      </c>
      <c r="D1134" s="7">
        <v>881452</v>
      </c>
      <c r="E1134" s="7"/>
      <c r="F1134" s="7"/>
      <c r="G1134" s="7"/>
      <c r="H1134" s="7"/>
      <c r="I1134" s="7"/>
      <c r="J1134" s="7"/>
      <c r="K1134" s="7"/>
      <c r="L1134" s="7"/>
      <c r="M1134" s="151"/>
      <c r="N1134" s="151"/>
      <c r="O1134" s="151"/>
      <c r="P1134" s="151"/>
      <c r="Q1134" s="151"/>
      <c r="R1134" s="165"/>
      <c r="S1134" s="220"/>
    </row>
    <row r="1135" spans="1:19" s="31" customFormat="1" ht="21" hidden="1" customHeight="1">
      <c r="A1135" s="276" t="s">
        <v>1299</v>
      </c>
      <c r="B1135" s="12"/>
      <c r="C1135" s="263">
        <f>SUM(C1136:C1162)</f>
        <v>39970350</v>
      </c>
      <c r="D1135" s="49">
        <f t="shared" ref="D1135:Q1135" si="116">SUM(D1136:D1162)</f>
        <v>21491737</v>
      </c>
      <c r="E1135" s="49">
        <f t="shared" si="116"/>
        <v>0</v>
      </c>
      <c r="F1135" s="49">
        <f t="shared" si="116"/>
        <v>0</v>
      </c>
      <c r="G1135" s="49">
        <f t="shared" si="116"/>
        <v>5679</v>
      </c>
      <c r="H1135" s="49">
        <f t="shared" si="116"/>
        <v>17281703</v>
      </c>
      <c r="I1135" s="49">
        <f t="shared" si="116"/>
        <v>3005.5</v>
      </c>
      <c r="J1135" s="49">
        <f t="shared" si="116"/>
        <v>1196910</v>
      </c>
      <c r="K1135" s="49">
        <f t="shared" si="116"/>
        <v>0</v>
      </c>
      <c r="L1135" s="49">
        <f t="shared" si="116"/>
        <v>0</v>
      </c>
      <c r="M1135" s="49">
        <f t="shared" si="116"/>
        <v>0</v>
      </c>
      <c r="N1135" s="49">
        <f t="shared" si="116"/>
        <v>0</v>
      </c>
      <c r="O1135" s="49">
        <f t="shared" si="116"/>
        <v>0</v>
      </c>
      <c r="P1135" s="49">
        <f t="shared" si="116"/>
        <v>0</v>
      </c>
      <c r="Q1135" s="49">
        <f t="shared" si="116"/>
        <v>0</v>
      </c>
      <c r="R1135" s="164"/>
      <c r="S1135" s="347"/>
    </row>
    <row r="1136" spans="1:19" s="22" customFormat="1" ht="22.5" hidden="1" customHeight="1">
      <c r="A1136" s="277">
        <v>1</v>
      </c>
      <c r="B1136" s="166" t="s">
        <v>1572</v>
      </c>
      <c r="C1136" s="168">
        <f t="shared" ref="C1136:C1162" si="117">D1136+F1136+H1136+J1136+L1136+N1136+P1136+Q1136</f>
        <v>883170</v>
      </c>
      <c r="D1136" s="7">
        <v>883170</v>
      </c>
      <c r="E1136" s="7"/>
      <c r="F1136" s="7"/>
      <c r="G1136" s="7"/>
      <c r="H1136" s="7"/>
      <c r="I1136" s="7"/>
      <c r="J1136" s="7"/>
      <c r="K1136" s="7"/>
      <c r="L1136" s="7"/>
      <c r="M1136" s="7"/>
      <c r="N1136" s="7"/>
      <c r="O1136" s="7"/>
      <c r="P1136" s="7"/>
      <c r="Q1136" s="7"/>
      <c r="R1136" s="165"/>
      <c r="S1136" s="36"/>
    </row>
    <row r="1137" spans="1:19" s="33" customFormat="1" ht="22.5" hidden="1" customHeight="1">
      <c r="A1137" s="278">
        <v>2</v>
      </c>
      <c r="B1137" s="35" t="s">
        <v>1571</v>
      </c>
      <c r="C1137" s="168">
        <f t="shared" si="117"/>
        <v>1204929</v>
      </c>
      <c r="D1137" s="7">
        <v>1204929</v>
      </c>
      <c r="E1137" s="7"/>
      <c r="F1137" s="7"/>
      <c r="G1137" s="7"/>
      <c r="H1137" s="7"/>
      <c r="I1137" s="7"/>
      <c r="J1137" s="7"/>
      <c r="K1137" s="7"/>
      <c r="L1137" s="7"/>
      <c r="M1137" s="7"/>
      <c r="N1137" s="7"/>
      <c r="O1137" s="7"/>
      <c r="P1137" s="7"/>
      <c r="Q1137" s="7"/>
      <c r="R1137" s="165"/>
      <c r="S1137" s="348"/>
    </row>
    <row r="1138" spans="1:19" s="33" customFormat="1" ht="22.5" hidden="1" customHeight="1">
      <c r="A1138" s="277">
        <v>3</v>
      </c>
      <c r="B1138" s="35" t="s">
        <v>1570</v>
      </c>
      <c r="C1138" s="168">
        <f t="shared" si="117"/>
        <v>2060100</v>
      </c>
      <c r="D1138" s="7">
        <v>2060100</v>
      </c>
      <c r="E1138" s="7"/>
      <c r="F1138" s="7"/>
      <c r="G1138" s="7"/>
      <c r="H1138" s="7"/>
      <c r="I1138" s="7"/>
      <c r="J1138" s="7"/>
      <c r="K1138" s="7"/>
      <c r="L1138" s="7"/>
      <c r="M1138" s="7"/>
      <c r="N1138" s="7"/>
      <c r="O1138" s="7"/>
      <c r="P1138" s="7"/>
      <c r="Q1138" s="7"/>
      <c r="R1138" s="165"/>
      <c r="S1138" s="349"/>
    </row>
    <row r="1139" spans="1:19" s="33" customFormat="1" ht="22.5" hidden="1" customHeight="1">
      <c r="A1139" s="278">
        <v>4</v>
      </c>
      <c r="B1139" s="35" t="s">
        <v>1569</v>
      </c>
      <c r="C1139" s="168">
        <f t="shared" si="117"/>
        <v>2418718</v>
      </c>
      <c r="D1139" s="48">
        <v>1908254</v>
      </c>
      <c r="E1139" s="7"/>
      <c r="F1139" s="7"/>
      <c r="G1139" s="7"/>
      <c r="H1139" s="7"/>
      <c r="I1139" s="7">
        <v>1281.8</v>
      </c>
      <c r="J1139" s="7">
        <v>510464</v>
      </c>
      <c r="K1139" s="7"/>
      <c r="L1139" s="7"/>
      <c r="M1139" s="7"/>
      <c r="N1139" s="7"/>
      <c r="O1139" s="7"/>
      <c r="P1139" s="7"/>
      <c r="Q1139" s="7"/>
      <c r="R1139" s="165"/>
      <c r="S1139" s="349"/>
    </row>
    <row r="1140" spans="1:19" s="33" customFormat="1" ht="22.5" hidden="1" customHeight="1">
      <c r="A1140" s="277">
        <v>5</v>
      </c>
      <c r="B1140" s="35" t="s">
        <v>202</v>
      </c>
      <c r="C1140" s="168">
        <f t="shared" si="117"/>
        <v>1759467</v>
      </c>
      <c r="D1140" s="7">
        <v>1759467</v>
      </c>
      <c r="E1140" s="7"/>
      <c r="F1140" s="7"/>
      <c r="G1140" s="7"/>
      <c r="H1140" s="7"/>
      <c r="I1140" s="7"/>
      <c r="J1140" s="7"/>
      <c r="K1140" s="7"/>
      <c r="L1140" s="7"/>
      <c r="M1140" s="7"/>
      <c r="N1140" s="7"/>
      <c r="O1140" s="7"/>
      <c r="P1140" s="7"/>
      <c r="Q1140" s="7"/>
      <c r="R1140" s="165"/>
      <c r="S1140" s="349"/>
    </row>
    <row r="1141" spans="1:19" s="33" customFormat="1" ht="22.5" hidden="1" customHeight="1">
      <c r="A1141" s="278">
        <v>6</v>
      </c>
      <c r="B1141" s="35" t="s">
        <v>203</v>
      </c>
      <c r="C1141" s="168">
        <f t="shared" si="117"/>
        <v>1905574</v>
      </c>
      <c r="D1141" s="7">
        <v>1905574</v>
      </c>
      <c r="E1141" s="7"/>
      <c r="F1141" s="7"/>
      <c r="G1141" s="7"/>
      <c r="H1141" s="7"/>
      <c r="I1141" s="7"/>
      <c r="J1141" s="7"/>
      <c r="K1141" s="7"/>
      <c r="L1141" s="7"/>
      <c r="M1141" s="7"/>
      <c r="N1141" s="7"/>
      <c r="O1141" s="7"/>
      <c r="P1141" s="7"/>
      <c r="Q1141" s="7"/>
      <c r="R1141" s="165"/>
      <c r="S1141" s="349"/>
    </row>
    <row r="1142" spans="1:19" s="33" customFormat="1" ht="22.5" hidden="1" customHeight="1">
      <c r="A1142" s="277">
        <v>7</v>
      </c>
      <c r="B1142" s="35" t="s">
        <v>1261</v>
      </c>
      <c r="C1142" s="168">
        <f t="shared" si="117"/>
        <v>1662753</v>
      </c>
      <c r="D1142" s="7">
        <v>1421300</v>
      </c>
      <c r="E1142" s="7"/>
      <c r="F1142" s="7"/>
      <c r="G1142" s="7"/>
      <c r="H1142" s="7"/>
      <c r="I1142" s="7">
        <v>606.29999999999995</v>
      </c>
      <c r="J1142" s="7">
        <v>241453</v>
      </c>
      <c r="K1142" s="7"/>
      <c r="L1142" s="7"/>
      <c r="M1142" s="7"/>
      <c r="N1142" s="7"/>
      <c r="O1142" s="7"/>
      <c r="P1142" s="7"/>
      <c r="Q1142" s="7"/>
      <c r="R1142" s="165"/>
      <c r="S1142" s="349"/>
    </row>
    <row r="1143" spans="1:19" s="8" customFormat="1" ht="22.5" hidden="1" customHeight="1">
      <c r="A1143" s="278">
        <v>8</v>
      </c>
      <c r="B1143" s="35" t="s">
        <v>204</v>
      </c>
      <c r="C1143" s="168">
        <f t="shared" si="117"/>
        <v>1576267</v>
      </c>
      <c r="D1143" s="274">
        <v>1576267</v>
      </c>
      <c r="E1143" s="274"/>
      <c r="F1143" s="274"/>
      <c r="G1143" s="274"/>
      <c r="H1143" s="274"/>
      <c r="I1143" s="274"/>
      <c r="J1143" s="274"/>
      <c r="K1143" s="7"/>
      <c r="L1143" s="7"/>
      <c r="M1143" s="7"/>
      <c r="N1143" s="7"/>
      <c r="O1143" s="7"/>
      <c r="P1143" s="7"/>
      <c r="Q1143" s="7"/>
      <c r="R1143" s="165"/>
      <c r="S1143" s="349"/>
    </row>
    <row r="1144" spans="1:19" s="8" customFormat="1" ht="22.5" hidden="1" customHeight="1">
      <c r="A1144" s="277">
        <v>9</v>
      </c>
      <c r="B1144" s="169" t="s">
        <v>205</v>
      </c>
      <c r="C1144" s="168">
        <f t="shared" si="117"/>
        <v>1041591</v>
      </c>
      <c r="D1144" s="274">
        <v>1041591</v>
      </c>
      <c r="E1144" s="274"/>
      <c r="F1144" s="274"/>
      <c r="G1144" s="274"/>
      <c r="H1144" s="274"/>
      <c r="I1144" s="274"/>
      <c r="J1144" s="274"/>
      <c r="K1144" s="274"/>
      <c r="L1144" s="274"/>
      <c r="M1144" s="274"/>
      <c r="N1144" s="274"/>
      <c r="O1144" s="274"/>
      <c r="P1144" s="274"/>
      <c r="Q1144" s="130"/>
      <c r="R1144" s="170"/>
      <c r="S1144" s="348"/>
    </row>
    <row r="1145" spans="1:19" s="8" customFormat="1" ht="22.5" hidden="1" customHeight="1">
      <c r="A1145" s="277">
        <v>11</v>
      </c>
      <c r="B1145" s="35" t="s">
        <v>206</v>
      </c>
      <c r="C1145" s="168">
        <f t="shared" si="117"/>
        <v>881452</v>
      </c>
      <c r="D1145" s="274">
        <v>881452</v>
      </c>
      <c r="E1145" s="274"/>
      <c r="F1145" s="274"/>
      <c r="G1145" s="274"/>
      <c r="H1145" s="274"/>
      <c r="I1145" s="274"/>
      <c r="J1145" s="274"/>
      <c r="K1145" s="7"/>
      <c r="L1145" s="7"/>
      <c r="M1145" s="7"/>
      <c r="N1145" s="7"/>
      <c r="O1145" s="7"/>
      <c r="P1145" s="7"/>
      <c r="Q1145" s="7"/>
      <c r="R1145" s="165"/>
      <c r="S1145" s="348"/>
    </row>
    <row r="1146" spans="1:19" s="8" customFormat="1" ht="22.5" hidden="1" customHeight="1">
      <c r="A1146" s="278">
        <v>12</v>
      </c>
      <c r="B1146" s="35" t="s">
        <v>207</v>
      </c>
      <c r="C1146" s="168">
        <f t="shared" si="117"/>
        <v>881452</v>
      </c>
      <c r="D1146" s="274">
        <v>881452</v>
      </c>
      <c r="E1146" s="274"/>
      <c r="F1146" s="274"/>
      <c r="G1146" s="274"/>
      <c r="H1146" s="274"/>
      <c r="I1146" s="274"/>
      <c r="J1146" s="274"/>
      <c r="K1146" s="7"/>
      <c r="L1146" s="7"/>
      <c r="M1146" s="7"/>
      <c r="N1146" s="7"/>
      <c r="O1146" s="7"/>
      <c r="P1146" s="7"/>
      <c r="Q1146" s="7"/>
      <c r="R1146" s="165"/>
      <c r="S1146" s="348"/>
    </row>
    <row r="1147" spans="1:19" s="8" customFormat="1" ht="22.5" hidden="1" customHeight="1">
      <c r="A1147" s="277">
        <v>13</v>
      </c>
      <c r="B1147" s="35" t="s">
        <v>208</v>
      </c>
      <c r="C1147" s="168">
        <f t="shared" si="117"/>
        <v>898290</v>
      </c>
      <c r="D1147" s="274">
        <v>898290</v>
      </c>
      <c r="E1147" s="274"/>
      <c r="F1147" s="274"/>
      <c r="G1147" s="274"/>
      <c r="H1147" s="274"/>
      <c r="I1147" s="274"/>
      <c r="J1147" s="274"/>
      <c r="K1147" s="7"/>
      <c r="L1147" s="7"/>
      <c r="M1147" s="7"/>
      <c r="N1147" s="7"/>
      <c r="O1147" s="7"/>
      <c r="P1147" s="7"/>
      <c r="Q1147" s="7"/>
      <c r="R1147" s="165"/>
      <c r="S1147" s="348"/>
    </row>
    <row r="1148" spans="1:19" s="8" customFormat="1" ht="22.5" hidden="1" customHeight="1">
      <c r="A1148" s="278">
        <v>14</v>
      </c>
      <c r="B1148" s="35" t="s">
        <v>1568</v>
      </c>
      <c r="C1148" s="168">
        <f t="shared" si="117"/>
        <v>1144474</v>
      </c>
      <c r="D1148" s="274">
        <v>699481</v>
      </c>
      <c r="E1148" s="274"/>
      <c r="F1148" s="274"/>
      <c r="G1148" s="274"/>
      <c r="H1148" s="274"/>
      <c r="I1148" s="274">
        <v>1117.4000000000001</v>
      </c>
      <c r="J1148" s="274">
        <v>444993</v>
      </c>
      <c r="K1148" s="7"/>
      <c r="L1148" s="7"/>
      <c r="M1148" s="7"/>
      <c r="N1148" s="7"/>
      <c r="O1148" s="7"/>
      <c r="P1148" s="7"/>
      <c r="Q1148" s="7"/>
      <c r="R1148" s="165"/>
      <c r="S1148" s="348"/>
    </row>
    <row r="1149" spans="1:19" s="8" customFormat="1" ht="36" hidden="1" customHeight="1">
      <c r="A1149" s="277">
        <v>15</v>
      </c>
      <c r="B1149" s="35" t="s">
        <v>1300</v>
      </c>
      <c r="C1149" s="168">
        <f t="shared" si="117"/>
        <v>318003</v>
      </c>
      <c r="D1149" s="274">
        <v>318003</v>
      </c>
      <c r="E1149" s="274"/>
      <c r="F1149" s="274"/>
      <c r="G1149" s="274"/>
      <c r="H1149" s="274"/>
      <c r="I1149" s="274"/>
      <c r="J1149" s="274"/>
      <c r="K1149" s="7"/>
      <c r="L1149" s="7"/>
      <c r="M1149" s="7"/>
      <c r="N1149" s="7"/>
      <c r="O1149" s="7"/>
      <c r="P1149" s="7"/>
      <c r="Q1149" s="7"/>
      <c r="R1149" s="165"/>
      <c r="S1149" s="348"/>
    </row>
    <row r="1150" spans="1:19" s="8" customFormat="1" ht="22.5" hidden="1" customHeight="1">
      <c r="A1150" s="278">
        <v>16</v>
      </c>
      <c r="B1150" s="35" t="s">
        <v>209</v>
      </c>
      <c r="C1150" s="168">
        <f t="shared" si="117"/>
        <v>1953627</v>
      </c>
      <c r="D1150" s="274">
        <v>1953627</v>
      </c>
      <c r="E1150" s="274"/>
      <c r="F1150" s="274"/>
      <c r="G1150" s="274"/>
      <c r="H1150" s="274"/>
      <c r="I1150" s="274"/>
      <c r="J1150" s="274"/>
      <c r="K1150" s="7"/>
      <c r="L1150" s="7"/>
      <c r="M1150" s="7"/>
      <c r="N1150" s="7"/>
      <c r="O1150" s="7"/>
      <c r="P1150" s="7"/>
      <c r="Q1150" s="7"/>
      <c r="R1150" s="165"/>
      <c r="S1150" s="348"/>
    </row>
    <row r="1151" spans="1:19" s="8" customFormat="1" hidden="1">
      <c r="A1151" s="277">
        <v>17</v>
      </c>
      <c r="B1151" s="35" t="s">
        <v>211</v>
      </c>
      <c r="C1151" s="168">
        <f t="shared" si="117"/>
        <v>1332873</v>
      </c>
      <c r="D1151" s="274"/>
      <c r="E1151" s="274"/>
      <c r="F1151" s="274"/>
      <c r="G1151" s="274">
        <v>438</v>
      </c>
      <c r="H1151" s="274">
        <v>1332873</v>
      </c>
      <c r="I1151" s="274"/>
      <c r="J1151" s="274"/>
      <c r="K1151" s="7"/>
      <c r="L1151" s="7"/>
      <c r="M1151" s="7"/>
      <c r="N1151" s="7"/>
      <c r="O1151" s="7"/>
      <c r="P1151" s="7"/>
      <c r="Q1151" s="7"/>
      <c r="R1151" s="165"/>
      <c r="S1151" s="348"/>
    </row>
    <row r="1152" spans="1:19" s="8" customFormat="1" hidden="1">
      <c r="A1152" s="278">
        <v>18</v>
      </c>
      <c r="B1152" s="35" t="s">
        <v>212</v>
      </c>
      <c r="C1152" s="168">
        <f t="shared" si="117"/>
        <v>1332873</v>
      </c>
      <c r="D1152" s="274"/>
      <c r="E1152" s="274"/>
      <c r="F1152" s="274"/>
      <c r="G1152" s="274">
        <v>438</v>
      </c>
      <c r="H1152" s="274">
        <v>1332873</v>
      </c>
      <c r="I1152" s="274"/>
      <c r="J1152" s="274"/>
      <c r="K1152" s="7"/>
      <c r="L1152" s="7"/>
      <c r="M1152" s="7"/>
      <c r="N1152" s="7"/>
      <c r="O1152" s="7"/>
      <c r="P1152" s="7"/>
      <c r="Q1152" s="7"/>
      <c r="R1152" s="165"/>
      <c r="S1152" s="348"/>
    </row>
    <row r="1153" spans="1:19" s="8" customFormat="1" hidden="1">
      <c r="A1153" s="277">
        <v>19</v>
      </c>
      <c r="B1153" s="35" t="s">
        <v>213</v>
      </c>
      <c r="C1153" s="168">
        <f t="shared" si="117"/>
        <v>1332873</v>
      </c>
      <c r="D1153" s="274"/>
      <c r="E1153" s="274"/>
      <c r="F1153" s="274"/>
      <c r="G1153" s="274">
        <v>438</v>
      </c>
      <c r="H1153" s="274">
        <v>1332873</v>
      </c>
      <c r="I1153" s="274"/>
      <c r="J1153" s="274"/>
      <c r="K1153" s="7"/>
      <c r="L1153" s="7"/>
      <c r="M1153" s="7"/>
      <c r="N1153" s="7"/>
      <c r="O1153" s="7"/>
      <c r="P1153" s="7"/>
      <c r="Q1153" s="7"/>
      <c r="R1153" s="165"/>
      <c r="S1153" s="348"/>
    </row>
    <row r="1154" spans="1:19" s="8" customFormat="1" hidden="1">
      <c r="A1154" s="278">
        <v>20</v>
      </c>
      <c r="B1154" s="35" t="s">
        <v>214</v>
      </c>
      <c r="C1154" s="168">
        <f t="shared" si="117"/>
        <v>1232451</v>
      </c>
      <c r="D1154" s="274"/>
      <c r="E1154" s="274"/>
      <c r="F1154" s="274"/>
      <c r="G1154" s="274">
        <v>405</v>
      </c>
      <c r="H1154" s="274">
        <v>1232451</v>
      </c>
      <c r="I1154" s="274"/>
      <c r="J1154" s="274"/>
      <c r="K1154" s="7"/>
      <c r="L1154" s="7"/>
      <c r="M1154" s="7"/>
      <c r="N1154" s="7"/>
      <c r="O1154" s="7"/>
      <c r="P1154" s="7"/>
      <c r="Q1154" s="7"/>
      <c r="R1154" s="165"/>
      <c r="S1154" s="348"/>
    </row>
    <row r="1155" spans="1:19" s="8" customFormat="1" hidden="1">
      <c r="A1155" s="277">
        <v>21</v>
      </c>
      <c r="B1155" s="35" t="s">
        <v>215</v>
      </c>
      <c r="C1155" s="168">
        <f t="shared" si="117"/>
        <v>1128986</v>
      </c>
      <c r="D1155" s="274"/>
      <c r="E1155" s="274"/>
      <c r="F1155" s="274"/>
      <c r="G1155" s="274">
        <v>371</v>
      </c>
      <c r="H1155" s="274">
        <v>1128986</v>
      </c>
      <c r="I1155" s="274"/>
      <c r="J1155" s="274"/>
      <c r="K1155" s="7"/>
      <c r="L1155" s="7"/>
      <c r="M1155" s="7"/>
      <c r="N1155" s="7"/>
      <c r="O1155" s="7"/>
      <c r="P1155" s="7"/>
      <c r="Q1155" s="7"/>
      <c r="R1155" s="165"/>
      <c r="S1155" s="348"/>
    </row>
    <row r="1156" spans="1:19" s="8" customFormat="1" hidden="1">
      <c r="A1156" s="278">
        <v>22</v>
      </c>
      <c r="B1156" s="35" t="s">
        <v>216</v>
      </c>
      <c r="C1156" s="168">
        <f t="shared" si="117"/>
        <v>657307</v>
      </c>
      <c r="D1156" s="274"/>
      <c r="E1156" s="274"/>
      <c r="F1156" s="274"/>
      <c r="G1156" s="274">
        <v>216</v>
      </c>
      <c r="H1156" s="274">
        <v>657307</v>
      </c>
      <c r="I1156" s="274"/>
      <c r="J1156" s="274"/>
      <c r="K1156" s="7"/>
      <c r="L1156" s="7"/>
      <c r="M1156" s="7"/>
      <c r="N1156" s="7"/>
      <c r="O1156" s="7"/>
      <c r="P1156" s="7"/>
      <c r="Q1156" s="7"/>
      <c r="R1156" s="165"/>
      <c r="S1156" s="348"/>
    </row>
    <row r="1157" spans="1:19" s="8" customFormat="1" hidden="1">
      <c r="A1157" s="277">
        <v>23</v>
      </c>
      <c r="B1157" s="35" t="s">
        <v>1567</v>
      </c>
      <c r="C1157" s="168">
        <f t="shared" si="117"/>
        <v>1302442</v>
      </c>
      <c r="D1157" s="274"/>
      <c r="E1157" s="274"/>
      <c r="F1157" s="274"/>
      <c r="G1157" s="274">
        <v>428</v>
      </c>
      <c r="H1157" s="274">
        <v>1302442</v>
      </c>
      <c r="I1157" s="274"/>
      <c r="J1157" s="274"/>
      <c r="K1157" s="7"/>
      <c r="L1157" s="7"/>
      <c r="M1157" s="7"/>
      <c r="N1157" s="7"/>
      <c r="O1157" s="7"/>
      <c r="P1157" s="7"/>
      <c r="Q1157" s="7"/>
      <c r="R1157" s="165"/>
      <c r="S1157" s="348"/>
    </row>
    <row r="1158" spans="1:19" s="8" customFormat="1" hidden="1">
      <c r="A1158" s="278">
        <v>24</v>
      </c>
      <c r="B1158" s="35" t="s">
        <v>1566</v>
      </c>
      <c r="C1158" s="168">
        <f t="shared" si="117"/>
        <v>1342003</v>
      </c>
      <c r="D1158" s="274"/>
      <c r="E1158" s="274"/>
      <c r="F1158" s="274"/>
      <c r="G1158" s="274">
        <v>441</v>
      </c>
      <c r="H1158" s="274">
        <v>1342003</v>
      </c>
      <c r="I1158" s="274"/>
      <c r="J1158" s="274"/>
      <c r="K1158" s="7"/>
      <c r="L1158" s="7"/>
      <c r="M1158" s="7"/>
      <c r="N1158" s="7"/>
      <c r="O1158" s="7"/>
      <c r="P1158" s="7"/>
      <c r="Q1158" s="7"/>
      <c r="R1158" s="165"/>
      <c r="S1158" s="348"/>
    </row>
    <row r="1159" spans="1:19" s="8" customFormat="1" ht="19.5" hidden="1" customHeight="1">
      <c r="A1159" s="277">
        <v>25</v>
      </c>
      <c r="B1159" s="35" t="s">
        <v>217</v>
      </c>
      <c r="C1159" s="168">
        <f t="shared" si="117"/>
        <v>1418079</v>
      </c>
      <c r="D1159" s="274"/>
      <c r="E1159" s="274"/>
      <c r="F1159" s="274"/>
      <c r="G1159" s="274">
        <v>466</v>
      </c>
      <c r="H1159" s="274">
        <v>1418079</v>
      </c>
      <c r="I1159" s="274"/>
      <c r="J1159" s="274"/>
      <c r="K1159" s="7"/>
      <c r="L1159" s="7"/>
      <c r="M1159" s="7"/>
      <c r="N1159" s="7"/>
      <c r="O1159" s="7"/>
      <c r="P1159" s="7"/>
      <c r="Q1159" s="7"/>
      <c r="R1159" s="165"/>
      <c r="S1159" s="348"/>
    </row>
    <row r="1160" spans="1:19" s="8" customFormat="1" ht="24" hidden="1" customHeight="1">
      <c r="A1160" s="278">
        <v>26</v>
      </c>
      <c r="B1160" s="35" t="s">
        <v>218</v>
      </c>
      <c r="C1160" s="168">
        <f t="shared" si="117"/>
        <v>1268968</v>
      </c>
      <c r="D1160" s="274"/>
      <c r="E1160" s="274"/>
      <c r="F1160" s="274"/>
      <c r="G1160" s="274">
        <v>417</v>
      </c>
      <c r="H1160" s="274">
        <v>1268968</v>
      </c>
      <c r="I1160" s="274"/>
      <c r="J1160" s="274"/>
      <c r="K1160" s="7"/>
      <c r="L1160" s="7"/>
      <c r="M1160" s="7"/>
      <c r="N1160" s="7"/>
      <c r="O1160" s="7"/>
      <c r="P1160" s="7"/>
      <c r="Q1160" s="7"/>
      <c r="R1160" s="165"/>
      <c r="S1160" s="348"/>
    </row>
    <row r="1161" spans="1:19" s="8" customFormat="1" hidden="1">
      <c r="A1161" s="277">
        <v>27</v>
      </c>
      <c r="B1161" s="35" t="s">
        <v>219</v>
      </c>
      <c r="C1161" s="168">
        <f t="shared" si="117"/>
        <v>4682363</v>
      </c>
      <c r="D1161" s="274">
        <v>2098780</v>
      </c>
      <c r="E1161" s="274"/>
      <c r="F1161" s="274"/>
      <c r="G1161" s="274">
        <v>849</v>
      </c>
      <c r="H1161" s="274">
        <v>2583583</v>
      </c>
      <c r="I1161" s="274"/>
      <c r="J1161" s="274"/>
      <c r="K1161" s="7"/>
      <c r="L1161" s="7"/>
      <c r="M1161" s="7"/>
      <c r="N1161" s="7"/>
      <c r="O1161" s="7"/>
      <c r="P1161" s="7"/>
      <c r="Q1161" s="7"/>
      <c r="R1161" s="165"/>
      <c r="S1161" s="348"/>
    </row>
    <row r="1162" spans="1:19" s="8" customFormat="1" hidden="1">
      <c r="A1162" s="278">
        <v>28</v>
      </c>
      <c r="B1162" s="171" t="s">
        <v>220</v>
      </c>
      <c r="C1162" s="168">
        <f t="shared" si="117"/>
        <v>2349265</v>
      </c>
      <c r="D1162" s="274"/>
      <c r="E1162" s="274"/>
      <c r="F1162" s="274"/>
      <c r="G1162" s="274">
        <v>772</v>
      </c>
      <c r="H1162" s="274">
        <v>2349265</v>
      </c>
      <c r="I1162" s="274"/>
      <c r="J1162" s="274"/>
      <c r="K1162" s="7"/>
      <c r="L1162" s="7"/>
      <c r="M1162" s="7"/>
      <c r="N1162" s="7"/>
      <c r="O1162" s="7"/>
      <c r="P1162" s="7"/>
      <c r="Q1162" s="7"/>
      <c r="R1162" s="165"/>
      <c r="S1162" s="348"/>
    </row>
    <row r="1163" spans="1:19" s="34" customFormat="1" hidden="1">
      <c r="A1163" s="6">
        <v>20</v>
      </c>
      <c r="B1163" s="12" t="s">
        <v>67</v>
      </c>
      <c r="C1163" s="133">
        <f>C1164+C1166+C1168</f>
        <v>5514043.9700000007</v>
      </c>
      <c r="D1163" s="61">
        <f t="shared" ref="D1163:Q1163" si="118">D1164+D1166+D1168</f>
        <v>1090807.5900000001</v>
      </c>
      <c r="E1163" s="61">
        <f t="shared" si="118"/>
        <v>0</v>
      </c>
      <c r="F1163" s="61">
        <f t="shared" si="118"/>
        <v>0</v>
      </c>
      <c r="G1163" s="61">
        <f t="shared" si="118"/>
        <v>500</v>
      </c>
      <c r="H1163" s="61">
        <f t="shared" si="118"/>
        <v>2461947.6</v>
      </c>
      <c r="I1163" s="61">
        <f t="shared" si="118"/>
        <v>0</v>
      </c>
      <c r="J1163" s="61">
        <f t="shared" si="118"/>
        <v>0</v>
      </c>
      <c r="K1163" s="61">
        <f t="shared" si="118"/>
        <v>500</v>
      </c>
      <c r="L1163" s="61">
        <f t="shared" si="118"/>
        <v>560258.59</v>
      </c>
      <c r="M1163" s="61">
        <f t="shared" si="118"/>
        <v>0</v>
      </c>
      <c r="N1163" s="61">
        <f t="shared" si="118"/>
        <v>0</v>
      </c>
      <c r="O1163" s="61">
        <f t="shared" si="118"/>
        <v>500</v>
      </c>
      <c r="P1163" s="61">
        <f t="shared" si="118"/>
        <v>1401030.19</v>
      </c>
      <c r="Q1163" s="61">
        <f t="shared" si="118"/>
        <v>0</v>
      </c>
      <c r="R1163" s="97"/>
      <c r="S1163" s="97"/>
    </row>
    <row r="1164" spans="1:19" s="52" customFormat="1" ht="24" hidden="1" customHeight="1">
      <c r="A1164" s="50" t="s">
        <v>1326</v>
      </c>
      <c r="B1164" s="12"/>
      <c r="C1164" s="253">
        <f>C1165</f>
        <v>506317.43</v>
      </c>
      <c r="D1164" s="119">
        <f t="shared" ref="D1164:Q1164" si="119">D1165</f>
        <v>506317.43</v>
      </c>
      <c r="E1164" s="119">
        <f t="shared" si="119"/>
        <v>0</v>
      </c>
      <c r="F1164" s="119">
        <f t="shared" si="119"/>
        <v>0</v>
      </c>
      <c r="G1164" s="119">
        <f t="shared" si="119"/>
        <v>0</v>
      </c>
      <c r="H1164" s="119">
        <f t="shared" si="119"/>
        <v>0</v>
      </c>
      <c r="I1164" s="119">
        <f t="shared" si="119"/>
        <v>0</v>
      </c>
      <c r="J1164" s="119">
        <f t="shared" si="119"/>
        <v>0</v>
      </c>
      <c r="K1164" s="119">
        <f t="shared" si="119"/>
        <v>0</v>
      </c>
      <c r="L1164" s="119">
        <f t="shared" si="119"/>
        <v>0</v>
      </c>
      <c r="M1164" s="119">
        <f t="shared" si="119"/>
        <v>0</v>
      </c>
      <c r="N1164" s="119">
        <f t="shared" si="119"/>
        <v>0</v>
      </c>
      <c r="O1164" s="119">
        <f t="shared" si="119"/>
        <v>0</v>
      </c>
      <c r="P1164" s="119">
        <f t="shared" si="119"/>
        <v>0</v>
      </c>
      <c r="Q1164" s="119">
        <f t="shared" si="119"/>
        <v>0</v>
      </c>
      <c r="R1164" s="172"/>
      <c r="S1164" s="172"/>
    </row>
    <row r="1165" spans="1:19" s="42" customFormat="1" ht="22.5" hidden="1" customHeight="1">
      <c r="A1165" s="4">
        <v>1</v>
      </c>
      <c r="B1165" s="16" t="s">
        <v>1328</v>
      </c>
      <c r="C1165" s="254">
        <f t="shared" ref="C1165" si="120">D1165+F1165+H1165+J1165+L1165+N1165+P1165+Q1165</f>
        <v>506317.43</v>
      </c>
      <c r="D1165" s="20">
        <v>506317.43</v>
      </c>
      <c r="E1165" s="62"/>
      <c r="F1165" s="62"/>
      <c r="G1165" s="62"/>
      <c r="H1165" s="62"/>
      <c r="I1165" s="62"/>
      <c r="J1165" s="62"/>
      <c r="K1165" s="62"/>
      <c r="L1165" s="62"/>
      <c r="M1165" s="62"/>
      <c r="N1165" s="62"/>
      <c r="O1165" s="62"/>
      <c r="P1165" s="62"/>
      <c r="Q1165" s="62"/>
      <c r="R1165" s="173"/>
      <c r="S1165" s="173"/>
    </row>
    <row r="1166" spans="1:19" s="51" customFormat="1" ht="24" hidden="1" customHeight="1">
      <c r="A1166" s="50" t="s">
        <v>1327</v>
      </c>
      <c r="B1166" s="12"/>
      <c r="C1166" s="253">
        <f>C1167</f>
        <v>255438.98</v>
      </c>
      <c r="D1166" s="119">
        <f t="shared" ref="D1166:Q1166" si="121">D1167</f>
        <v>255438.98</v>
      </c>
      <c r="E1166" s="119">
        <f t="shared" si="121"/>
        <v>0</v>
      </c>
      <c r="F1166" s="119">
        <f t="shared" si="121"/>
        <v>0</v>
      </c>
      <c r="G1166" s="119">
        <f t="shared" si="121"/>
        <v>0</v>
      </c>
      <c r="H1166" s="119">
        <f t="shared" si="121"/>
        <v>0</v>
      </c>
      <c r="I1166" s="119">
        <f t="shared" si="121"/>
        <v>0</v>
      </c>
      <c r="J1166" s="119">
        <f t="shared" si="121"/>
        <v>0</v>
      </c>
      <c r="K1166" s="119">
        <f t="shared" si="121"/>
        <v>0</v>
      </c>
      <c r="L1166" s="119">
        <f t="shared" si="121"/>
        <v>0</v>
      </c>
      <c r="M1166" s="119">
        <f t="shared" si="121"/>
        <v>0</v>
      </c>
      <c r="N1166" s="119">
        <f t="shared" si="121"/>
        <v>0</v>
      </c>
      <c r="O1166" s="119">
        <f t="shared" si="121"/>
        <v>0</v>
      </c>
      <c r="P1166" s="119">
        <f t="shared" si="121"/>
        <v>0</v>
      </c>
      <c r="Q1166" s="119">
        <f t="shared" si="121"/>
        <v>0</v>
      </c>
      <c r="R1166" s="174"/>
      <c r="S1166" s="174"/>
    </row>
    <row r="1167" spans="1:19" s="42" customFormat="1" ht="24" hidden="1" customHeight="1">
      <c r="A1167" s="4">
        <v>1</v>
      </c>
      <c r="B1167" s="16" t="s">
        <v>221</v>
      </c>
      <c r="C1167" s="254">
        <f t="shared" ref="C1167" si="122">D1167+F1167+H1167+J1167+L1167+N1167+P1167+Q1167</f>
        <v>255438.98</v>
      </c>
      <c r="D1167" s="20">
        <v>255438.98</v>
      </c>
      <c r="E1167" s="62"/>
      <c r="F1167" s="62"/>
      <c r="G1167" s="62"/>
      <c r="H1167" s="62"/>
      <c r="I1167" s="62"/>
      <c r="J1167" s="62"/>
      <c r="K1167" s="62"/>
      <c r="L1167" s="62"/>
      <c r="M1167" s="62"/>
      <c r="N1167" s="62"/>
      <c r="O1167" s="62"/>
      <c r="P1167" s="62"/>
      <c r="Q1167" s="62"/>
      <c r="R1167" s="173"/>
      <c r="S1167" s="173"/>
    </row>
    <row r="1168" spans="1:19" s="3" customFormat="1" ht="24" hidden="1" customHeight="1">
      <c r="A1168" s="50" t="s">
        <v>1699</v>
      </c>
      <c r="B1168" s="12"/>
      <c r="C1168" s="133">
        <f>SUM(C1169:C1171)</f>
        <v>4752287.5600000005</v>
      </c>
      <c r="D1168" s="61">
        <f t="shared" ref="D1168:Q1168" si="123">SUM(D1169:D1171)</f>
        <v>329051.18</v>
      </c>
      <c r="E1168" s="61">
        <f t="shared" si="123"/>
        <v>0</v>
      </c>
      <c r="F1168" s="61">
        <f t="shared" si="123"/>
        <v>0</v>
      </c>
      <c r="G1168" s="61">
        <f t="shared" si="123"/>
        <v>500</v>
      </c>
      <c r="H1168" s="61">
        <f t="shared" si="123"/>
        <v>2461947.6</v>
      </c>
      <c r="I1168" s="61">
        <f t="shared" si="123"/>
        <v>0</v>
      </c>
      <c r="J1168" s="61">
        <f t="shared" si="123"/>
        <v>0</v>
      </c>
      <c r="K1168" s="61">
        <f t="shared" si="123"/>
        <v>500</v>
      </c>
      <c r="L1168" s="61">
        <f t="shared" si="123"/>
        <v>560258.59</v>
      </c>
      <c r="M1168" s="61">
        <f t="shared" si="123"/>
        <v>0</v>
      </c>
      <c r="N1168" s="61">
        <f t="shared" si="123"/>
        <v>0</v>
      </c>
      <c r="O1168" s="61">
        <f t="shared" si="123"/>
        <v>500</v>
      </c>
      <c r="P1168" s="61">
        <f t="shared" si="123"/>
        <v>1401030.19</v>
      </c>
      <c r="Q1168" s="61">
        <f t="shared" si="123"/>
        <v>0</v>
      </c>
      <c r="R1168" s="36"/>
      <c r="S1168" s="36"/>
    </row>
    <row r="1169" spans="1:19" s="42" customFormat="1" ht="27.75" hidden="1" customHeight="1">
      <c r="A1169" s="4">
        <v>1</v>
      </c>
      <c r="B1169" s="16" t="s">
        <v>222</v>
      </c>
      <c r="C1169" s="254">
        <f t="shared" ref="C1169:C1171" si="124">D1169+F1169+H1169+J1169+L1169+N1169+P1169+Q1169</f>
        <v>1961288.7799999998</v>
      </c>
      <c r="D1169" s="48"/>
      <c r="E1169" s="48"/>
      <c r="F1169" s="48"/>
      <c r="G1169" s="48"/>
      <c r="H1169" s="48"/>
      <c r="I1169" s="48"/>
      <c r="J1169" s="48"/>
      <c r="K1169" s="48">
        <v>500</v>
      </c>
      <c r="L1169" s="48">
        <v>560258.59</v>
      </c>
      <c r="M1169" s="48"/>
      <c r="N1169" s="48"/>
      <c r="O1169" s="48">
        <v>500</v>
      </c>
      <c r="P1169" s="48">
        <v>1401030.19</v>
      </c>
      <c r="Q1169" s="48"/>
      <c r="R1169" s="173"/>
      <c r="S1169" s="173"/>
    </row>
    <row r="1170" spans="1:19" s="42" customFormat="1" ht="27.75" hidden="1" customHeight="1">
      <c r="A1170" s="4">
        <v>2</v>
      </c>
      <c r="B1170" s="16" t="s">
        <v>223</v>
      </c>
      <c r="C1170" s="254">
        <f t="shared" si="124"/>
        <v>329051.18</v>
      </c>
      <c r="D1170" s="48">
        <v>329051.18</v>
      </c>
      <c r="E1170" s="48"/>
      <c r="F1170" s="48"/>
      <c r="G1170" s="48"/>
      <c r="H1170" s="48"/>
      <c r="I1170" s="48"/>
      <c r="J1170" s="48"/>
      <c r="K1170" s="48"/>
      <c r="L1170" s="48"/>
      <c r="M1170" s="48"/>
      <c r="N1170" s="48"/>
      <c r="O1170" s="48"/>
      <c r="P1170" s="48"/>
      <c r="Q1170" s="48"/>
      <c r="R1170" s="173"/>
      <c r="S1170" s="173"/>
    </row>
    <row r="1171" spans="1:19" s="42" customFormat="1" ht="27.75" hidden="1" customHeight="1">
      <c r="A1171" s="4">
        <v>3</v>
      </c>
      <c r="B1171" s="16" t="s">
        <v>1328</v>
      </c>
      <c r="C1171" s="254">
        <f t="shared" si="124"/>
        <v>2461947.6</v>
      </c>
      <c r="D1171" s="48"/>
      <c r="E1171" s="48"/>
      <c r="F1171" s="48"/>
      <c r="G1171" s="48">
        <v>500</v>
      </c>
      <c r="H1171" s="20">
        <v>2461947.6</v>
      </c>
      <c r="I1171" s="48"/>
      <c r="J1171" s="48"/>
      <c r="K1171" s="48"/>
      <c r="L1171" s="48"/>
      <c r="M1171" s="48"/>
      <c r="N1171" s="48"/>
      <c r="O1171" s="48"/>
      <c r="P1171" s="48"/>
      <c r="Q1171" s="48"/>
      <c r="R1171" s="173"/>
      <c r="S1171" s="173"/>
    </row>
    <row r="1172" spans="1:19" hidden="1">
      <c r="A1172" s="6">
        <v>21</v>
      </c>
      <c r="B1172" s="12" t="s">
        <v>68</v>
      </c>
      <c r="C1172" s="133">
        <f>C1173+C1175+C1177</f>
        <v>5103010</v>
      </c>
      <c r="D1172" s="61">
        <f t="shared" ref="D1172:Q1172" si="125">D1173+D1175+D1177</f>
        <v>0</v>
      </c>
      <c r="E1172" s="61">
        <f t="shared" si="125"/>
        <v>0</v>
      </c>
      <c r="F1172" s="61">
        <f t="shared" si="125"/>
        <v>0</v>
      </c>
      <c r="G1172" s="61">
        <f t="shared" si="125"/>
        <v>2017</v>
      </c>
      <c r="H1172" s="61">
        <f t="shared" si="125"/>
        <v>5103010</v>
      </c>
      <c r="I1172" s="61">
        <f t="shared" si="125"/>
        <v>0</v>
      </c>
      <c r="J1172" s="61">
        <f t="shared" si="125"/>
        <v>0</v>
      </c>
      <c r="K1172" s="61">
        <f t="shared" si="125"/>
        <v>0</v>
      </c>
      <c r="L1172" s="61">
        <f t="shared" si="125"/>
        <v>0</v>
      </c>
      <c r="M1172" s="61">
        <f t="shared" si="125"/>
        <v>0</v>
      </c>
      <c r="N1172" s="61">
        <f t="shared" si="125"/>
        <v>0</v>
      </c>
      <c r="O1172" s="61">
        <f t="shared" si="125"/>
        <v>0</v>
      </c>
      <c r="P1172" s="61">
        <f t="shared" si="125"/>
        <v>0</v>
      </c>
      <c r="Q1172" s="61">
        <f t="shared" si="125"/>
        <v>0</v>
      </c>
    </row>
    <row r="1173" spans="1:19" s="3" customFormat="1" ht="24" hidden="1" customHeight="1">
      <c r="A1173" s="358" t="s">
        <v>366</v>
      </c>
      <c r="B1173" s="359"/>
      <c r="C1173" s="262">
        <f>C1174</f>
        <v>1356080</v>
      </c>
      <c r="D1173" s="49">
        <f t="shared" ref="D1173:Q1173" si="126">D1174</f>
        <v>0</v>
      </c>
      <c r="E1173" s="49">
        <f t="shared" si="126"/>
        <v>0</v>
      </c>
      <c r="F1173" s="49">
        <f t="shared" si="126"/>
        <v>0</v>
      </c>
      <c r="G1173" s="49">
        <f t="shared" si="126"/>
        <v>536</v>
      </c>
      <c r="H1173" s="49">
        <f t="shared" si="126"/>
        <v>1356080</v>
      </c>
      <c r="I1173" s="49">
        <f t="shared" si="126"/>
        <v>0</v>
      </c>
      <c r="J1173" s="49">
        <f t="shared" si="126"/>
        <v>0</v>
      </c>
      <c r="K1173" s="49">
        <f t="shared" si="126"/>
        <v>0</v>
      </c>
      <c r="L1173" s="49">
        <f t="shared" si="126"/>
        <v>0</v>
      </c>
      <c r="M1173" s="49">
        <f t="shared" si="126"/>
        <v>0</v>
      </c>
      <c r="N1173" s="49">
        <f t="shared" si="126"/>
        <v>0</v>
      </c>
      <c r="O1173" s="49">
        <f t="shared" si="126"/>
        <v>0</v>
      </c>
      <c r="P1173" s="49">
        <f t="shared" si="126"/>
        <v>0</v>
      </c>
      <c r="Q1173" s="49">
        <f t="shared" si="126"/>
        <v>0</v>
      </c>
      <c r="R1173" s="36"/>
      <c r="S1173" s="36"/>
    </row>
    <row r="1174" spans="1:19" s="3" customFormat="1" ht="24" hidden="1" customHeight="1">
      <c r="A1174" s="4">
        <v>1</v>
      </c>
      <c r="B1174" s="5" t="s">
        <v>1117</v>
      </c>
      <c r="C1174" s="124">
        <f t="shared" ref="C1174" si="127">D1174+F1174+H1174+J1174+L1174+N1174+P1174+Q1174</f>
        <v>1356080</v>
      </c>
      <c r="D1174" s="7"/>
      <c r="E1174" s="7"/>
      <c r="F1174" s="7"/>
      <c r="G1174" s="7">
        <v>536</v>
      </c>
      <c r="H1174" s="7">
        <v>1356080</v>
      </c>
      <c r="I1174" s="7"/>
      <c r="J1174" s="7"/>
      <c r="K1174" s="7"/>
      <c r="L1174" s="7"/>
      <c r="M1174" s="7"/>
      <c r="N1174" s="7"/>
      <c r="O1174" s="7"/>
      <c r="P1174" s="7"/>
      <c r="Q1174" s="7"/>
      <c r="R1174" s="36"/>
      <c r="S1174" s="36"/>
    </row>
    <row r="1175" spans="1:19" s="3" customFormat="1" ht="24" hidden="1" customHeight="1">
      <c r="A1175" s="358" t="s">
        <v>367</v>
      </c>
      <c r="B1175" s="359"/>
      <c r="C1175" s="262">
        <f>C1176</f>
        <v>1356080</v>
      </c>
      <c r="D1175" s="49">
        <f t="shared" ref="D1175:Q1175" si="128">D1176</f>
        <v>0</v>
      </c>
      <c r="E1175" s="49">
        <f t="shared" si="128"/>
        <v>0</v>
      </c>
      <c r="F1175" s="49">
        <f t="shared" si="128"/>
        <v>0</v>
      </c>
      <c r="G1175" s="49">
        <f t="shared" si="128"/>
        <v>536</v>
      </c>
      <c r="H1175" s="49">
        <f t="shared" si="128"/>
        <v>1356080</v>
      </c>
      <c r="I1175" s="49">
        <f t="shared" si="128"/>
        <v>0</v>
      </c>
      <c r="J1175" s="49">
        <f t="shared" si="128"/>
        <v>0</v>
      </c>
      <c r="K1175" s="49">
        <f t="shared" si="128"/>
        <v>0</v>
      </c>
      <c r="L1175" s="49">
        <f t="shared" si="128"/>
        <v>0</v>
      </c>
      <c r="M1175" s="49">
        <f t="shared" si="128"/>
        <v>0</v>
      </c>
      <c r="N1175" s="49">
        <f t="shared" si="128"/>
        <v>0</v>
      </c>
      <c r="O1175" s="49">
        <f t="shared" si="128"/>
        <v>0</v>
      </c>
      <c r="P1175" s="49">
        <f t="shared" si="128"/>
        <v>0</v>
      </c>
      <c r="Q1175" s="49">
        <f t="shared" si="128"/>
        <v>0</v>
      </c>
      <c r="R1175" s="36"/>
      <c r="S1175" s="36"/>
    </row>
    <row r="1176" spans="1:19" s="3" customFormat="1" ht="24" hidden="1" customHeight="1">
      <c r="A1176" s="4">
        <v>1</v>
      </c>
      <c r="B1176" s="5" t="s">
        <v>1118</v>
      </c>
      <c r="C1176" s="124">
        <f t="shared" ref="C1176" si="129">D1176+F1176+H1176+J1176+L1176+N1176+P1176+Q1176</f>
        <v>1356080</v>
      </c>
      <c r="D1176" s="7"/>
      <c r="E1176" s="7"/>
      <c r="F1176" s="7"/>
      <c r="G1176" s="7">
        <v>536</v>
      </c>
      <c r="H1176" s="7">
        <v>1356080</v>
      </c>
      <c r="I1176" s="7"/>
      <c r="J1176" s="7"/>
      <c r="K1176" s="7"/>
      <c r="L1176" s="7"/>
      <c r="M1176" s="7"/>
      <c r="N1176" s="7"/>
      <c r="O1176" s="7"/>
      <c r="P1176" s="7"/>
      <c r="Q1176" s="7"/>
      <c r="R1176" s="36"/>
      <c r="S1176" s="36"/>
    </row>
    <row r="1177" spans="1:19" s="3" customFormat="1" ht="24" hidden="1" customHeight="1">
      <c r="A1177" s="358" t="s">
        <v>368</v>
      </c>
      <c r="B1177" s="359"/>
      <c r="C1177" s="262">
        <f>C1178+C1179</f>
        <v>2390850</v>
      </c>
      <c r="D1177" s="49">
        <f t="shared" ref="D1177:Q1177" si="130">D1178+D1179</f>
        <v>0</v>
      </c>
      <c r="E1177" s="49">
        <f t="shared" si="130"/>
        <v>0</v>
      </c>
      <c r="F1177" s="49">
        <f t="shared" si="130"/>
        <v>0</v>
      </c>
      <c r="G1177" s="49">
        <f t="shared" si="130"/>
        <v>945</v>
      </c>
      <c r="H1177" s="49">
        <f t="shared" si="130"/>
        <v>2390850</v>
      </c>
      <c r="I1177" s="49">
        <f t="shared" si="130"/>
        <v>0</v>
      </c>
      <c r="J1177" s="49">
        <f t="shared" si="130"/>
        <v>0</v>
      </c>
      <c r="K1177" s="49">
        <f t="shared" si="130"/>
        <v>0</v>
      </c>
      <c r="L1177" s="49">
        <f t="shared" si="130"/>
        <v>0</v>
      </c>
      <c r="M1177" s="49">
        <f t="shared" si="130"/>
        <v>0</v>
      </c>
      <c r="N1177" s="49">
        <f t="shared" si="130"/>
        <v>0</v>
      </c>
      <c r="O1177" s="49">
        <f t="shared" si="130"/>
        <v>0</v>
      </c>
      <c r="P1177" s="49">
        <f t="shared" si="130"/>
        <v>0</v>
      </c>
      <c r="Q1177" s="49">
        <f t="shared" si="130"/>
        <v>0</v>
      </c>
      <c r="R1177" s="36"/>
      <c r="S1177" s="36"/>
    </row>
    <row r="1178" spans="1:19" s="3" customFormat="1" ht="24" hidden="1" customHeight="1">
      <c r="A1178" s="4">
        <v>1</v>
      </c>
      <c r="B1178" s="5" t="s">
        <v>1119</v>
      </c>
      <c r="C1178" s="124">
        <f t="shared" ref="C1178" si="131">D1178+F1178+H1178+J1178+L1178+N1178+P1178+Q1178</f>
        <v>1110670</v>
      </c>
      <c r="D1178" s="7"/>
      <c r="E1178" s="7"/>
      <c r="F1178" s="7"/>
      <c r="G1178" s="7">
        <v>439</v>
      </c>
      <c r="H1178" s="7">
        <v>1110670</v>
      </c>
      <c r="I1178" s="7"/>
      <c r="J1178" s="7"/>
      <c r="K1178" s="7"/>
      <c r="L1178" s="7"/>
      <c r="M1178" s="7"/>
      <c r="N1178" s="7"/>
      <c r="O1178" s="7"/>
      <c r="P1178" s="7"/>
      <c r="Q1178" s="7"/>
      <c r="R1178" s="36"/>
      <c r="S1178" s="36"/>
    </row>
    <row r="1179" spans="1:19" s="3" customFormat="1" ht="24" hidden="1" customHeight="1">
      <c r="A1179" s="4">
        <v>2</v>
      </c>
      <c r="B1179" s="5" t="s">
        <v>1120</v>
      </c>
      <c r="C1179" s="124">
        <v>1280180</v>
      </c>
      <c r="D1179" s="7"/>
      <c r="E1179" s="7"/>
      <c r="F1179" s="7"/>
      <c r="G1179" s="7">
        <v>506</v>
      </c>
      <c r="H1179" s="7">
        <v>1280180</v>
      </c>
      <c r="I1179" s="7"/>
      <c r="J1179" s="7"/>
      <c r="K1179" s="7"/>
      <c r="L1179" s="7"/>
      <c r="M1179" s="7"/>
      <c r="N1179" s="7"/>
      <c r="O1179" s="7"/>
      <c r="P1179" s="7"/>
      <c r="Q1179" s="7"/>
      <c r="R1179" s="36"/>
      <c r="S1179" s="36"/>
    </row>
    <row r="1180" spans="1:19" s="3" customFormat="1" ht="24" hidden="1" customHeight="1">
      <c r="A1180" s="6">
        <v>22</v>
      </c>
      <c r="B1180" s="12" t="s">
        <v>69</v>
      </c>
      <c r="C1180" s="133">
        <f>C1181+C1183+C1186</f>
        <v>14851200</v>
      </c>
      <c r="D1180" s="61">
        <f t="shared" ref="D1180:Q1180" si="132">D1181+D1183+D1186</f>
        <v>3600000</v>
      </c>
      <c r="E1180" s="61">
        <f t="shared" si="132"/>
        <v>0</v>
      </c>
      <c r="F1180" s="61">
        <f t="shared" si="132"/>
        <v>0</v>
      </c>
      <c r="G1180" s="61">
        <f t="shared" si="132"/>
        <v>0</v>
      </c>
      <c r="H1180" s="61">
        <f t="shared" si="132"/>
        <v>0</v>
      </c>
      <c r="I1180" s="61">
        <f t="shared" si="132"/>
        <v>0</v>
      </c>
      <c r="J1180" s="61">
        <f t="shared" si="132"/>
        <v>0</v>
      </c>
      <c r="K1180" s="61">
        <f t="shared" si="132"/>
        <v>4688</v>
      </c>
      <c r="L1180" s="61">
        <f t="shared" si="132"/>
        <v>1875200</v>
      </c>
      <c r="M1180" s="61">
        <f t="shared" si="132"/>
        <v>0</v>
      </c>
      <c r="N1180" s="61">
        <f t="shared" si="132"/>
        <v>0</v>
      </c>
      <c r="O1180" s="61">
        <f t="shared" si="132"/>
        <v>4688</v>
      </c>
      <c r="P1180" s="61">
        <f t="shared" si="132"/>
        <v>9376000</v>
      </c>
      <c r="Q1180" s="61">
        <f t="shared" si="132"/>
        <v>0</v>
      </c>
      <c r="R1180" s="36"/>
      <c r="S1180" s="36"/>
    </row>
    <row r="1181" spans="1:19" s="36" customFormat="1" ht="24" hidden="1" customHeight="1">
      <c r="A1181" s="175" t="s">
        <v>1428</v>
      </c>
      <c r="B1181" s="279"/>
      <c r="C1181" s="253">
        <f>C1182</f>
        <v>1948800</v>
      </c>
      <c r="D1181" s="119">
        <f t="shared" ref="D1181:Q1181" si="133">D1182</f>
        <v>0</v>
      </c>
      <c r="E1181" s="119">
        <f t="shared" si="133"/>
        <v>0</v>
      </c>
      <c r="F1181" s="119">
        <f t="shared" si="133"/>
        <v>0</v>
      </c>
      <c r="G1181" s="119">
        <f t="shared" si="133"/>
        <v>0</v>
      </c>
      <c r="H1181" s="119">
        <f t="shared" si="133"/>
        <v>0</v>
      </c>
      <c r="I1181" s="119">
        <f t="shared" si="133"/>
        <v>0</v>
      </c>
      <c r="J1181" s="119">
        <f t="shared" si="133"/>
        <v>0</v>
      </c>
      <c r="K1181" s="119">
        <f t="shared" si="133"/>
        <v>812</v>
      </c>
      <c r="L1181" s="119">
        <f t="shared" si="133"/>
        <v>324800</v>
      </c>
      <c r="M1181" s="119">
        <f t="shared" si="133"/>
        <v>0</v>
      </c>
      <c r="N1181" s="119">
        <f t="shared" si="133"/>
        <v>0</v>
      </c>
      <c r="O1181" s="119">
        <f t="shared" si="133"/>
        <v>812</v>
      </c>
      <c r="P1181" s="119">
        <f t="shared" si="133"/>
        <v>1624000</v>
      </c>
      <c r="Q1181" s="119">
        <f t="shared" si="133"/>
        <v>0</v>
      </c>
    </row>
    <row r="1182" spans="1:19" s="36" customFormat="1" ht="24" hidden="1" customHeight="1">
      <c r="A1182" s="176">
        <v>1</v>
      </c>
      <c r="B1182" s="106" t="s">
        <v>395</v>
      </c>
      <c r="C1182" s="254">
        <f t="shared" ref="C1182" si="134">D1182+F1182+H1182+J1182+L1182+N1182+P1182+Q1182</f>
        <v>1948800</v>
      </c>
      <c r="D1182" s="247"/>
      <c r="E1182" s="62"/>
      <c r="F1182" s="62"/>
      <c r="G1182" s="62"/>
      <c r="H1182" s="62"/>
      <c r="I1182" s="62"/>
      <c r="J1182" s="62"/>
      <c r="K1182" s="62">
        <v>812</v>
      </c>
      <c r="L1182" s="62">
        <f>K1182*400</f>
        <v>324800</v>
      </c>
      <c r="M1182" s="62"/>
      <c r="N1182" s="62"/>
      <c r="O1182" s="62">
        <v>812</v>
      </c>
      <c r="P1182" s="62">
        <f>O1182*2000</f>
        <v>1624000</v>
      </c>
      <c r="Q1182" s="62"/>
    </row>
    <row r="1183" spans="1:19" s="36" customFormat="1" ht="24" hidden="1" customHeight="1">
      <c r="A1183" s="175" t="s">
        <v>1427</v>
      </c>
      <c r="B1183" s="279"/>
      <c r="C1183" s="119">
        <f>C1184+C1185</f>
        <v>1953600</v>
      </c>
      <c r="D1183" s="119">
        <f t="shared" ref="D1183:Q1183" si="135">D1184+D1185</f>
        <v>0</v>
      </c>
      <c r="E1183" s="119">
        <f t="shared" si="135"/>
        <v>0</v>
      </c>
      <c r="F1183" s="119">
        <f t="shared" si="135"/>
        <v>0</v>
      </c>
      <c r="G1183" s="119">
        <f t="shared" si="135"/>
        <v>0</v>
      </c>
      <c r="H1183" s="119">
        <f t="shared" si="135"/>
        <v>0</v>
      </c>
      <c r="I1183" s="119">
        <f t="shared" si="135"/>
        <v>0</v>
      </c>
      <c r="J1183" s="119">
        <f t="shared" si="135"/>
        <v>0</v>
      </c>
      <c r="K1183" s="119">
        <f t="shared" si="135"/>
        <v>814</v>
      </c>
      <c r="L1183" s="119">
        <f t="shared" si="135"/>
        <v>325600</v>
      </c>
      <c r="M1183" s="119">
        <f t="shared" si="135"/>
        <v>0</v>
      </c>
      <c r="N1183" s="119">
        <f t="shared" si="135"/>
        <v>0</v>
      </c>
      <c r="O1183" s="119">
        <f t="shared" si="135"/>
        <v>814</v>
      </c>
      <c r="P1183" s="119">
        <f t="shared" si="135"/>
        <v>1628000</v>
      </c>
      <c r="Q1183" s="119">
        <f t="shared" si="135"/>
        <v>0</v>
      </c>
    </row>
    <row r="1184" spans="1:19" s="36" customFormat="1" ht="23.25" hidden="1" customHeight="1">
      <c r="A1184" s="176">
        <v>1</v>
      </c>
      <c r="B1184" s="106" t="s">
        <v>397</v>
      </c>
      <c r="C1184" s="153">
        <f t="shared" ref="C1184:C1185" si="136">D1184+F1184+H1184+J1184+L1184+N1184+P1184+Q1184</f>
        <v>960000</v>
      </c>
      <c r="D1184" s="110"/>
      <c r="E1184" s="48"/>
      <c r="F1184" s="48"/>
      <c r="G1184" s="48"/>
      <c r="H1184" s="48"/>
      <c r="I1184" s="48"/>
      <c r="J1184" s="48"/>
      <c r="K1184" s="48">
        <f>O1184</f>
        <v>400</v>
      </c>
      <c r="L1184" s="48">
        <f>K1184*400</f>
        <v>160000</v>
      </c>
      <c r="M1184" s="48"/>
      <c r="N1184" s="48"/>
      <c r="O1184" s="48">
        <v>400</v>
      </c>
      <c r="P1184" s="48">
        <f>O1184*2000</f>
        <v>800000</v>
      </c>
      <c r="Q1184" s="48"/>
    </row>
    <row r="1185" spans="1:19" s="36" customFormat="1" ht="23.25" hidden="1" customHeight="1">
      <c r="A1185" s="176">
        <v>2</v>
      </c>
      <c r="B1185" s="106" t="s">
        <v>388</v>
      </c>
      <c r="C1185" s="153">
        <f t="shared" si="136"/>
        <v>993600</v>
      </c>
      <c r="D1185" s="110"/>
      <c r="E1185" s="48"/>
      <c r="F1185" s="48"/>
      <c r="G1185" s="48"/>
      <c r="H1185" s="48"/>
      <c r="I1185" s="48"/>
      <c r="J1185" s="48"/>
      <c r="K1185" s="48">
        <f>O1185</f>
        <v>414</v>
      </c>
      <c r="L1185" s="48">
        <f>K1185*400</f>
        <v>165600</v>
      </c>
      <c r="M1185" s="48"/>
      <c r="N1185" s="48"/>
      <c r="O1185" s="48">
        <v>414</v>
      </c>
      <c r="P1185" s="48">
        <f>O1185*2000</f>
        <v>828000</v>
      </c>
      <c r="Q1185" s="48"/>
    </row>
    <row r="1186" spans="1:19" s="95" customFormat="1" ht="24" hidden="1" customHeight="1">
      <c r="A1186" s="175" t="s">
        <v>1429</v>
      </c>
      <c r="B1186" s="279"/>
      <c r="C1186" s="253">
        <f t="shared" ref="C1186:Q1186" si="137">SUM(C1187:C1197)</f>
        <v>10948800</v>
      </c>
      <c r="D1186" s="119">
        <f t="shared" si="137"/>
        <v>3600000</v>
      </c>
      <c r="E1186" s="119">
        <f t="shared" si="137"/>
        <v>0</v>
      </c>
      <c r="F1186" s="119">
        <f t="shared" si="137"/>
        <v>0</v>
      </c>
      <c r="G1186" s="119">
        <f t="shared" si="137"/>
        <v>0</v>
      </c>
      <c r="H1186" s="119">
        <f t="shared" si="137"/>
        <v>0</v>
      </c>
      <c r="I1186" s="119">
        <f t="shared" si="137"/>
        <v>0</v>
      </c>
      <c r="J1186" s="119">
        <f t="shared" si="137"/>
        <v>0</v>
      </c>
      <c r="K1186" s="119">
        <f t="shared" si="137"/>
        <v>3062</v>
      </c>
      <c r="L1186" s="119">
        <f t="shared" si="137"/>
        <v>1224800</v>
      </c>
      <c r="M1186" s="119">
        <f t="shared" si="137"/>
        <v>0</v>
      </c>
      <c r="N1186" s="119">
        <f t="shared" si="137"/>
        <v>0</v>
      </c>
      <c r="O1186" s="119">
        <f t="shared" si="137"/>
        <v>3062</v>
      </c>
      <c r="P1186" s="119">
        <f t="shared" si="137"/>
        <v>6124000</v>
      </c>
      <c r="Q1186" s="119">
        <f t="shared" si="137"/>
        <v>0</v>
      </c>
    </row>
    <row r="1187" spans="1:19" s="96" customFormat="1" ht="25.5" hidden="1" customHeight="1">
      <c r="A1187" s="176">
        <v>1</v>
      </c>
      <c r="B1187" s="106" t="s">
        <v>393</v>
      </c>
      <c r="C1187" s="254">
        <f t="shared" ref="C1187:C1197" si="138">D1187+F1187+H1187+J1187+L1187+N1187+P1187+Q1187</f>
        <v>720000</v>
      </c>
      <c r="D1187" s="48">
        <v>720000</v>
      </c>
      <c r="E1187" s="48"/>
      <c r="F1187" s="48"/>
      <c r="G1187" s="48"/>
      <c r="H1187" s="48"/>
      <c r="I1187" s="48"/>
      <c r="J1187" s="48"/>
      <c r="K1187" s="48"/>
      <c r="L1187" s="48"/>
      <c r="M1187" s="48"/>
      <c r="N1187" s="48"/>
      <c r="O1187" s="48"/>
      <c r="P1187" s="48"/>
      <c r="Q1187" s="48"/>
    </row>
    <row r="1188" spans="1:19" s="96" customFormat="1" ht="25.5" hidden="1" customHeight="1">
      <c r="A1188" s="10">
        <v>2</v>
      </c>
      <c r="B1188" s="106" t="s">
        <v>387</v>
      </c>
      <c r="C1188" s="254">
        <f t="shared" si="138"/>
        <v>720000</v>
      </c>
      <c r="D1188" s="48">
        <v>720000</v>
      </c>
      <c r="E1188" s="48"/>
      <c r="F1188" s="48"/>
      <c r="G1188" s="48"/>
      <c r="H1188" s="48"/>
      <c r="I1188" s="48"/>
      <c r="J1188" s="48"/>
      <c r="K1188" s="48"/>
      <c r="L1188" s="48"/>
      <c r="M1188" s="48"/>
      <c r="N1188" s="48"/>
      <c r="O1188" s="48"/>
      <c r="P1188" s="48"/>
      <c r="Q1188" s="48"/>
    </row>
    <row r="1189" spans="1:19" s="96" customFormat="1" ht="25.5" hidden="1" customHeight="1">
      <c r="A1189" s="10">
        <v>3</v>
      </c>
      <c r="B1189" s="106" t="s">
        <v>389</v>
      </c>
      <c r="C1189" s="254">
        <f t="shared" si="138"/>
        <v>993600</v>
      </c>
      <c r="D1189" s="48"/>
      <c r="E1189" s="48"/>
      <c r="F1189" s="48"/>
      <c r="G1189" s="48"/>
      <c r="H1189" s="48"/>
      <c r="I1189" s="48"/>
      <c r="J1189" s="48"/>
      <c r="K1189" s="48">
        <f>O1189</f>
        <v>414</v>
      </c>
      <c r="L1189" s="48">
        <f>K1189*400</f>
        <v>165600</v>
      </c>
      <c r="M1189" s="48"/>
      <c r="N1189" s="48"/>
      <c r="O1189" s="48">
        <v>414</v>
      </c>
      <c r="P1189" s="48">
        <f>O1189*2000</f>
        <v>828000</v>
      </c>
      <c r="Q1189" s="48"/>
    </row>
    <row r="1190" spans="1:19" s="96" customFormat="1" ht="25.5" hidden="1" customHeight="1">
      <c r="A1190" s="10">
        <v>4</v>
      </c>
      <c r="B1190" s="106" t="s">
        <v>390</v>
      </c>
      <c r="C1190" s="254">
        <f t="shared" si="138"/>
        <v>993600</v>
      </c>
      <c r="D1190" s="48"/>
      <c r="E1190" s="48"/>
      <c r="F1190" s="48"/>
      <c r="G1190" s="48"/>
      <c r="H1190" s="48"/>
      <c r="I1190" s="48"/>
      <c r="J1190" s="48"/>
      <c r="K1190" s="48">
        <f t="shared" ref="K1190:K1195" si="139">O1190</f>
        <v>414</v>
      </c>
      <c r="L1190" s="48">
        <f t="shared" ref="L1190:L1195" si="140">K1190*400</f>
        <v>165600</v>
      </c>
      <c r="M1190" s="48"/>
      <c r="N1190" s="48"/>
      <c r="O1190" s="48">
        <v>414</v>
      </c>
      <c r="P1190" s="48">
        <f t="shared" ref="P1190:P1195" si="141">O1190*2000</f>
        <v>828000</v>
      </c>
      <c r="Q1190" s="48"/>
    </row>
    <row r="1191" spans="1:19" s="96" customFormat="1" ht="25.5" hidden="1" customHeight="1">
      <c r="A1191" s="10">
        <v>5</v>
      </c>
      <c r="B1191" s="106" t="s">
        <v>391</v>
      </c>
      <c r="C1191" s="254">
        <f t="shared" si="138"/>
        <v>1948800</v>
      </c>
      <c r="D1191" s="48"/>
      <c r="E1191" s="48"/>
      <c r="F1191" s="48"/>
      <c r="G1191" s="48"/>
      <c r="H1191" s="48"/>
      <c r="I1191" s="48"/>
      <c r="J1191" s="48"/>
      <c r="K1191" s="48">
        <f t="shared" si="139"/>
        <v>812</v>
      </c>
      <c r="L1191" s="48">
        <f t="shared" si="140"/>
        <v>324800</v>
      </c>
      <c r="M1191" s="48"/>
      <c r="N1191" s="48"/>
      <c r="O1191" s="48">
        <v>812</v>
      </c>
      <c r="P1191" s="48">
        <f t="shared" si="141"/>
        <v>1624000</v>
      </c>
      <c r="Q1191" s="48"/>
    </row>
    <row r="1192" spans="1:19" s="96" customFormat="1" ht="25.5" hidden="1" customHeight="1">
      <c r="A1192" s="10">
        <v>6</v>
      </c>
      <c r="B1192" s="106" t="s">
        <v>392</v>
      </c>
      <c r="C1192" s="254">
        <f t="shared" si="138"/>
        <v>720000</v>
      </c>
      <c r="D1192" s="48">
        <v>720000</v>
      </c>
      <c r="E1192" s="48"/>
      <c r="F1192" s="48"/>
      <c r="G1192" s="48"/>
      <c r="H1192" s="48"/>
      <c r="I1192" s="48"/>
      <c r="J1192" s="48"/>
      <c r="K1192" s="48"/>
      <c r="L1192" s="48"/>
      <c r="M1192" s="48"/>
      <c r="N1192" s="48"/>
      <c r="O1192" s="48"/>
      <c r="P1192" s="48"/>
      <c r="Q1192" s="48"/>
    </row>
    <row r="1193" spans="1:19" s="96" customFormat="1" ht="25.5" hidden="1" customHeight="1">
      <c r="A1193" s="10">
        <v>7</v>
      </c>
      <c r="B1193" s="106" t="s">
        <v>394</v>
      </c>
      <c r="C1193" s="254">
        <f t="shared" si="138"/>
        <v>993600</v>
      </c>
      <c r="D1193" s="48"/>
      <c r="E1193" s="48"/>
      <c r="F1193" s="48"/>
      <c r="G1193" s="48"/>
      <c r="H1193" s="48"/>
      <c r="I1193" s="48"/>
      <c r="J1193" s="48"/>
      <c r="K1193" s="48">
        <f t="shared" si="139"/>
        <v>414</v>
      </c>
      <c r="L1193" s="48">
        <f t="shared" si="140"/>
        <v>165600</v>
      </c>
      <c r="M1193" s="48"/>
      <c r="N1193" s="48"/>
      <c r="O1193" s="48">
        <v>414</v>
      </c>
      <c r="P1193" s="48">
        <f t="shared" si="141"/>
        <v>828000</v>
      </c>
      <c r="Q1193" s="48"/>
    </row>
    <row r="1194" spans="1:19" s="96" customFormat="1" ht="25.5" hidden="1" customHeight="1">
      <c r="A1194" s="10">
        <v>8</v>
      </c>
      <c r="B1194" s="106" t="s">
        <v>1565</v>
      </c>
      <c r="C1194" s="254">
        <f t="shared" si="138"/>
        <v>979200</v>
      </c>
      <c r="D1194" s="48"/>
      <c r="E1194" s="48"/>
      <c r="F1194" s="48"/>
      <c r="G1194" s="48"/>
      <c r="H1194" s="48"/>
      <c r="I1194" s="48"/>
      <c r="J1194" s="48"/>
      <c r="K1194" s="48">
        <f t="shared" si="139"/>
        <v>408</v>
      </c>
      <c r="L1194" s="48">
        <f t="shared" si="140"/>
        <v>163200</v>
      </c>
      <c r="M1194" s="48"/>
      <c r="N1194" s="48"/>
      <c r="O1194" s="48">
        <v>408</v>
      </c>
      <c r="P1194" s="48">
        <f t="shared" si="141"/>
        <v>816000</v>
      </c>
      <c r="Q1194" s="48"/>
    </row>
    <row r="1195" spans="1:19" s="96" customFormat="1" ht="25.5" hidden="1" customHeight="1">
      <c r="A1195" s="10">
        <v>9</v>
      </c>
      <c r="B1195" s="106" t="s">
        <v>396</v>
      </c>
      <c r="C1195" s="254">
        <f t="shared" si="138"/>
        <v>1440000</v>
      </c>
      <c r="D1195" s="48"/>
      <c r="E1195" s="48"/>
      <c r="F1195" s="48"/>
      <c r="G1195" s="48"/>
      <c r="H1195" s="48"/>
      <c r="I1195" s="48"/>
      <c r="J1195" s="48"/>
      <c r="K1195" s="48">
        <f t="shared" si="139"/>
        <v>600</v>
      </c>
      <c r="L1195" s="48">
        <f t="shared" si="140"/>
        <v>240000</v>
      </c>
      <c r="M1195" s="48"/>
      <c r="N1195" s="48"/>
      <c r="O1195" s="48">
        <v>600</v>
      </c>
      <c r="P1195" s="48">
        <f t="shared" si="141"/>
        <v>1200000</v>
      </c>
      <c r="Q1195" s="48"/>
    </row>
    <row r="1196" spans="1:19" s="96" customFormat="1" ht="25.5" hidden="1" customHeight="1">
      <c r="A1196" s="10">
        <v>10</v>
      </c>
      <c r="B1196" s="106" t="s">
        <v>398</v>
      </c>
      <c r="C1196" s="254">
        <f t="shared" si="138"/>
        <v>720000</v>
      </c>
      <c r="D1196" s="48">
        <v>720000</v>
      </c>
      <c r="E1196" s="48"/>
      <c r="F1196" s="48"/>
      <c r="G1196" s="48"/>
      <c r="H1196" s="48"/>
      <c r="I1196" s="48"/>
      <c r="J1196" s="48"/>
      <c r="K1196" s="48"/>
      <c r="L1196" s="48"/>
      <c r="M1196" s="48"/>
      <c r="N1196" s="48"/>
      <c r="O1196" s="48"/>
      <c r="P1196" s="48"/>
      <c r="Q1196" s="48"/>
    </row>
    <row r="1197" spans="1:19" s="96" customFormat="1" ht="25.5" hidden="1" customHeight="1">
      <c r="A1197" s="10">
        <v>11</v>
      </c>
      <c r="B1197" s="106" t="s">
        <v>399</v>
      </c>
      <c r="C1197" s="254">
        <f t="shared" si="138"/>
        <v>720000</v>
      </c>
      <c r="D1197" s="48">
        <v>720000</v>
      </c>
      <c r="E1197" s="48"/>
      <c r="F1197" s="48"/>
      <c r="G1197" s="48"/>
      <c r="H1197" s="48"/>
      <c r="I1197" s="48"/>
      <c r="J1197" s="48"/>
      <c r="K1197" s="48"/>
      <c r="L1197" s="48"/>
      <c r="M1197" s="48"/>
      <c r="N1197" s="48"/>
      <c r="O1197" s="48"/>
      <c r="P1197" s="48"/>
      <c r="Q1197" s="48"/>
    </row>
    <row r="1198" spans="1:19" s="76" customFormat="1" ht="23.25" hidden="1" customHeight="1">
      <c r="A1198" s="6">
        <v>23</v>
      </c>
      <c r="B1198" s="12" t="s">
        <v>70</v>
      </c>
      <c r="C1198" s="133">
        <f>C1199</f>
        <v>13496089.079999998</v>
      </c>
      <c r="D1198" s="61">
        <f t="shared" ref="D1198:Q1198" si="142">D1199</f>
        <v>176095</v>
      </c>
      <c r="E1198" s="61">
        <f t="shared" si="142"/>
        <v>0</v>
      </c>
      <c r="F1198" s="61">
        <f t="shared" si="142"/>
        <v>0</v>
      </c>
      <c r="G1198" s="61">
        <f t="shared" si="142"/>
        <v>435</v>
      </c>
      <c r="H1198" s="61">
        <f t="shared" si="142"/>
        <v>1556430</v>
      </c>
      <c r="I1198" s="61">
        <f t="shared" si="142"/>
        <v>0</v>
      </c>
      <c r="J1198" s="61">
        <f t="shared" si="142"/>
        <v>0</v>
      </c>
      <c r="K1198" s="61">
        <f t="shared" si="142"/>
        <v>1529.3</v>
      </c>
      <c r="L1198" s="61">
        <f t="shared" si="142"/>
        <v>437379.8</v>
      </c>
      <c r="M1198" s="61">
        <f t="shared" si="142"/>
        <v>236.8</v>
      </c>
      <c r="N1198" s="61">
        <f t="shared" si="142"/>
        <v>3106.44</v>
      </c>
      <c r="O1198" s="61">
        <f t="shared" si="142"/>
        <v>1529.3</v>
      </c>
      <c r="P1198" s="61">
        <f t="shared" si="142"/>
        <v>437379.8</v>
      </c>
      <c r="Q1198" s="61">
        <f t="shared" si="142"/>
        <v>10885698.039999999</v>
      </c>
      <c r="R1198" s="95"/>
      <c r="S1198" s="95"/>
    </row>
    <row r="1199" spans="1:19" s="76" customFormat="1" ht="23.25" hidden="1" customHeight="1">
      <c r="A1199" s="50" t="s">
        <v>1606</v>
      </c>
      <c r="B1199" s="279"/>
      <c r="C1199" s="119">
        <f>SUM(C1200:C1204)</f>
        <v>13496089.079999998</v>
      </c>
      <c r="D1199" s="119">
        <f t="shared" ref="D1199:Q1199" si="143">SUM(D1200:D1204)</f>
        <v>176095</v>
      </c>
      <c r="E1199" s="119">
        <f t="shared" si="143"/>
        <v>0</v>
      </c>
      <c r="F1199" s="119">
        <f t="shared" si="143"/>
        <v>0</v>
      </c>
      <c r="G1199" s="119">
        <f t="shared" si="143"/>
        <v>435</v>
      </c>
      <c r="H1199" s="119">
        <f t="shared" si="143"/>
        <v>1556430</v>
      </c>
      <c r="I1199" s="119">
        <f t="shared" si="143"/>
        <v>0</v>
      </c>
      <c r="J1199" s="119">
        <f t="shared" si="143"/>
        <v>0</v>
      </c>
      <c r="K1199" s="119">
        <f t="shared" si="143"/>
        <v>1529.3</v>
      </c>
      <c r="L1199" s="119">
        <f t="shared" si="143"/>
        <v>437379.8</v>
      </c>
      <c r="M1199" s="119">
        <f t="shared" si="143"/>
        <v>236.8</v>
      </c>
      <c r="N1199" s="119">
        <f t="shared" si="143"/>
        <v>3106.44</v>
      </c>
      <c r="O1199" s="119">
        <f t="shared" si="143"/>
        <v>1529.3</v>
      </c>
      <c r="P1199" s="119">
        <f t="shared" si="143"/>
        <v>437379.8</v>
      </c>
      <c r="Q1199" s="119">
        <f t="shared" si="143"/>
        <v>10885698.039999999</v>
      </c>
      <c r="R1199" s="95"/>
      <c r="S1199" s="95"/>
    </row>
    <row r="1200" spans="1:19" s="3" customFormat="1" ht="21.75" hidden="1" customHeight="1">
      <c r="A1200" s="177">
        <v>1</v>
      </c>
      <c r="B1200" s="16" t="s">
        <v>1322</v>
      </c>
      <c r="C1200" s="254">
        <f t="shared" ref="C1200:C1204" si="144">D1200+F1200+H1200+J1200+L1200+N1200+P1200+Q1200</f>
        <v>765184</v>
      </c>
      <c r="D1200" s="48"/>
      <c r="E1200" s="48"/>
      <c r="F1200" s="48"/>
      <c r="G1200" s="48">
        <v>140</v>
      </c>
      <c r="H1200" s="48">
        <v>500920</v>
      </c>
      <c r="I1200" s="48"/>
      <c r="J1200" s="48"/>
      <c r="K1200" s="48">
        <v>462</v>
      </c>
      <c r="L1200" s="48">
        <v>132132</v>
      </c>
      <c r="M1200" s="48"/>
      <c r="N1200" s="48"/>
      <c r="O1200" s="48">
        <v>462</v>
      </c>
      <c r="P1200" s="48">
        <v>132132</v>
      </c>
      <c r="Q1200" s="48"/>
      <c r="R1200" s="36"/>
      <c r="S1200" s="36"/>
    </row>
    <row r="1201" spans="1:19" s="3" customFormat="1" ht="23.25" hidden="1" customHeight="1">
      <c r="A1201" s="177">
        <v>2</v>
      </c>
      <c r="B1201" s="16" t="s">
        <v>1321</v>
      </c>
      <c r="C1201" s="254">
        <f t="shared" si="144"/>
        <v>765184</v>
      </c>
      <c r="D1201" s="48"/>
      <c r="E1201" s="48"/>
      <c r="F1201" s="48"/>
      <c r="G1201" s="48">
        <v>140</v>
      </c>
      <c r="H1201" s="48">
        <v>500920</v>
      </c>
      <c r="I1201" s="48"/>
      <c r="J1201" s="48"/>
      <c r="K1201" s="48">
        <v>462</v>
      </c>
      <c r="L1201" s="48">
        <v>132132</v>
      </c>
      <c r="M1201" s="48"/>
      <c r="N1201" s="48"/>
      <c r="O1201" s="48">
        <v>462</v>
      </c>
      <c r="P1201" s="48">
        <v>132132</v>
      </c>
      <c r="Q1201" s="48"/>
      <c r="R1201" s="36"/>
      <c r="S1201" s="36"/>
    </row>
    <row r="1202" spans="1:19" s="3" customFormat="1" ht="23.25" hidden="1" customHeight="1">
      <c r="A1202" s="177">
        <v>3</v>
      </c>
      <c r="B1202" s="16" t="s">
        <v>1323</v>
      </c>
      <c r="C1202" s="254">
        <f t="shared" si="144"/>
        <v>555625.48</v>
      </c>
      <c r="D1202" s="48"/>
      <c r="E1202" s="48"/>
      <c r="F1202" s="48"/>
      <c r="G1202" s="48">
        <v>155</v>
      </c>
      <c r="H1202" s="48">
        <v>554590</v>
      </c>
      <c r="I1202" s="48"/>
      <c r="J1202" s="48"/>
      <c r="K1202" s="48"/>
      <c r="L1202" s="48"/>
      <c r="M1202" s="48">
        <v>73.400000000000006</v>
      </c>
      <c r="N1202" s="20">
        <v>1035.48</v>
      </c>
      <c r="O1202" s="48"/>
      <c r="P1202" s="48"/>
      <c r="Q1202" s="48"/>
      <c r="R1202" s="36"/>
      <c r="S1202" s="36"/>
    </row>
    <row r="1203" spans="1:19" s="3" customFormat="1" ht="23.25" hidden="1" customHeight="1">
      <c r="A1203" s="177">
        <v>4</v>
      </c>
      <c r="B1203" s="16" t="s">
        <v>224</v>
      </c>
      <c r="C1203" s="254">
        <f t="shared" si="144"/>
        <v>721501.48</v>
      </c>
      <c r="D1203" s="48">
        <v>77044.399999999994</v>
      </c>
      <c r="E1203" s="48"/>
      <c r="F1203" s="48"/>
      <c r="G1203" s="48"/>
      <c r="H1203" s="48"/>
      <c r="I1203" s="48"/>
      <c r="J1203" s="48"/>
      <c r="K1203" s="48">
        <v>155.30000000000001</v>
      </c>
      <c r="L1203" s="48">
        <v>44415.8</v>
      </c>
      <c r="M1203" s="48">
        <v>73.400000000000006</v>
      </c>
      <c r="N1203" s="48">
        <v>1035.48</v>
      </c>
      <c r="O1203" s="48">
        <v>155.30000000000001</v>
      </c>
      <c r="P1203" s="48">
        <v>44415.8</v>
      </c>
      <c r="Q1203" s="48">
        <v>554590</v>
      </c>
      <c r="R1203" s="36"/>
      <c r="S1203" s="36"/>
    </row>
    <row r="1204" spans="1:19" s="3" customFormat="1" ht="23.25" hidden="1" customHeight="1">
      <c r="A1204" s="177">
        <v>5</v>
      </c>
      <c r="B1204" s="16" t="s">
        <v>225</v>
      </c>
      <c r="C1204" s="254">
        <f t="shared" si="144"/>
        <v>10688594.119999999</v>
      </c>
      <c r="D1204" s="48">
        <v>99050.6</v>
      </c>
      <c r="E1204" s="48"/>
      <c r="F1204" s="48"/>
      <c r="G1204" s="48"/>
      <c r="H1204" s="48"/>
      <c r="I1204" s="48"/>
      <c r="J1204" s="48"/>
      <c r="K1204" s="48">
        <v>450</v>
      </c>
      <c r="L1204" s="48">
        <v>128700</v>
      </c>
      <c r="M1204" s="48">
        <v>90</v>
      </c>
      <c r="N1204" s="20">
        <v>1035.48</v>
      </c>
      <c r="O1204" s="48">
        <v>450</v>
      </c>
      <c r="P1204" s="48">
        <v>128700</v>
      </c>
      <c r="Q1204" s="48">
        <v>10331108.039999999</v>
      </c>
      <c r="R1204" s="36"/>
      <c r="S1204" s="36"/>
    </row>
    <row r="1205" spans="1:19" s="3" customFormat="1" ht="23.25" hidden="1" customHeight="1">
      <c r="A1205" s="6">
        <v>24</v>
      </c>
      <c r="B1205" s="12" t="s">
        <v>71</v>
      </c>
      <c r="C1205" s="133">
        <f>C1206+C1209+C1216</f>
        <v>41013170</v>
      </c>
      <c r="D1205" s="61">
        <f t="shared" ref="D1205:Q1205" si="145">D1206+D1209+D1216</f>
        <v>9829116</v>
      </c>
      <c r="E1205" s="61">
        <f t="shared" si="145"/>
        <v>0</v>
      </c>
      <c r="F1205" s="61">
        <f t="shared" si="145"/>
        <v>0</v>
      </c>
      <c r="G1205" s="61">
        <f t="shared" si="145"/>
        <v>9038.2999999999993</v>
      </c>
      <c r="H1205" s="61">
        <f t="shared" si="145"/>
        <v>27501313</v>
      </c>
      <c r="I1205" s="61">
        <f t="shared" si="145"/>
        <v>933.2</v>
      </c>
      <c r="J1205" s="61">
        <f t="shared" si="145"/>
        <v>371638</v>
      </c>
      <c r="K1205" s="61">
        <f t="shared" si="145"/>
        <v>720.3</v>
      </c>
      <c r="L1205" s="61">
        <f t="shared" si="145"/>
        <v>709488</v>
      </c>
      <c r="M1205" s="61">
        <f t="shared" si="145"/>
        <v>1405.9</v>
      </c>
      <c r="N1205" s="61">
        <f t="shared" si="145"/>
        <v>1455781</v>
      </c>
      <c r="O1205" s="61">
        <f t="shared" si="145"/>
        <v>465</v>
      </c>
      <c r="P1205" s="61">
        <f t="shared" si="145"/>
        <v>1145834</v>
      </c>
      <c r="Q1205" s="61">
        <f t="shared" si="145"/>
        <v>0</v>
      </c>
      <c r="R1205" s="36"/>
      <c r="S1205" s="36"/>
    </row>
    <row r="1206" spans="1:19" s="3" customFormat="1" ht="23.25" hidden="1" customHeight="1">
      <c r="A1206" s="12" t="s">
        <v>1180</v>
      </c>
      <c r="B1206" s="179"/>
      <c r="C1206" s="258">
        <f t="shared" ref="C1206:Q1206" si="146">SUM(C1207:C1208)</f>
        <v>2225107</v>
      </c>
      <c r="D1206" s="126">
        <f t="shared" si="146"/>
        <v>0</v>
      </c>
      <c r="E1206" s="126">
        <f t="shared" si="146"/>
        <v>0</v>
      </c>
      <c r="F1206" s="126">
        <f t="shared" si="146"/>
        <v>0</v>
      </c>
      <c r="G1206" s="126">
        <f t="shared" si="146"/>
        <v>731.2</v>
      </c>
      <c r="H1206" s="126">
        <f t="shared" si="146"/>
        <v>2225107</v>
      </c>
      <c r="I1206" s="126">
        <f t="shared" si="146"/>
        <v>0</v>
      </c>
      <c r="J1206" s="126">
        <f t="shared" si="146"/>
        <v>0</v>
      </c>
      <c r="K1206" s="126">
        <f t="shared" si="146"/>
        <v>0</v>
      </c>
      <c r="L1206" s="126">
        <f t="shared" si="146"/>
        <v>0</v>
      </c>
      <c r="M1206" s="126">
        <f t="shared" si="146"/>
        <v>0</v>
      </c>
      <c r="N1206" s="126">
        <f t="shared" si="146"/>
        <v>0</v>
      </c>
      <c r="O1206" s="126">
        <f t="shared" si="146"/>
        <v>0</v>
      </c>
      <c r="P1206" s="126">
        <f t="shared" si="146"/>
        <v>0</v>
      </c>
      <c r="Q1206" s="126">
        <f t="shared" si="146"/>
        <v>0</v>
      </c>
      <c r="R1206" s="36"/>
      <c r="S1206" s="36"/>
    </row>
    <row r="1207" spans="1:19" s="3" customFormat="1" ht="24.75" hidden="1" customHeight="1">
      <c r="A1207" s="4">
        <v>1</v>
      </c>
      <c r="B1207" s="16" t="s">
        <v>227</v>
      </c>
      <c r="C1207" s="256">
        <f t="shared" ref="C1207:C1210" si="147">D1207+F1207+H1207+J1207+L1207+N1207+P1207+Q1207</f>
        <v>1449728</v>
      </c>
      <c r="D1207" s="21"/>
      <c r="E1207" s="21"/>
      <c r="F1207" s="21"/>
      <c r="G1207" s="21">
        <v>476.4</v>
      </c>
      <c r="H1207" s="21">
        <v>1449728</v>
      </c>
      <c r="I1207" s="21"/>
      <c r="J1207" s="21"/>
      <c r="K1207" s="21"/>
      <c r="L1207" s="21"/>
      <c r="M1207" s="21"/>
      <c r="N1207" s="21"/>
      <c r="O1207" s="21"/>
      <c r="P1207" s="21"/>
      <c r="Q1207" s="21"/>
      <c r="R1207" s="36"/>
      <c r="S1207" s="36"/>
    </row>
    <row r="1208" spans="1:19" s="3" customFormat="1" ht="24.75" hidden="1" customHeight="1">
      <c r="A1208" s="4">
        <v>2</v>
      </c>
      <c r="B1208" s="16" t="s">
        <v>228</v>
      </c>
      <c r="C1208" s="256">
        <f t="shared" si="147"/>
        <v>775379</v>
      </c>
      <c r="D1208" s="21"/>
      <c r="E1208" s="21"/>
      <c r="F1208" s="21"/>
      <c r="G1208" s="21">
        <v>254.8</v>
      </c>
      <c r="H1208" s="21">
        <v>775379</v>
      </c>
      <c r="I1208" s="21"/>
      <c r="J1208" s="21"/>
      <c r="K1208" s="21"/>
      <c r="L1208" s="21"/>
      <c r="M1208" s="21"/>
      <c r="N1208" s="21"/>
      <c r="O1208" s="21"/>
      <c r="P1208" s="21"/>
      <c r="Q1208" s="21"/>
      <c r="R1208" s="36"/>
      <c r="S1208" s="36"/>
    </row>
    <row r="1209" spans="1:19" s="3" customFormat="1" ht="23.25" hidden="1" customHeight="1">
      <c r="A1209" s="12" t="s">
        <v>1181</v>
      </c>
      <c r="B1209" s="179"/>
      <c r="C1209" s="258">
        <f t="shared" ref="C1209:Q1209" si="148">SUM(C1210:C1215)</f>
        <v>8211474</v>
      </c>
      <c r="D1209" s="126">
        <f t="shared" si="148"/>
        <v>0</v>
      </c>
      <c r="E1209" s="126">
        <f t="shared" si="148"/>
        <v>0</v>
      </c>
      <c r="F1209" s="126">
        <f t="shared" si="148"/>
        <v>0</v>
      </c>
      <c r="G1209" s="126">
        <f t="shared" si="148"/>
        <v>2698.4</v>
      </c>
      <c r="H1209" s="126">
        <f t="shared" si="148"/>
        <v>8211474</v>
      </c>
      <c r="I1209" s="126">
        <f t="shared" si="148"/>
        <v>0</v>
      </c>
      <c r="J1209" s="126">
        <f t="shared" si="148"/>
        <v>0</v>
      </c>
      <c r="K1209" s="126">
        <f t="shared" si="148"/>
        <v>0</v>
      </c>
      <c r="L1209" s="126">
        <f t="shared" si="148"/>
        <v>0</v>
      </c>
      <c r="M1209" s="126">
        <f t="shared" si="148"/>
        <v>0</v>
      </c>
      <c r="N1209" s="126">
        <f t="shared" si="148"/>
        <v>0</v>
      </c>
      <c r="O1209" s="126">
        <f t="shared" si="148"/>
        <v>0</v>
      </c>
      <c r="P1209" s="126">
        <f t="shared" si="148"/>
        <v>0</v>
      </c>
      <c r="Q1209" s="126">
        <f t="shared" si="148"/>
        <v>0</v>
      </c>
      <c r="R1209" s="36"/>
      <c r="S1209" s="36"/>
    </row>
    <row r="1210" spans="1:19" s="3" customFormat="1" ht="24" hidden="1" customHeight="1">
      <c r="A1210" s="4">
        <v>1</v>
      </c>
      <c r="B1210" s="16" t="s">
        <v>1562</v>
      </c>
      <c r="C1210" s="256">
        <f t="shared" si="147"/>
        <v>2069301</v>
      </c>
      <c r="D1210" s="21"/>
      <c r="E1210" s="21"/>
      <c r="F1210" s="21"/>
      <c r="G1210" s="21">
        <v>680</v>
      </c>
      <c r="H1210" s="21">
        <v>2069301</v>
      </c>
      <c r="I1210" s="21"/>
      <c r="J1210" s="21"/>
      <c r="K1210" s="21"/>
      <c r="L1210" s="21"/>
      <c r="M1210" s="21"/>
      <c r="N1210" s="21"/>
      <c r="O1210" s="21"/>
      <c r="P1210" s="21"/>
      <c r="Q1210" s="21"/>
      <c r="R1210" s="36"/>
      <c r="S1210" s="36"/>
    </row>
    <row r="1211" spans="1:19" s="3" customFormat="1" ht="24.75" hidden="1" customHeight="1">
      <c r="A1211" s="4">
        <v>2</v>
      </c>
      <c r="B1211" s="16" t="s">
        <v>1563</v>
      </c>
      <c r="C1211" s="256">
        <f t="shared" ref="C1211:C1215" si="149">H1211</f>
        <v>852674</v>
      </c>
      <c r="D1211" s="21"/>
      <c r="E1211" s="21"/>
      <c r="F1211" s="21"/>
      <c r="G1211" s="21">
        <v>280.2</v>
      </c>
      <c r="H1211" s="21">
        <v>852674</v>
      </c>
      <c r="I1211" s="21"/>
      <c r="J1211" s="21"/>
      <c r="K1211" s="21"/>
      <c r="L1211" s="21"/>
      <c r="M1211" s="21"/>
      <c r="N1211" s="21"/>
      <c r="O1211" s="21"/>
      <c r="P1211" s="21"/>
      <c r="Q1211" s="21"/>
      <c r="R1211" s="36"/>
      <c r="S1211" s="36"/>
    </row>
    <row r="1212" spans="1:19" s="3" customFormat="1" ht="24.75" hidden="1" customHeight="1">
      <c r="A1212" s="4">
        <v>3</v>
      </c>
      <c r="B1212" s="16" t="s">
        <v>1564</v>
      </c>
      <c r="C1212" s="256">
        <f t="shared" si="149"/>
        <v>1115901</v>
      </c>
      <c r="D1212" s="21"/>
      <c r="E1212" s="21"/>
      <c r="F1212" s="21"/>
      <c r="G1212" s="21">
        <v>366.7</v>
      </c>
      <c r="H1212" s="21">
        <v>1115901</v>
      </c>
      <c r="I1212" s="21"/>
      <c r="J1212" s="21"/>
      <c r="K1212" s="21"/>
      <c r="L1212" s="21"/>
      <c r="M1212" s="21"/>
      <c r="N1212" s="21"/>
      <c r="O1212" s="21"/>
      <c r="P1212" s="21"/>
      <c r="Q1212" s="21"/>
      <c r="R1212" s="36"/>
      <c r="S1212" s="36"/>
    </row>
    <row r="1213" spans="1:19" s="3" customFormat="1" ht="24" hidden="1" customHeight="1">
      <c r="A1213" s="4">
        <v>4</v>
      </c>
      <c r="B1213" s="16" t="s">
        <v>1561</v>
      </c>
      <c r="C1213" s="256">
        <f t="shared" si="149"/>
        <v>2070823</v>
      </c>
      <c r="D1213" s="21"/>
      <c r="E1213" s="21"/>
      <c r="F1213" s="21"/>
      <c r="G1213" s="21">
        <v>680.5</v>
      </c>
      <c r="H1213" s="21">
        <v>2070823</v>
      </c>
      <c r="I1213" s="21"/>
      <c r="J1213" s="21"/>
      <c r="K1213" s="21"/>
      <c r="L1213" s="21"/>
      <c r="M1213" s="21"/>
      <c r="N1213" s="21"/>
      <c r="O1213" s="21"/>
      <c r="P1213" s="21"/>
      <c r="Q1213" s="21"/>
      <c r="R1213" s="36"/>
      <c r="S1213" s="36"/>
    </row>
    <row r="1214" spans="1:19" ht="24" hidden="1" customHeight="1">
      <c r="A1214" s="4">
        <v>5</v>
      </c>
      <c r="B1214" s="16" t="s">
        <v>1560</v>
      </c>
      <c r="C1214" s="256">
        <f t="shared" si="149"/>
        <v>1115901</v>
      </c>
      <c r="D1214" s="21"/>
      <c r="E1214" s="21"/>
      <c r="F1214" s="21"/>
      <c r="G1214" s="21">
        <v>366.7</v>
      </c>
      <c r="H1214" s="21">
        <v>1115901</v>
      </c>
      <c r="I1214" s="21"/>
      <c r="J1214" s="21"/>
      <c r="K1214" s="21"/>
      <c r="L1214" s="21"/>
      <c r="M1214" s="21"/>
      <c r="N1214" s="21"/>
      <c r="O1214" s="21"/>
      <c r="P1214" s="21"/>
      <c r="Q1214" s="21"/>
    </row>
    <row r="1215" spans="1:19" s="3" customFormat="1" ht="24" hidden="1" customHeight="1">
      <c r="A1215" s="4">
        <v>6</v>
      </c>
      <c r="B1215" s="16" t="s">
        <v>229</v>
      </c>
      <c r="C1215" s="256">
        <f t="shared" si="149"/>
        <v>986874</v>
      </c>
      <c r="D1215" s="21"/>
      <c r="E1215" s="21"/>
      <c r="F1215" s="21"/>
      <c r="G1215" s="21">
        <v>324.3</v>
      </c>
      <c r="H1215" s="21">
        <v>986874</v>
      </c>
      <c r="I1215" s="21"/>
      <c r="J1215" s="21"/>
      <c r="K1215" s="21"/>
      <c r="L1215" s="21"/>
      <c r="M1215" s="21"/>
      <c r="N1215" s="21"/>
      <c r="O1215" s="21"/>
      <c r="P1215" s="21"/>
      <c r="Q1215" s="21"/>
      <c r="R1215" s="36"/>
      <c r="S1215" s="36"/>
    </row>
    <row r="1216" spans="1:19" s="3" customFormat="1" ht="23.25" hidden="1" customHeight="1">
      <c r="A1216" s="12" t="s">
        <v>1182</v>
      </c>
      <c r="B1216" s="179"/>
      <c r="C1216" s="258">
        <f>SUM(C1217:C1230)</f>
        <v>30576589</v>
      </c>
      <c r="D1216" s="126">
        <f t="shared" ref="D1216:Q1216" si="150">SUM(D1217:D1230)</f>
        <v>9829116</v>
      </c>
      <c r="E1216" s="126">
        <f t="shared" si="150"/>
        <v>0</v>
      </c>
      <c r="F1216" s="126">
        <f t="shared" si="150"/>
        <v>0</v>
      </c>
      <c r="G1216" s="126">
        <f t="shared" si="150"/>
        <v>5608.7</v>
      </c>
      <c r="H1216" s="126">
        <f t="shared" si="150"/>
        <v>17064732</v>
      </c>
      <c r="I1216" s="126">
        <f t="shared" si="150"/>
        <v>933.2</v>
      </c>
      <c r="J1216" s="126">
        <f t="shared" si="150"/>
        <v>371638</v>
      </c>
      <c r="K1216" s="126">
        <f t="shared" si="150"/>
        <v>720.3</v>
      </c>
      <c r="L1216" s="126">
        <f t="shared" si="150"/>
        <v>709488</v>
      </c>
      <c r="M1216" s="126">
        <f t="shared" si="150"/>
        <v>1405.9</v>
      </c>
      <c r="N1216" s="126">
        <f t="shared" si="150"/>
        <v>1455781</v>
      </c>
      <c r="O1216" s="126">
        <f t="shared" si="150"/>
        <v>465</v>
      </c>
      <c r="P1216" s="126">
        <f t="shared" si="150"/>
        <v>1145834</v>
      </c>
      <c r="Q1216" s="126">
        <f t="shared" si="150"/>
        <v>0</v>
      </c>
      <c r="R1216" s="36"/>
      <c r="S1216" s="36"/>
    </row>
    <row r="1217" spans="1:19" s="3" customFormat="1" ht="22.5" hidden="1" customHeight="1">
      <c r="A1217" s="4">
        <v>1</v>
      </c>
      <c r="B1217" s="16" t="s">
        <v>226</v>
      </c>
      <c r="C1217" s="256">
        <f t="shared" ref="C1217" si="151">D1217+F1217+H1217+J1217+L1217+N1217+P1217+Q1217</f>
        <v>1492022</v>
      </c>
      <c r="D1217" s="21"/>
      <c r="E1217" s="21"/>
      <c r="F1217" s="21"/>
      <c r="G1217" s="21">
        <v>490.3</v>
      </c>
      <c r="H1217" s="21">
        <v>1492022</v>
      </c>
      <c r="I1217" s="21"/>
      <c r="J1217" s="21"/>
      <c r="K1217" s="21"/>
      <c r="L1217" s="21"/>
      <c r="M1217" s="21"/>
      <c r="N1217" s="21"/>
      <c r="O1217" s="21"/>
      <c r="P1217" s="21"/>
      <c r="Q1217" s="21"/>
      <c r="R1217" s="36"/>
      <c r="S1217" s="36"/>
    </row>
    <row r="1218" spans="1:19" s="3" customFormat="1" ht="22.5" hidden="1" customHeight="1">
      <c r="A1218" s="4">
        <v>2</v>
      </c>
      <c r="B1218" s="16" t="s">
        <v>1559</v>
      </c>
      <c r="C1218" s="256">
        <f t="shared" ref="C1218:C1230" si="152">D1218+H1218+J1218+L1218+N1218+P1218</f>
        <v>1771686</v>
      </c>
      <c r="D1218" s="21"/>
      <c r="E1218" s="21"/>
      <c r="F1218" s="21"/>
      <c r="G1218" s="21">
        <v>582.20000000000005</v>
      </c>
      <c r="H1218" s="21">
        <v>1771686</v>
      </c>
      <c r="I1218" s="21"/>
      <c r="J1218" s="21"/>
      <c r="K1218" s="21"/>
      <c r="L1218" s="21"/>
      <c r="M1218" s="21"/>
      <c r="N1218" s="21"/>
      <c r="O1218" s="21"/>
      <c r="P1218" s="21"/>
      <c r="Q1218" s="21"/>
      <c r="R1218" s="36"/>
      <c r="S1218" s="36"/>
    </row>
    <row r="1219" spans="1:19" s="3" customFormat="1" ht="22.5" hidden="1" customHeight="1">
      <c r="A1219" s="4">
        <v>3</v>
      </c>
      <c r="B1219" s="16" t="s">
        <v>230</v>
      </c>
      <c r="C1219" s="256">
        <f t="shared" si="152"/>
        <v>1195021</v>
      </c>
      <c r="D1219" s="21"/>
      <c r="E1219" s="21"/>
      <c r="F1219" s="21"/>
      <c r="G1219" s="21">
        <v>392.7</v>
      </c>
      <c r="H1219" s="21">
        <v>1195021</v>
      </c>
      <c r="I1219" s="21"/>
      <c r="J1219" s="21"/>
      <c r="K1219" s="21"/>
      <c r="L1219" s="21"/>
      <c r="M1219" s="21"/>
      <c r="N1219" s="21"/>
      <c r="O1219" s="21"/>
      <c r="P1219" s="21"/>
      <c r="Q1219" s="21"/>
      <c r="R1219" s="36"/>
      <c r="S1219" s="36"/>
    </row>
    <row r="1220" spans="1:19" ht="22.5" hidden="1" customHeight="1">
      <c r="A1220" s="4">
        <v>4</v>
      </c>
      <c r="B1220" s="16" t="s">
        <v>1713</v>
      </c>
      <c r="C1220" s="256">
        <f t="shared" si="152"/>
        <v>1349610</v>
      </c>
      <c r="D1220" s="21"/>
      <c r="E1220" s="21"/>
      <c r="F1220" s="21"/>
      <c r="G1220" s="21">
        <v>443.5</v>
      </c>
      <c r="H1220" s="21">
        <v>1349610</v>
      </c>
      <c r="I1220" s="21"/>
      <c r="J1220" s="21"/>
      <c r="K1220" s="21"/>
      <c r="L1220" s="21"/>
      <c r="M1220" s="21"/>
      <c r="N1220" s="21"/>
      <c r="O1220" s="21"/>
      <c r="P1220" s="21"/>
      <c r="Q1220" s="21"/>
    </row>
    <row r="1221" spans="1:19" ht="22.5" hidden="1" customHeight="1">
      <c r="A1221" s="4">
        <v>5</v>
      </c>
      <c r="B1221" s="16" t="s">
        <v>231</v>
      </c>
      <c r="C1221" s="256">
        <f t="shared" si="152"/>
        <v>2764788</v>
      </c>
      <c r="D1221" s="21">
        <v>2764788</v>
      </c>
      <c r="E1221" s="21"/>
      <c r="F1221" s="21"/>
      <c r="G1221" s="21"/>
      <c r="H1221" s="21"/>
      <c r="I1221" s="21"/>
      <c r="J1221" s="21"/>
      <c r="K1221" s="21"/>
      <c r="L1221" s="21"/>
      <c r="M1221" s="21"/>
      <c r="N1221" s="21"/>
      <c r="O1221" s="21"/>
      <c r="P1221" s="21"/>
      <c r="Q1221" s="21"/>
    </row>
    <row r="1222" spans="1:19" ht="22.5" hidden="1" customHeight="1">
      <c r="A1222" s="4">
        <v>6</v>
      </c>
      <c r="B1222" s="16" t="s">
        <v>232</v>
      </c>
      <c r="C1222" s="256">
        <f t="shared" si="152"/>
        <v>6504746</v>
      </c>
      <c r="D1222" s="21">
        <v>2764788</v>
      </c>
      <c r="E1222" s="21"/>
      <c r="F1222" s="21"/>
      <c r="G1222" s="21">
        <v>1229</v>
      </c>
      <c r="H1222" s="21">
        <v>3739958</v>
      </c>
      <c r="I1222" s="21"/>
      <c r="J1222" s="21"/>
      <c r="K1222" s="21"/>
      <c r="L1222" s="21"/>
      <c r="M1222" s="21"/>
      <c r="N1222" s="21"/>
      <c r="O1222" s="21"/>
      <c r="P1222" s="21"/>
      <c r="Q1222" s="21"/>
    </row>
    <row r="1223" spans="1:19" ht="22.5" hidden="1" customHeight="1">
      <c r="A1223" s="4">
        <v>7</v>
      </c>
      <c r="B1223" s="16" t="s">
        <v>233</v>
      </c>
      <c r="C1223" s="256">
        <f t="shared" si="152"/>
        <v>3739071</v>
      </c>
      <c r="D1223" s="21">
        <v>2764788</v>
      </c>
      <c r="E1223" s="21"/>
      <c r="F1223" s="21"/>
      <c r="G1223" s="21"/>
      <c r="H1223" s="21"/>
      <c r="I1223" s="21"/>
      <c r="J1223" s="21"/>
      <c r="K1223" s="21"/>
      <c r="L1223" s="21"/>
      <c r="M1223" s="21">
        <v>940.9</v>
      </c>
      <c r="N1223" s="21">
        <v>974283</v>
      </c>
      <c r="O1223" s="21"/>
      <c r="P1223" s="21"/>
      <c r="Q1223" s="21"/>
    </row>
    <row r="1224" spans="1:19" ht="22.5" hidden="1" customHeight="1">
      <c r="A1224" s="4">
        <v>8</v>
      </c>
      <c r="B1224" s="16" t="s">
        <v>1558</v>
      </c>
      <c r="C1224" s="256">
        <f t="shared" si="152"/>
        <v>371638</v>
      </c>
      <c r="D1224" s="21"/>
      <c r="E1224" s="21"/>
      <c r="F1224" s="21"/>
      <c r="G1224" s="21"/>
      <c r="H1224" s="21"/>
      <c r="I1224" s="21">
        <v>933.2</v>
      </c>
      <c r="J1224" s="21">
        <v>371638</v>
      </c>
      <c r="K1224" s="21"/>
      <c r="L1224" s="21"/>
      <c r="M1224" s="21"/>
      <c r="N1224" s="21"/>
      <c r="O1224" s="21"/>
      <c r="P1224" s="21"/>
      <c r="Q1224" s="21"/>
    </row>
    <row r="1225" spans="1:19" ht="22.5" hidden="1" customHeight="1">
      <c r="A1225" s="4">
        <v>9</v>
      </c>
      <c r="B1225" s="16" t="s">
        <v>1557</v>
      </c>
      <c r="C1225" s="256">
        <f t="shared" si="152"/>
        <v>2433921</v>
      </c>
      <c r="D1225" s="21">
        <v>784566</v>
      </c>
      <c r="E1225" s="21"/>
      <c r="F1225" s="21"/>
      <c r="G1225" s="21">
        <v>542</v>
      </c>
      <c r="H1225" s="21">
        <v>1649355</v>
      </c>
      <c r="I1225" s="21"/>
      <c r="J1225" s="21"/>
      <c r="K1225" s="21"/>
      <c r="L1225" s="21"/>
      <c r="M1225" s="21"/>
      <c r="N1225" s="21"/>
      <c r="O1225" s="21"/>
      <c r="P1225" s="21"/>
      <c r="Q1225" s="21"/>
    </row>
    <row r="1226" spans="1:19" ht="22.5" hidden="1" customHeight="1">
      <c r="A1226" s="4">
        <v>10</v>
      </c>
      <c r="B1226" s="16" t="s">
        <v>1556</v>
      </c>
      <c r="C1226" s="256">
        <f t="shared" si="152"/>
        <v>2651009</v>
      </c>
      <c r="D1226" s="21">
        <v>750186</v>
      </c>
      <c r="E1226" s="21"/>
      <c r="F1226" s="21"/>
      <c r="G1226" s="21">
        <v>543</v>
      </c>
      <c r="H1226" s="21">
        <v>1649355</v>
      </c>
      <c r="I1226" s="21"/>
      <c r="J1226" s="21"/>
      <c r="K1226" s="21">
        <v>255.3</v>
      </c>
      <c r="L1226" s="21">
        <v>251468</v>
      </c>
      <c r="M1226" s="21"/>
      <c r="N1226" s="21"/>
      <c r="O1226" s="21"/>
      <c r="P1226" s="21"/>
      <c r="Q1226" s="21"/>
    </row>
    <row r="1227" spans="1:19" ht="22.5" hidden="1" customHeight="1">
      <c r="A1227" s="4">
        <v>11</v>
      </c>
      <c r="B1227" s="16" t="s">
        <v>1555</v>
      </c>
      <c r="C1227" s="256">
        <f t="shared" si="152"/>
        <v>1405908</v>
      </c>
      <c r="D1227" s="21"/>
      <c r="E1227" s="21"/>
      <c r="F1227" s="21"/>
      <c r="G1227" s="21">
        <v>462</v>
      </c>
      <c r="H1227" s="21">
        <v>1405908</v>
      </c>
      <c r="I1227" s="21"/>
      <c r="J1227" s="21"/>
      <c r="K1227" s="21"/>
      <c r="L1227" s="21"/>
      <c r="M1227" s="21"/>
      <c r="N1227" s="21"/>
      <c r="O1227" s="21"/>
      <c r="P1227" s="21"/>
      <c r="Q1227" s="21"/>
    </row>
    <row r="1228" spans="1:19" ht="22.5" hidden="1" customHeight="1">
      <c r="A1228" s="4">
        <v>12</v>
      </c>
      <c r="B1228" s="16" t="s">
        <v>1554</v>
      </c>
      <c r="C1228" s="256">
        <f t="shared" si="152"/>
        <v>1405909</v>
      </c>
      <c r="D1228" s="21"/>
      <c r="E1228" s="21"/>
      <c r="F1228" s="21"/>
      <c r="G1228" s="21">
        <v>462</v>
      </c>
      <c r="H1228" s="21">
        <v>1405909</v>
      </c>
      <c r="I1228" s="21"/>
      <c r="J1228" s="21"/>
      <c r="K1228" s="21"/>
      <c r="L1228" s="21"/>
      <c r="M1228" s="21"/>
      <c r="N1228" s="21"/>
      <c r="O1228" s="21"/>
      <c r="P1228" s="21"/>
      <c r="Q1228" s="21"/>
    </row>
    <row r="1229" spans="1:19" ht="22.5" hidden="1" customHeight="1">
      <c r="A1229" s="4">
        <v>13</v>
      </c>
      <c r="B1229" s="16" t="s">
        <v>1553</v>
      </c>
      <c r="C1229" s="256">
        <f t="shared" si="152"/>
        <v>1405908</v>
      </c>
      <c r="D1229" s="21"/>
      <c r="E1229" s="21"/>
      <c r="F1229" s="21"/>
      <c r="G1229" s="21">
        <v>462</v>
      </c>
      <c r="H1229" s="21">
        <v>1405908</v>
      </c>
      <c r="I1229" s="21"/>
      <c r="J1229" s="21"/>
      <c r="K1229" s="21"/>
      <c r="L1229" s="21"/>
      <c r="M1229" s="21"/>
      <c r="N1229" s="21"/>
      <c r="O1229" s="21"/>
      <c r="P1229" s="21"/>
      <c r="Q1229" s="21"/>
    </row>
    <row r="1230" spans="1:19" ht="22.5" hidden="1" customHeight="1">
      <c r="A1230" s="4">
        <v>14</v>
      </c>
      <c r="B1230" s="16" t="s">
        <v>234</v>
      </c>
      <c r="C1230" s="256">
        <f t="shared" si="152"/>
        <v>2085352</v>
      </c>
      <c r="D1230" s="21"/>
      <c r="E1230" s="21"/>
      <c r="F1230" s="21"/>
      <c r="G1230" s="21"/>
      <c r="H1230" s="21"/>
      <c r="I1230" s="21"/>
      <c r="J1230" s="21"/>
      <c r="K1230" s="21">
        <v>465</v>
      </c>
      <c r="L1230" s="21">
        <v>458020</v>
      </c>
      <c r="M1230" s="21">
        <v>465</v>
      </c>
      <c r="N1230" s="21">
        <v>481498</v>
      </c>
      <c r="O1230" s="21">
        <v>465</v>
      </c>
      <c r="P1230" s="21">
        <v>1145834</v>
      </c>
      <c r="Q1230" s="21"/>
    </row>
    <row r="1231" spans="1:19">
      <c r="A1231" s="6">
        <v>25</v>
      </c>
      <c r="B1231" s="12" t="s">
        <v>72</v>
      </c>
      <c r="C1231" s="133">
        <f>C1232+C1234</f>
        <v>39480393.469999999</v>
      </c>
      <c r="D1231" s="61">
        <f t="shared" ref="D1231:Q1231" si="153">D1232+D1234</f>
        <v>15898822.470000001</v>
      </c>
      <c r="E1231" s="61">
        <f t="shared" si="153"/>
        <v>0</v>
      </c>
      <c r="F1231" s="61">
        <f t="shared" si="153"/>
        <v>0</v>
      </c>
      <c r="G1231" s="61">
        <f t="shared" si="153"/>
        <v>2480</v>
      </c>
      <c r="H1231" s="61">
        <f t="shared" si="153"/>
        <v>7488367</v>
      </c>
      <c r="I1231" s="61">
        <f t="shared" si="153"/>
        <v>470</v>
      </c>
      <c r="J1231" s="61">
        <f t="shared" si="153"/>
        <v>187172</v>
      </c>
      <c r="K1231" s="61">
        <f t="shared" si="153"/>
        <v>4901.8999999999996</v>
      </c>
      <c r="L1231" s="61">
        <f t="shared" si="153"/>
        <v>4828321</v>
      </c>
      <c r="M1231" s="61">
        <f t="shared" si="153"/>
        <v>500</v>
      </c>
      <c r="N1231" s="61">
        <f t="shared" si="153"/>
        <v>517740</v>
      </c>
      <c r="O1231" s="61">
        <f t="shared" si="153"/>
        <v>4901.8999999999996</v>
      </c>
      <c r="P1231" s="61">
        <f t="shared" si="153"/>
        <v>10559971</v>
      </c>
      <c r="Q1231" s="61">
        <f t="shared" si="153"/>
        <v>0</v>
      </c>
    </row>
    <row r="1232" spans="1:19" hidden="1">
      <c r="A1232" s="360" t="s">
        <v>73</v>
      </c>
      <c r="B1232" s="362"/>
      <c r="C1232" s="133">
        <f>C1233</f>
        <v>2473933</v>
      </c>
      <c r="D1232" s="61">
        <f t="shared" ref="D1232:Q1232" si="154">D1233</f>
        <v>0</v>
      </c>
      <c r="E1232" s="61">
        <f t="shared" si="154"/>
        <v>0</v>
      </c>
      <c r="F1232" s="61">
        <f t="shared" si="154"/>
        <v>0</v>
      </c>
      <c r="G1232" s="61">
        <f t="shared" si="154"/>
        <v>720</v>
      </c>
      <c r="H1232" s="61">
        <f t="shared" si="154"/>
        <v>2473933</v>
      </c>
      <c r="I1232" s="61">
        <f t="shared" si="154"/>
        <v>0</v>
      </c>
      <c r="J1232" s="61">
        <f t="shared" si="154"/>
        <v>0</v>
      </c>
      <c r="K1232" s="61">
        <f t="shared" si="154"/>
        <v>0</v>
      </c>
      <c r="L1232" s="61">
        <f t="shared" si="154"/>
        <v>0</v>
      </c>
      <c r="M1232" s="61">
        <f t="shared" si="154"/>
        <v>0</v>
      </c>
      <c r="N1232" s="61">
        <f t="shared" si="154"/>
        <v>0</v>
      </c>
      <c r="O1232" s="61">
        <f t="shared" si="154"/>
        <v>0</v>
      </c>
      <c r="P1232" s="61">
        <f t="shared" si="154"/>
        <v>0</v>
      </c>
      <c r="Q1232" s="61">
        <f t="shared" si="154"/>
        <v>0</v>
      </c>
    </row>
    <row r="1233" spans="1:19" ht="24" hidden="1" customHeight="1">
      <c r="A1233" s="4">
        <v>1</v>
      </c>
      <c r="B1233" s="5" t="s">
        <v>1168</v>
      </c>
      <c r="C1233" s="245">
        <f t="shared" ref="C1233" si="155">D1233+F1233+H1233+J1233+L1233+N1233+P1233+Q1233</f>
        <v>2473933</v>
      </c>
      <c r="D1233" s="7"/>
      <c r="E1233" s="7"/>
      <c r="F1233" s="7"/>
      <c r="G1233" s="7">
        <v>720</v>
      </c>
      <c r="H1233" s="7">
        <v>2473933</v>
      </c>
      <c r="I1233" s="7"/>
      <c r="J1233" s="7"/>
      <c r="K1233" s="7"/>
      <c r="L1233" s="7"/>
      <c r="M1233" s="7"/>
      <c r="N1233" s="7"/>
      <c r="O1233" s="7"/>
      <c r="P1233" s="7"/>
      <c r="Q1233" s="62"/>
    </row>
    <row r="1234" spans="1:19" s="3" customFormat="1" ht="25.5" customHeight="1">
      <c r="A1234" s="360" t="s">
        <v>74</v>
      </c>
      <c r="B1234" s="362"/>
      <c r="C1234" s="350">
        <f>SUM(C1235:C1245)</f>
        <v>37006460.469999999</v>
      </c>
      <c r="D1234" s="49">
        <f t="shared" ref="D1234:Q1234" si="156">SUM(D1235:D1245)</f>
        <v>15898822.470000001</v>
      </c>
      <c r="E1234" s="49">
        <f t="shared" si="156"/>
        <v>0</v>
      </c>
      <c r="F1234" s="49">
        <f t="shared" si="156"/>
        <v>0</v>
      </c>
      <c r="G1234" s="49">
        <f t="shared" si="156"/>
        <v>1760</v>
      </c>
      <c r="H1234" s="49">
        <f t="shared" si="156"/>
        <v>5014434</v>
      </c>
      <c r="I1234" s="49">
        <f t="shared" si="156"/>
        <v>470</v>
      </c>
      <c r="J1234" s="49">
        <f t="shared" si="156"/>
        <v>187172</v>
      </c>
      <c r="K1234" s="49">
        <f t="shared" si="156"/>
        <v>4901.8999999999996</v>
      </c>
      <c r="L1234" s="49">
        <f t="shared" si="156"/>
        <v>4828321</v>
      </c>
      <c r="M1234" s="49">
        <f t="shared" si="156"/>
        <v>500</v>
      </c>
      <c r="N1234" s="49">
        <f t="shared" si="156"/>
        <v>517740</v>
      </c>
      <c r="O1234" s="49">
        <f t="shared" si="156"/>
        <v>4901.8999999999996</v>
      </c>
      <c r="P1234" s="49">
        <f t="shared" si="156"/>
        <v>10559971</v>
      </c>
      <c r="Q1234" s="49">
        <f t="shared" si="156"/>
        <v>0</v>
      </c>
      <c r="R1234" s="288"/>
      <c r="S1234" s="36"/>
    </row>
    <row r="1235" spans="1:19" s="3" customFormat="1" ht="25.5" customHeight="1">
      <c r="A1235" s="4">
        <v>1</v>
      </c>
      <c r="B1235" s="178" t="s">
        <v>1173</v>
      </c>
      <c r="C1235" s="245">
        <f t="shared" ref="C1235" si="157">D1235+F1235+H1235+J1235+L1235+N1235+P1235+Q1235</f>
        <v>5531239</v>
      </c>
      <c r="D1235" s="7">
        <v>1527340</v>
      </c>
      <c r="E1235" s="7"/>
      <c r="F1235" s="7"/>
      <c r="G1235" s="7">
        <v>512.9</v>
      </c>
      <c r="H1235" s="7">
        <v>1806790</v>
      </c>
      <c r="I1235" s="7"/>
      <c r="J1235" s="7"/>
      <c r="K1235" s="7">
        <v>637</v>
      </c>
      <c r="L1235" s="7">
        <v>627439</v>
      </c>
      <c r="M1235" s="7"/>
      <c r="N1235" s="7"/>
      <c r="O1235" s="7">
        <v>637</v>
      </c>
      <c r="P1235" s="7">
        <v>1569670</v>
      </c>
      <c r="Q1235" s="7"/>
      <c r="R1235" s="288"/>
      <c r="S1235" s="36"/>
    </row>
    <row r="1236" spans="1:19" s="3" customFormat="1" ht="21.75" customHeight="1">
      <c r="A1236" s="4">
        <v>2</v>
      </c>
      <c r="B1236" s="5" t="s">
        <v>1174</v>
      </c>
      <c r="C1236" s="245">
        <f t="shared" ref="C1236:C1245" si="158">D1236+H1236+J1236+L1236+N1236+P1236</f>
        <v>2175663</v>
      </c>
      <c r="D1236" s="7">
        <v>321726</v>
      </c>
      <c r="E1236" s="7"/>
      <c r="F1236" s="7"/>
      <c r="G1236" s="7">
        <v>391.93</v>
      </c>
      <c r="H1236" s="7">
        <v>774161</v>
      </c>
      <c r="I1236" s="7"/>
      <c r="J1236" s="7"/>
      <c r="K1236" s="7">
        <v>606.9</v>
      </c>
      <c r="L1236" s="7">
        <v>597790</v>
      </c>
      <c r="M1236" s="7"/>
      <c r="N1236" s="7"/>
      <c r="O1236" s="7">
        <v>606.9</v>
      </c>
      <c r="P1236" s="7">
        <v>481986</v>
      </c>
      <c r="Q1236" s="7"/>
      <c r="R1236" s="288"/>
      <c r="S1236" s="36"/>
    </row>
    <row r="1237" spans="1:19" s="3" customFormat="1" ht="23.25" customHeight="1">
      <c r="A1237" s="4">
        <v>3</v>
      </c>
      <c r="B1237" s="5" t="s">
        <v>1175</v>
      </c>
      <c r="C1237" s="245">
        <f t="shared" si="158"/>
        <v>2693954</v>
      </c>
      <c r="D1237" s="7">
        <v>685100</v>
      </c>
      <c r="E1237" s="7"/>
      <c r="F1237" s="7"/>
      <c r="G1237" s="7">
        <v>490</v>
      </c>
      <c r="H1237" s="7">
        <v>1491114</v>
      </c>
      <c r="I1237" s="7"/>
      <c r="J1237" s="7"/>
      <c r="K1237" s="7"/>
      <c r="L1237" s="7"/>
      <c r="M1237" s="7">
        <v>500</v>
      </c>
      <c r="N1237" s="7">
        <v>517740</v>
      </c>
      <c r="O1237" s="7"/>
      <c r="P1237" s="7"/>
      <c r="Q1237" s="7"/>
      <c r="R1237" s="149"/>
      <c r="S1237" s="36"/>
    </row>
    <row r="1238" spans="1:19" s="3" customFormat="1" ht="21.75" hidden="1" customHeight="1">
      <c r="A1238" s="4">
        <v>4</v>
      </c>
      <c r="B1238" s="5" t="s">
        <v>1176</v>
      </c>
      <c r="C1238" s="245">
        <f t="shared" si="158"/>
        <v>532569</v>
      </c>
      <c r="D1238" s="7">
        <v>345397</v>
      </c>
      <c r="E1238" s="7"/>
      <c r="F1238" s="7"/>
      <c r="G1238" s="7"/>
      <c r="H1238" s="7"/>
      <c r="I1238" s="7">
        <v>470</v>
      </c>
      <c r="J1238" s="7">
        <v>187172</v>
      </c>
      <c r="K1238" s="7"/>
      <c r="L1238" s="7"/>
      <c r="M1238" s="7"/>
      <c r="N1238" s="7"/>
      <c r="O1238" s="7"/>
      <c r="P1238" s="7"/>
      <c r="Q1238" s="7"/>
      <c r="R1238" s="149"/>
      <c r="S1238" s="36"/>
    </row>
    <row r="1239" spans="1:19" ht="21" customHeight="1">
      <c r="A1239" s="4">
        <v>5</v>
      </c>
      <c r="B1239" s="5" t="s">
        <v>1168</v>
      </c>
      <c r="C1239" s="245">
        <f t="shared" si="158"/>
        <v>10274718</v>
      </c>
      <c r="D1239" s="7">
        <v>3826812</v>
      </c>
      <c r="E1239" s="7"/>
      <c r="F1239" s="7"/>
      <c r="G1239" s="7"/>
      <c r="H1239" s="7"/>
      <c r="I1239" s="7"/>
      <c r="J1239" s="7"/>
      <c r="K1239" s="7">
        <v>2016</v>
      </c>
      <c r="L1239" s="7">
        <v>1985740</v>
      </c>
      <c r="M1239" s="7"/>
      <c r="N1239" s="7"/>
      <c r="O1239" s="7">
        <v>2016</v>
      </c>
      <c r="P1239" s="7">
        <v>4462166</v>
      </c>
      <c r="Q1239" s="62"/>
    </row>
    <row r="1240" spans="1:19" s="3" customFormat="1" ht="23.25" hidden="1" customHeight="1">
      <c r="A1240" s="4">
        <v>6</v>
      </c>
      <c r="B1240" s="5" t="s">
        <v>1169</v>
      </c>
      <c r="C1240" s="245">
        <f t="shared" si="158"/>
        <v>1898121</v>
      </c>
      <c r="D1240" s="7">
        <v>1898121</v>
      </c>
      <c r="E1240" s="7"/>
      <c r="F1240" s="7"/>
      <c r="G1240" s="7"/>
      <c r="H1240" s="7"/>
      <c r="I1240" s="7"/>
      <c r="J1240" s="7"/>
      <c r="K1240" s="7"/>
      <c r="L1240" s="7"/>
      <c r="M1240" s="7"/>
      <c r="N1240" s="7"/>
      <c r="O1240" s="7"/>
      <c r="P1240" s="7"/>
      <c r="Q1240" s="62"/>
      <c r="R1240" s="149"/>
      <c r="S1240" s="36"/>
    </row>
    <row r="1241" spans="1:19" s="3" customFormat="1" ht="23.25" hidden="1" customHeight="1">
      <c r="A1241" s="4">
        <v>7</v>
      </c>
      <c r="B1241" s="5" t="s">
        <v>1170</v>
      </c>
      <c r="C1241" s="245">
        <f t="shared" si="158"/>
        <v>3611505</v>
      </c>
      <c r="D1241" s="7">
        <v>1748965</v>
      </c>
      <c r="E1241" s="7"/>
      <c r="F1241" s="7"/>
      <c r="G1241" s="7"/>
      <c r="H1241" s="7"/>
      <c r="I1241" s="7"/>
      <c r="J1241" s="7"/>
      <c r="K1241" s="7">
        <v>540</v>
      </c>
      <c r="L1241" s="7">
        <v>531894</v>
      </c>
      <c r="M1241" s="7"/>
      <c r="N1241" s="7"/>
      <c r="O1241" s="7">
        <v>540</v>
      </c>
      <c r="P1241" s="7">
        <v>1330646</v>
      </c>
      <c r="Q1241" s="62"/>
      <c r="R1241" s="179"/>
      <c r="S1241" s="36"/>
    </row>
    <row r="1242" spans="1:19" s="3" customFormat="1" ht="23.25" hidden="1" customHeight="1">
      <c r="A1242" s="4">
        <v>8</v>
      </c>
      <c r="B1242" s="5" t="s">
        <v>1171</v>
      </c>
      <c r="C1242" s="245">
        <f t="shared" si="158"/>
        <v>3182692</v>
      </c>
      <c r="D1242" s="7">
        <v>1803032</v>
      </c>
      <c r="E1242" s="7"/>
      <c r="F1242" s="7"/>
      <c r="G1242" s="7"/>
      <c r="H1242" s="7"/>
      <c r="I1242" s="7"/>
      <c r="J1242" s="7"/>
      <c r="K1242" s="7">
        <v>400</v>
      </c>
      <c r="L1242" s="7">
        <v>393996</v>
      </c>
      <c r="M1242" s="7"/>
      <c r="N1242" s="7"/>
      <c r="O1242" s="7">
        <v>400</v>
      </c>
      <c r="P1242" s="7">
        <v>985664</v>
      </c>
      <c r="Q1242" s="62"/>
      <c r="R1242" s="149"/>
      <c r="S1242" s="36"/>
    </row>
    <row r="1243" spans="1:19" hidden="1">
      <c r="A1243" s="4">
        <v>9</v>
      </c>
      <c r="B1243" s="5" t="s">
        <v>1426</v>
      </c>
      <c r="C1243" s="245">
        <f t="shared" si="158"/>
        <v>1997093</v>
      </c>
      <c r="D1243" s="7">
        <v>941655</v>
      </c>
      <c r="E1243" s="7"/>
      <c r="F1243" s="7"/>
      <c r="G1243" s="7"/>
      <c r="H1243" s="7"/>
      <c r="I1243" s="7"/>
      <c r="J1243" s="7"/>
      <c r="K1243" s="7">
        <v>306</v>
      </c>
      <c r="L1243" s="7">
        <v>301406</v>
      </c>
      <c r="M1243" s="7"/>
      <c r="N1243" s="7"/>
      <c r="O1243" s="7">
        <v>306</v>
      </c>
      <c r="P1243" s="7">
        <v>754032</v>
      </c>
      <c r="Q1243" s="62"/>
    </row>
    <row r="1244" spans="1:19" s="3" customFormat="1" ht="20.25" hidden="1" customHeight="1">
      <c r="A1244" s="4">
        <v>10</v>
      </c>
      <c r="B1244" s="5" t="s">
        <v>1172</v>
      </c>
      <c r="C1244" s="245">
        <f>D1244+H1244+J1244+L1244+N1244+P1244</f>
        <v>1748656.47</v>
      </c>
      <c r="D1244" s="7">
        <v>806287.47</v>
      </c>
      <c r="E1244" s="7"/>
      <c r="F1244" s="7"/>
      <c r="G1244" s="7">
        <v>365.17</v>
      </c>
      <c r="H1244" s="7">
        <v>942369</v>
      </c>
      <c r="I1244" s="7"/>
      <c r="J1244" s="7"/>
      <c r="K1244" s="7"/>
      <c r="L1244" s="7"/>
      <c r="M1244" s="7"/>
      <c r="N1244" s="7"/>
      <c r="O1244" s="7"/>
      <c r="P1244" s="7"/>
      <c r="Q1244" s="62"/>
      <c r="R1244" s="149"/>
      <c r="S1244" s="36"/>
    </row>
    <row r="1245" spans="1:19" s="3" customFormat="1" ht="23.25" hidden="1" customHeight="1">
      <c r="A1245" s="4">
        <v>11</v>
      </c>
      <c r="B1245" s="5" t="s">
        <v>1177</v>
      </c>
      <c r="C1245" s="245">
        <f t="shared" si="158"/>
        <v>3360250</v>
      </c>
      <c r="D1245" s="7">
        <v>1994387</v>
      </c>
      <c r="E1245" s="7"/>
      <c r="F1245" s="7"/>
      <c r="G1245" s="7"/>
      <c r="H1245" s="7"/>
      <c r="I1245" s="7"/>
      <c r="J1245" s="7"/>
      <c r="K1245" s="7">
        <v>396</v>
      </c>
      <c r="L1245" s="7">
        <v>390056</v>
      </c>
      <c r="M1245" s="7"/>
      <c r="N1245" s="7"/>
      <c r="O1245" s="7">
        <v>396</v>
      </c>
      <c r="P1245" s="7">
        <v>975807</v>
      </c>
      <c r="Q1245" s="7"/>
      <c r="R1245" s="149"/>
      <c r="S1245" s="36"/>
    </row>
    <row r="1246" spans="1:19" s="3" customFormat="1" ht="25.5" hidden="1" customHeight="1">
      <c r="A1246" s="6">
        <v>26</v>
      </c>
      <c r="B1246" s="13" t="s">
        <v>75</v>
      </c>
      <c r="C1246" s="133">
        <f>C1247+C1249</f>
        <v>4290179.534</v>
      </c>
      <c r="D1246" s="61">
        <f t="shared" ref="D1246:Q1246" si="159">D1247+D1249</f>
        <v>1556864.8540000001</v>
      </c>
      <c r="E1246" s="61">
        <f t="shared" si="159"/>
        <v>0</v>
      </c>
      <c r="F1246" s="61">
        <f t="shared" si="159"/>
        <v>0</v>
      </c>
      <c r="G1246" s="61">
        <f t="shared" si="159"/>
        <v>775.91</v>
      </c>
      <c r="H1246" s="61">
        <f t="shared" si="159"/>
        <v>2733314.68</v>
      </c>
      <c r="I1246" s="61">
        <f t="shared" si="159"/>
        <v>0</v>
      </c>
      <c r="J1246" s="61">
        <f t="shared" si="159"/>
        <v>0</v>
      </c>
      <c r="K1246" s="61">
        <f t="shared" si="159"/>
        <v>0</v>
      </c>
      <c r="L1246" s="61">
        <f t="shared" si="159"/>
        <v>0</v>
      </c>
      <c r="M1246" s="61">
        <f t="shared" si="159"/>
        <v>0</v>
      </c>
      <c r="N1246" s="61">
        <f t="shared" si="159"/>
        <v>0</v>
      </c>
      <c r="O1246" s="61">
        <f t="shared" si="159"/>
        <v>0</v>
      </c>
      <c r="P1246" s="61">
        <f t="shared" si="159"/>
        <v>0</v>
      </c>
      <c r="Q1246" s="61">
        <f t="shared" si="159"/>
        <v>0</v>
      </c>
      <c r="R1246" s="149"/>
      <c r="S1246" s="36"/>
    </row>
    <row r="1247" spans="1:19" s="3" customFormat="1" ht="25.5" hidden="1" customHeight="1">
      <c r="A1247" s="307" t="s">
        <v>1246</v>
      </c>
      <c r="B1247" s="308"/>
      <c r="C1247" s="133">
        <f>C1248</f>
        <v>2733314.68</v>
      </c>
      <c r="D1247" s="61">
        <f t="shared" ref="D1247:Q1247" si="160">D1248</f>
        <v>0</v>
      </c>
      <c r="E1247" s="61">
        <f t="shared" si="160"/>
        <v>0</v>
      </c>
      <c r="F1247" s="61">
        <f t="shared" si="160"/>
        <v>0</v>
      </c>
      <c r="G1247" s="61">
        <f t="shared" si="160"/>
        <v>775.91</v>
      </c>
      <c r="H1247" s="61">
        <f t="shared" si="160"/>
        <v>2733314.68</v>
      </c>
      <c r="I1247" s="61">
        <f t="shared" si="160"/>
        <v>0</v>
      </c>
      <c r="J1247" s="61">
        <f t="shared" si="160"/>
        <v>0</v>
      </c>
      <c r="K1247" s="61">
        <f t="shared" si="160"/>
        <v>0</v>
      </c>
      <c r="L1247" s="61">
        <f t="shared" si="160"/>
        <v>0</v>
      </c>
      <c r="M1247" s="61">
        <f t="shared" si="160"/>
        <v>0</v>
      </c>
      <c r="N1247" s="61">
        <f t="shared" si="160"/>
        <v>0</v>
      </c>
      <c r="O1247" s="61">
        <f t="shared" si="160"/>
        <v>0</v>
      </c>
      <c r="P1247" s="61">
        <f t="shared" si="160"/>
        <v>0</v>
      </c>
      <c r="Q1247" s="61">
        <f t="shared" si="160"/>
        <v>0</v>
      </c>
      <c r="R1247" s="149"/>
      <c r="S1247" s="36"/>
    </row>
    <row r="1248" spans="1:19" s="3" customFormat="1" ht="25.5" hidden="1" customHeight="1">
      <c r="A1248" s="176">
        <v>1</v>
      </c>
      <c r="B1248" s="16" t="s">
        <v>235</v>
      </c>
      <c r="C1248" s="246">
        <f t="shared" ref="C1248" si="161">D1248+F1248+H1248+J1248+L1248+N1248+P1248+Q1248</f>
        <v>2733314.68</v>
      </c>
      <c r="D1248" s="248"/>
      <c r="E1248" s="180"/>
      <c r="F1248" s="180"/>
      <c r="G1248" s="62">
        <v>775.91</v>
      </c>
      <c r="H1248" s="62">
        <v>2733314.68</v>
      </c>
      <c r="I1248" s="180"/>
      <c r="J1248" s="180"/>
      <c r="K1248" s="180"/>
      <c r="L1248" s="180"/>
      <c r="M1248" s="180"/>
      <c r="N1248" s="180"/>
      <c r="O1248" s="180"/>
      <c r="P1248" s="180"/>
      <c r="Q1248" s="180"/>
      <c r="R1248" s="149"/>
      <c r="S1248" s="36"/>
    </row>
    <row r="1249" spans="1:19" s="3" customFormat="1" ht="25.5" hidden="1" customHeight="1">
      <c r="A1249" s="307" t="s">
        <v>1247</v>
      </c>
      <c r="B1249" s="308"/>
      <c r="C1249" s="257">
        <f>SUM(C1250:C1251)</f>
        <v>1556864.8540000001</v>
      </c>
      <c r="D1249" s="91">
        <f t="shared" ref="D1249:Q1249" si="162">SUM(D1250:D1251)</f>
        <v>1556864.8540000001</v>
      </c>
      <c r="E1249" s="91">
        <f t="shared" si="162"/>
        <v>0</v>
      </c>
      <c r="F1249" s="91">
        <f t="shared" si="162"/>
        <v>0</v>
      </c>
      <c r="G1249" s="91">
        <f t="shared" si="162"/>
        <v>0</v>
      </c>
      <c r="H1249" s="91">
        <f t="shared" si="162"/>
        <v>0</v>
      </c>
      <c r="I1249" s="91">
        <f t="shared" si="162"/>
        <v>0</v>
      </c>
      <c r="J1249" s="91">
        <f t="shared" si="162"/>
        <v>0</v>
      </c>
      <c r="K1249" s="91">
        <f t="shared" si="162"/>
        <v>0</v>
      </c>
      <c r="L1249" s="91">
        <f t="shared" si="162"/>
        <v>0</v>
      </c>
      <c r="M1249" s="91">
        <f t="shared" si="162"/>
        <v>0</v>
      </c>
      <c r="N1249" s="91">
        <f t="shared" si="162"/>
        <v>0</v>
      </c>
      <c r="O1249" s="91">
        <f t="shared" si="162"/>
        <v>0</v>
      </c>
      <c r="P1249" s="91">
        <f t="shared" si="162"/>
        <v>0</v>
      </c>
      <c r="Q1249" s="91">
        <f t="shared" si="162"/>
        <v>0</v>
      </c>
      <c r="R1249" s="149"/>
      <c r="S1249" s="36"/>
    </row>
    <row r="1250" spans="1:19" s="3" customFormat="1" ht="25.5" hidden="1" customHeight="1">
      <c r="A1250" s="176">
        <v>1</v>
      </c>
      <c r="B1250" s="16" t="s">
        <v>236</v>
      </c>
      <c r="C1250" s="256">
        <f t="shared" ref="C1250" si="163">D1250+F1250+H1250+J1250+L1250+N1250+P1250+Q1250</f>
        <v>386864.652</v>
      </c>
      <c r="D1250" s="21">
        <v>386864.652</v>
      </c>
      <c r="E1250" s="180"/>
      <c r="F1250" s="180"/>
      <c r="G1250" s="180"/>
      <c r="H1250" s="180"/>
      <c r="I1250" s="180"/>
      <c r="J1250" s="180"/>
      <c r="K1250" s="180"/>
      <c r="L1250" s="180"/>
      <c r="M1250" s="180"/>
      <c r="N1250" s="180"/>
      <c r="O1250" s="180"/>
      <c r="P1250" s="180"/>
      <c r="Q1250" s="180"/>
      <c r="R1250" s="149"/>
      <c r="S1250" s="36"/>
    </row>
    <row r="1251" spans="1:19" s="3" customFormat="1" ht="25.5" hidden="1" customHeight="1">
      <c r="A1251" s="176">
        <v>2</v>
      </c>
      <c r="B1251" s="16" t="s">
        <v>1324</v>
      </c>
      <c r="C1251" s="256">
        <v>1170000.202</v>
      </c>
      <c r="D1251" s="21">
        <v>1170000.202</v>
      </c>
      <c r="E1251" s="180"/>
      <c r="F1251" s="180"/>
      <c r="G1251" s="180"/>
      <c r="H1251" s="180"/>
      <c r="I1251" s="180"/>
      <c r="J1251" s="180"/>
      <c r="K1251" s="180"/>
      <c r="L1251" s="180"/>
      <c r="M1251" s="180"/>
      <c r="N1251" s="180"/>
      <c r="O1251" s="180"/>
      <c r="P1251" s="180"/>
      <c r="Q1251" s="180"/>
      <c r="R1251" s="149"/>
      <c r="S1251" s="36"/>
    </row>
    <row r="1252" spans="1:19" s="76" customFormat="1" ht="25.5" hidden="1" customHeight="1">
      <c r="A1252" s="6">
        <v>27</v>
      </c>
      <c r="B1252" s="13" t="s">
        <v>76</v>
      </c>
      <c r="C1252" s="133">
        <f>C1253+C1262+C1276</f>
        <v>104041924.1144</v>
      </c>
      <c r="D1252" s="61">
        <f t="shared" ref="D1252:Q1252" si="164">D1253+D1262+D1276</f>
        <v>19502988.436999999</v>
      </c>
      <c r="E1252" s="61">
        <f t="shared" si="164"/>
        <v>0</v>
      </c>
      <c r="F1252" s="61">
        <f t="shared" si="164"/>
        <v>0</v>
      </c>
      <c r="G1252" s="61">
        <f t="shared" si="164"/>
        <v>22958.16</v>
      </c>
      <c r="H1252" s="61">
        <f t="shared" si="164"/>
        <v>67002016.283399999</v>
      </c>
      <c r="I1252" s="61">
        <f t="shared" si="164"/>
        <v>0</v>
      </c>
      <c r="J1252" s="61">
        <f t="shared" si="164"/>
        <v>0</v>
      </c>
      <c r="K1252" s="61">
        <f t="shared" si="164"/>
        <v>16916</v>
      </c>
      <c r="L1252" s="61">
        <f t="shared" si="164"/>
        <v>16673329.074000001</v>
      </c>
      <c r="M1252" s="61">
        <f t="shared" si="164"/>
        <v>834</v>
      </c>
      <c r="N1252" s="61">
        <f t="shared" si="164"/>
        <v>863590.32000000007</v>
      </c>
      <c r="O1252" s="61">
        <f t="shared" si="164"/>
        <v>0</v>
      </c>
      <c r="P1252" s="61">
        <f t="shared" si="164"/>
        <v>0</v>
      </c>
      <c r="Q1252" s="61">
        <f t="shared" si="164"/>
        <v>0</v>
      </c>
      <c r="R1252" s="279"/>
      <c r="S1252" s="95"/>
    </row>
    <row r="1253" spans="1:19" s="69" customFormat="1" ht="26.25" hidden="1" customHeight="1">
      <c r="A1253" s="50" t="s">
        <v>369</v>
      </c>
      <c r="B1253" s="13"/>
      <c r="C1253" s="262">
        <f>D1253+H1253+L1253+N1253</f>
        <v>20796974.0108</v>
      </c>
      <c r="D1253" s="49">
        <f t="shared" ref="D1253:Q1253" si="165">SUM(D1254:D1261)</f>
        <v>4751421.4220000003</v>
      </c>
      <c r="E1253" s="49">
        <f t="shared" si="165"/>
        <v>0</v>
      </c>
      <c r="F1253" s="49">
        <f t="shared" si="165"/>
        <v>0</v>
      </c>
      <c r="G1253" s="49">
        <f t="shared" si="165"/>
        <v>4494.0200000000004</v>
      </c>
      <c r="H1253" s="49">
        <f t="shared" si="165"/>
        <v>12848911.741799999</v>
      </c>
      <c r="I1253" s="49">
        <f t="shared" si="165"/>
        <v>0</v>
      </c>
      <c r="J1253" s="49">
        <f t="shared" si="165"/>
        <v>0</v>
      </c>
      <c r="K1253" s="49">
        <f t="shared" si="165"/>
        <v>2993.8</v>
      </c>
      <c r="L1253" s="49">
        <f t="shared" si="165"/>
        <v>2960033.6670000004</v>
      </c>
      <c r="M1253" s="49">
        <f t="shared" si="165"/>
        <v>228.5</v>
      </c>
      <c r="N1253" s="49">
        <f t="shared" si="165"/>
        <v>236607.18</v>
      </c>
      <c r="O1253" s="49">
        <f t="shared" si="165"/>
        <v>0</v>
      </c>
      <c r="P1253" s="49">
        <f t="shared" si="165"/>
        <v>0</v>
      </c>
      <c r="Q1253" s="49">
        <f t="shared" si="165"/>
        <v>0</v>
      </c>
      <c r="R1253" s="181"/>
      <c r="S1253" s="351"/>
    </row>
    <row r="1254" spans="1:19" s="8" customFormat="1" ht="20.25" hidden="1" customHeight="1">
      <c r="A1254" s="105">
        <v>1</v>
      </c>
      <c r="B1254" s="106" t="s">
        <v>242</v>
      </c>
      <c r="C1254" s="124">
        <f t="shared" ref="C1254:C1261" si="166">D1254+F1254+H1254+J1254+L1254+N1254+P1254+Q1254</f>
        <v>1258359.2291999999</v>
      </c>
      <c r="D1254" s="48"/>
      <c r="E1254" s="48"/>
      <c r="F1254" s="48"/>
      <c r="G1254" s="7">
        <f>184.2*1.4</f>
        <v>257.88</v>
      </c>
      <c r="H1254" s="7">
        <f>G1254*3043.09</f>
        <v>784752.04920000001</v>
      </c>
      <c r="I1254" s="48"/>
      <c r="J1254" s="48"/>
      <c r="K1254" s="48">
        <v>228.5</v>
      </c>
      <c r="L1254" s="48">
        <v>237000</v>
      </c>
      <c r="M1254" s="48">
        <v>228.5</v>
      </c>
      <c r="N1254" s="48">
        <f>M1254*1035.48</f>
        <v>236607.18</v>
      </c>
      <c r="O1254" s="7"/>
      <c r="P1254" s="7"/>
      <c r="Q1254" s="7"/>
      <c r="R1254" s="182"/>
      <c r="S1254" s="193"/>
    </row>
    <row r="1255" spans="1:19" s="8" customFormat="1" ht="20.25" hidden="1" customHeight="1">
      <c r="A1255" s="105">
        <v>2</v>
      </c>
      <c r="B1255" s="106" t="s">
        <v>245</v>
      </c>
      <c r="C1255" s="124">
        <f t="shared" si="166"/>
        <v>1747159.6926</v>
      </c>
      <c r="D1255" s="48"/>
      <c r="E1255" s="48"/>
      <c r="F1255" s="48"/>
      <c r="G1255" s="48">
        <f>410.1*1.4</f>
        <v>574.14</v>
      </c>
      <c r="H1255" s="48">
        <f>G1255*3043.09</f>
        <v>1747159.6926</v>
      </c>
      <c r="I1255" s="48"/>
      <c r="J1255" s="48"/>
      <c r="K1255" s="48"/>
      <c r="L1255" s="48"/>
      <c r="M1255" s="48"/>
      <c r="N1255" s="48"/>
      <c r="O1255" s="48"/>
      <c r="P1255" s="48"/>
      <c r="Q1255" s="7"/>
      <c r="R1255" s="182"/>
      <c r="S1255" s="193"/>
    </row>
    <row r="1256" spans="1:19" s="8" customFormat="1" ht="20.25" hidden="1" customHeight="1">
      <c r="A1256" s="105">
        <v>3</v>
      </c>
      <c r="B1256" s="106" t="s">
        <v>249</v>
      </c>
      <c r="C1256" s="124">
        <f t="shared" si="166"/>
        <v>1138000</v>
      </c>
      <c r="D1256" s="48"/>
      <c r="E1256" s="48"/>
      <c r="F1256" s="48"/>
      <c r="G1256" s="7">
        <v>374</v>
      </c>
      <c r="H1256" s="7">
        <v>1138000</v>
      </c>
      <c r="I1256" s="48"/>
      <c r="J1256" s="48"/>
      <c r="K1256" s="48"/>
      <c r="L1256" s="48"/>
      <c r="M1256" s="48"/>
      <c r="N1256" s="48"/>
      <c r="O1256" s="7"/>
      <c r="P1256" s="7"/>
      <c r="Q1256" s="7"/>
      <c r="R1256" s="182"/>
      <c r="S1256" s="193"/>
    </row>
    <row r="1257" spans="1:19" s="8" customFormat="1" ht="20.25" hidden="1" customHeight="1">
      <c r="A1257" s="105">
        <v>4</v>
      </c>
      <c r="B1257" s="106" t="s">
        <v>252</v>
      </c>
      <c r="C1257" s="124">
        <f t="shared" si="166"/>
        <v>4668818.2879999997</v>
      </c>
      <c r="D1257" s="48">
        <f>K1257*1718.23</f>
        <v>1461182.7919999999</v>
      </c>
      <c r="E1257" s="48"/>
      <c r="F1257" s="48"/>
      <c r="G1257" s="7">
        <v>779</v>
      </c>
      <c r="H1257" s="7">
        <v>2370000</v>
      </c>
      <c r="I1257" s="48"/>
      <c r="J1257" s="48"/>
      <c r="K1257" s="48">
        <v>850.4</v>
      </c>
      <c r="L1257" s="48">
        <f>K1257*984.99</f>
        <v>837635.49600000004</v>
      </c>
      <c r="M1257" s="48"/>
      <c r="N1257" s="48"/>
      <c r="O1257" s="7"/>
      <c r="P1257" s="7"/>
      <c r="Q1257" s="7"/>
      <c r="R1257" s="182"/>
      <c r="S1257" s="193"/>
    </row>
    <row r="1258" spans="1:19" s="8" customFormat="1" ht="20.25" hidden="1" customHeight="1">
      <c r="A1258" s="105">
        <v>5</v>
      </c>
      <c r="B1258" s="106" t="s">
        <v>253</v>
      </c>
      <c r="C1258" s="124">
        <f t="shared" si="166"/>
        <v>4877124.8600000003</v>
      </c>
      <c r="D1258" s="48">
        <f>K1258*1718.23</f>
        <v>1859124.86</v>
      </c>
      <c r="E1258" s="48"/>
      <c r="F1258" s="48"/>
      <c r="G1258" s="7">
        <v>757</v>
      </c>
      <c r="H1258" s="7">
        <v>1953000</v>
      </c>
      <c r="I1258" s="48"/>
      <c r="J1258" s="48"/>
      <c r="K1258" s="48">
        <v>1082</v>
      </c>
      <c r="L1258" s="48">
        <v>1065000</v>
      </c>
      <c r="M1258" s="48"/>
      <c r="N1258" s="48"/>
      <c r="O1258" s="7"/>
      <c r="P1258" s="7"/>
      <c r="Q1258" s="7"/>
      <c r="R1258" s="182"/>
      <c r="S1258" s="193"/>
    </row>
    <row r="1259" spans="1:19" s="8" customFormat="1" ht="20.25" hidden="1" customHeight="1">
      <c r="A1259" s="105">
        <v>6</v>
      </c>
      <c r="B1259" s="106" t="s">
        <v>254</v>
      </c>
      <c r="C1259" s="124">
        <f t="shared" si="166"/>
        <v>975000</v>
      </c>
      <c r="D1259" s="48"/>
      <c r="E1259" s="48"/>
      <c r="F1259" s="48"/>
      <c r="G1259" s="7">
        <v>378</v>
      </c>
      <c r="H1259" s="7">
        <v>975000</v>
      </c>
      <c r="I1259" s="48"/>
      <c r="J1259" s="48"/>
      <c r="K1259" s="48"/>
      <c r="L1259" s="48"/>
      <c r="M1259" s="48"/>
      <c r="N1259" s="48"/>
      <c r="O1259" s="7"/>
      <c r="P1259" s="7"/>
      <c r="Q1259" s="7"/>
      <c r="R1259" s="182"/>
      <c r="S1259" s="193"/>
    </row>
    <row r="1260" spans="1:19" s="8" customFormat="1" ht="42.75" hidden="1" customHeight="1">
      <c r="A1260" s="105">
        <v>7</v>
      </c>
      <c r="B1260" s="106" t="s">
        <v>1294</v>
      </c>
      <c r="C1260" s="124">
        <f t="shared" si="166"/>
        <v>3923511.9410000001</v>
      </c>
      <c r="D1260" s="48">
        <v>1431113.77</v>
      </c>
      <c r="E1260" s="48"/>
      <c r="F1260" s="48"/>
      <c r="G1260" s="7">
        <v>648</v>
      </c>
      <c r="H1260" s="7">
        <v>1672000</v>
      </c>
      <c r="I1260" s="48"/>
      <c r="J1260" s="48"/>
      <c r="K1260" s="48">
        <v>832.9</v>
      </c>
      <c r="L1260" s="48">
        <f>K1260*984.99</f>
        <v>820398.17099999997</v>
      </c>
      <c r="M1260" s="48"/>
      <c r="N1260" s="48"/>
      <c r="O1260" s="7"/>
      <c r="P1260" s="7"/>
      <c r="Q1260" s="7"/>
      <c r="R1260" s="182"/>
      <c r="S1260" s="193"/>
    </row>
    <row r="1261" spans="1:19" s="8" customFormat="1" ht="24" hidden="1" customHeight="1">
      <c r="A1261" s="105">
        <v>8</v>
      </c>
      <c r="B1261" s="106" t="s">
        <v>1552</v>
      </c>
      <c r="C1261" s="124">
        <f t="shared" si="166"/>
        <v>2209000</v>
      </c>
      <c r="D1261" s="48"/>
      <c r="E1261" s="48"/>
      <c r="F1261" s="48"/>
      <c r="G1261" s="7">
        <v>726</v>
      </c>
      <c r="H1261" s="7">
        <v>2209000</v>
      </c>
      <c r="I1261" s="48"/>
      <c r="J1261" s="48"/>
      <c r="K1261" s="48"/>
      <c r="L1261" s="48"/>
      <c r="M1261" s="48"/>
      <c r="N1261" s="48"/>
      <c r="O1261" s="7"/>
      <c r="P1261" s="7"/>
      <c r="Q1261" s="7"/>
      <c r="R1261" s="182"/>
      <c r="S1261" s="193"/>
    </row>
    <row r="1262" spans="1:19" s="69" customFormat="1" hidden="1">
      <c r="A1262" s="50" t="s">
        <v>370</v>
      </c>
      <c r="B1262" s="13"/>
      <c r="C1262" s="262">
        <f t="shared" ref="C1262:C1276" si="167">D1262+H1262+L1262+N1262</f>
        <v>35078498.008000001</v>
      </c>
      <c r="D1262" s="49">
        <f t="shared" ref="D1262:Q1262" si="168">SUM(D1263:D1275)</f>
        <v>5225145.2630000003</v>
      </c>
      <c r="E1262" s="49">
        <f t="shared" si="168"/>
        <v>0</v>
      </c>
      <c r="F1262" s="49">
        <f t="shared" si="168"/>
        <v>0</v>
      </c>
      <c r="G1262" s="49">
        <f t="shared" si="168"/>
        <v>8818</v>
      </c>
      <c r="H1262" s="49">
        <f t="shared" si="168"/>
        <v>26044000</v>
      </c>
      <c r="I1262" s="49">
        <f t="shared" si="168"/>
        <v>0</v>
      </c>
      <c r="J1262" s="49">
        <f t="shared" si="168"/>
        <v>0</v>
      </c>
      <c r="K1262" s="49">
        <f t="shared" si="168"/>
        <v>3867.3</v>
      </c>
      <c r="L1262" s="49">
        <f t="shared" si="168"/>
        <v>3809352.7450000001</v>
      </c>
      <c r="M1262" s="49">
        <f t="shared" si="168"/>
        <v>0</v>
      </c>
      <c r="N1262" s="49">
        <f t="shared" si="168"/>
        <v>0</v>
      </c>
      <c r="O1262" s="49">
        <f t="shared" si="168"/>
        <v>0</v>
      </c>
      <c r="P1262" s="49">
        <f t="shared" si="168"/>
        <v>0</v>
      </c>
      <c r="Q1262" s="49">
        <f t="shared" si="168"/>
        <v>0</v>
      </c>
      <c r="R1262" s="183"/>
      <c r="S1262" s="351"/>
    </row>
    <row r="1263" spans="1:19" s="31" customFormat="1" hidden="1">
      <c r="A1263" s="4">
        <v>1</v>
      </c>
      <c r="B1263" s="108" t="s">
        <v>237</v>
      </c>
      <c r="C1263" s="124">
        <f t="shared" ref="C1263:C1275" si="169">D1263+F1263+H1263+J1263+L1263+N1263+P1263+Q1263</f>
        <v>1935000</v>
      </c>
      <c r="D1263" s="48"/>
      <c r="E1263" s="48"/>
      <c r="F1263" s="48"/>
      <c r="G1263" s="7">
        <v>636</v>
      </c>
      <c r="H1263" s="7">
        <v>1935000</v>
      </c>
      <c r="I1263" s="48"/>
      <c r="J1263" s="48"/>
      <c r="K1263" s="48"/>
      <c r="L1263" s="48"/>
      <c r="M1263" s="7"/>
      <c r="N1263" s="7"/>
      <c r="O1263" s="7"/>
      <c r="P1263" s="7"/>
      <c r="Q1263" s="7"/>
      <c r="R1263" s="182"/>
      <c r="S1263" s="347"/>
    </row>
    <row r="1264" spans="1:19" s="31" customFormat="1" ht="37.5" hidden="1">
      <c r="A1264" s="4">
        <v>2</v>
      </c>
      <c r="B1264" s="106" t="s">
        <v>1602</v>
      </c>
      <c r="C1264" s="124">
        <f t="shared" si="169"/>
        <v>1208000</v>
      </c>
      <c r="D1264" s="48"/>
      <c r="E1264" s="48"/>
      <c r="F1264" s="48"/>
      <c r="G1264" s="7">
        <v>397</v>
      </c>
      <c r="H1264" s="7">
        <v>1208000</v>
      </c>
      <c r="I1264" s="48"/>
      <c r="J1264" s="48"/>
      <c r="K1264" s="48"/>
      <c r="L1264" s="48"/>
      <c r="M1264" s="7"/>
      <c r="N1264" s="7"/>
      <c r="O1264" s="7"/>
      <c r="P1264" s="7"/>
      <c r="Q1264" s="7"/>
      <c r="R1264" s="182"/>
      <c r="S1264" s="347"/>
    </row>
    <row r="1265" spans="1:19" s="31" customFormat="1" ht="37.5" hidden="1">
      <c r="A1265" s="105">
        <v>3</v>
      </c>
      <c r="B1265" s="106" t="s">
        <v>1603</v>
      </c>
      <c r="C1265" s="124">
        <f t="shared" si="169"/>
        <v>1609000</v>
      </c>
      <c r="D1265" s="48"/>
      <c r="E1265" s="48"/>
      <c r="F1265" s="48"/>
      <c r="G1265" s="7">
        <v>529</v>
      </c>
      <c r="H1265" s="7">
        <v>1609000</v>
      </c>
      <c r="I1265" s="48"/>
      <c r="J1265" s="48"/>
      <c r="K1265" s="48"/>
      <c r="L1265" s="48"/>
      <c r="M1265" s="48"/>
      <c r="N1265" s="48"/>
      <c r="O1265" s="7"/>
      <c r="P1265" s="7"/>
      <c r="Q1265" s="7"/>
      <c r="R1265" s="182"/>
      <c r="S1265" s="347"/>
    </row>
    <row r="1266" spans="1:19" s="31" customFormat="1" ht="24.75" hidden="1" customHeight="1">
      <c r="A1266" s="105">
        <v>4</v>
      </c>
      <c r="B1266" s="106" t="s">
        <v>1438</v>
      </c>
      <c r="C1266" s="124">
        <f t="shared" si="169"/>
        <v>1691082.1539999999</v>
      </c>
      <c r="D1266" s="48">
        <v>521823.38</v>
      </c>
      <c r="E1266" s="48"/>
      <c r="F1266" s="48"/>
      <c r="G1266" s="7">
        <v>312</v>
      </c>
      <c r="H1266" s="7">
        <v>950000</v>
      </c>
      <c r="I1266" s="48"/>
      <c r="J1266" s="48"/>
      <c r="K1266" s="48">
        <v>222.6</v>
      </c>
      <c r="L1266" s="48">
        <f>K1266*984.99</f>
        <v>219258.774</v>
      </c>
      <c r="M1266" s="48"/>
      <c r="N1266" s="48"/>
      <c r="O1266" s="7"/>
      <c r="P1266" s="7"/>
      <c r="Q1266" s="7"/>
      <c r="R1266" s="182"/>
      <c r="S1266" s="347"/>
    </row>
    <row r="1267" spans="1:19" s="31" customFormat="1" ht="37.5" hidden="1">
      <c r="A1267" s="4">
        <v>5</v>
      </c>
      <c r="B1267" s="106" t="s">
        <v>1604</v>
      </c>
      <c r="C1267" s="124">
        <f t="shared" si="169"/>
        <v>4442000</v>
      </c>
      <c r="D1267" s="48"/>
      <c r="E1267" s="48"/>
      <c r="F1267" s="48"/>
      <c r="G1267" s="7">
        <v>1460</v>
      </c>
      <c r="H1267" s="7">
        <v>4442000</v>
      </c>
      <c r="I1267" s="48"/>
      <c r="J1267" s="48"/>
      <c r="K1267" s="48"/>
      <c r="L1267" s="48"/>
      <c r="M1267" s="7"/>
      <c r="N1267" s="7"/>
      <c r="O1267" s="7"/>
      <c r="P1267" s="7"/>
      <c r="Q1267" s="7"/>
      <c r="R1267" s="182"/>
      <c r="S1267" s="347"/>
    </row>
    <row r="1268" spans="1:19" s="22" customFormat="1" hidden="1">
      <c r="A1268" s="105">
        <v>6</v>
      </c>
      <c r="B1268" s="106" t="s">
        <v>242</v>
      </c>
      <c r="C1268" s="124">
        <f t="shared" si="169"/>
        <v>475000</v>
      </c>
      <c r="D1268" s="48">
        <v>475000</v>
      </c>
      <c r="E1268" s="48"/>
      <c r="F1268" s="48"/>
      <c r="G1268" s="7"/>
      <c r="H1268" s="7"/>
      <c r="I1268" s="48"/>
      <c r="J1268" s="48"/>
      <c r="K1268" s="48"/>
      <c r="L1268" s="48"/>
      <c r="M1268" s="48"/>
      <c r="N1268" s="48"/>
      <c r="O1268" s="7"/>
      <c r="P1268" s="7"/>
      <c r="Q1268" s="7"/>
      <c r="R1268" s="182"/>
      <c r="S1268" s="220"/>
    </row>
    <row r="1269" spans="1:19" s="22" customFormat="1" ht="37.5" hidden="1">
      <c r="A1269" s="4">
        <v>7</v>
      </c>
      <c r="B1269" s="108" t="s">
        <v>1551</v>
      </c>
      <c r="C1269" s="124">
        <f t="shared" si="169"/>
        <v>3128000</v>
      </c>
      <c r="D1269" s="48"/>
      <c r="E1269" s="48"/>
      <c r="F1269" s="48"/>
      <c r="G1269" s="7">
        <v>1028</v>
      </c>
      <c r="H1269" s="7">
        <v>3128000</v>
      </c>
      <c r="I1269" s="48"/>
      <c r="J1269" s="48"/>
      <c r="K1269" s="48"/>
      <c r="L1269" s="48"/>
      <c r="M1269" s="7"/>
      <c r="N1269" s="7"/>
      <c r="O1269" s="7"/>
      <c r="P1269" s="7"/>
      <c r="Q1269" s="7"/>
      <c r="R1269" s="182"/>
      <c r="S1269" s="220"/>
    </row>
    <row r="1270" spans="1:19" s="22" customFormat="1" hidden="1">
      <c r="A1270" s="4">
        <v>8</v>
      </c>
      <c r="B1270" s="106" t="s">
        <v>247</v>
      </c>
      <c r="C1270" s="124">
        <f t="shared" si="169"/>
        <v>5209000</v>
      </c>
      <c r="D1270" s="48"/>
      <c r="E1270" s="48"/>
      <c r="F1270" s="48"/>
      <c r="G1270" s="7">
        <v>1712</v>
      </c>
      <c r="H1270" s="7">
        <v>5209000</v>
      </c>
      <c r="I1270" s="48"/>
      <c r="J1270" s="48"/>
      <c r="K1270" s="48"/>
      <c r="L1270" s="48"/>
      <c r="M1270" s="7"/>
      <c r="N1270" s="7"/>
      <c r="O1270" s="7"/>
      <c r="P1270" s="7"/>
      <c r="Q1270" s="7"/>
      <c r="R1270" s="182"/>
      <c r="S1270" s="220"/>
    </row>
    <row r="1271" spans="1:19" s="22" customFormat="1" hidden="1">
      <c r="A1271" s="4">
        <v>9</v>
      </c>
      <c r="B1271" s="106" t="s">
        <v>248</v>
      </c>
      <c r="C1271" s="124">
        <f t="shared" si="169"/>
        <v>1055000</v>
      </c>
      <c r="D1271" s="48"/>
      <c r="E1271" s="48"/>
      <c r="F1271" s="48"/>
      <c r="G1271" s="7">
        <v>409</v>
      </c>
      <c r="H1271" s="7">
        <v>1055000</v>
      </c>
      <c r="I1271" s="48"/>
      <c r="J1271" s="48"/>
      <c r="K1271" s="48"/>
      <c r="L1271" s="48"/>
      <c r="M1271" s="7"/>
      <c r="N1271" s="7"/>
      <c r="O1271" s="7"/>
      <c r="P1271" s="7"/>
      <c r="Q1271" s="7"/>
      <c r="R1271" s="182"/>
      <c r="S1271" s="220"/>
    </row>
    <row r="1272" spans="1:19" s="22" customFormat="1" ht="24" hidden="1" customHeight="1">
      <c r="A1272" s="4">
        <v>10</v>
      </c>
      <c r="B1272" s="106" t="s">
        <v>255</v>
      </c>
      <c r="C1272" s="124">
        <f t="shared" si="169"/>
        <v>2779566.6540000001</v>
      </c>
      <c r="D1272" s="48">
        <f>K1272*1718.23</f>
        <v>894682.36100000003</v>
      </c>
      <c r="E1272" s="48"/>
      <c r="F1272" s="48"/>
      <c r="G1272" s="7">
        <v>451</v>
      </c>
      <c r="H1272" s="7">
        <v>1372000</v>
      </c>
      <c r="I1272" s="48"/>
      <c r="J1272" s="48"/>
      <c r="K1272" s="48">
        <v>520.70000000000005</v>
      </c>
      <c r="L1272" s="48">
        <f>K1272*984.99</f>
        <v>512884.29300000006</v>
      </c>
      <c r="M1272" s="7"/>
      <c r="N1272" s="7"/>
      <c r="O1272" s="7"/>
      <c r="P1272" s="7"/>
      <c r="Q1272" s="7"/>
      <c r="R1272" s="182"/>
      <c r="S1272" s="220"/>
    </row>
    <row r="1273" spans="1:19" s="22" customFormat="1" ht="38.25" hidden="1" customHeight="1">
      <c r="A1273" s="105">
        <v>11</v>
      </c>
      <c r="B1273" s="106" t="s">
        <v>1605</v>
      </c>
      <c r="C1273" s="124">
        <f t="shared" si="169"/>
        <v>1499000</v>
      </c>
      <c r="D1273" s="48"/>
      <c r="E1273" s="48"/>
      <c r="F1273" s="48"/>
      <c r="G1273" s="7">
        <v>581</v>
      </c>
      <c r="H1273" s="7">
        <v>1499000</v>
      </c>
      <c r="I1273" s="48"/>
      <c r="J1273" s="48"/>
      <c r="K1273" s="48"/>
      <c r="L1273" s="48"/>
      <c r="M1273" s="48"/>
      <c r="N1273" s="48"/>
      <c r="O1273" s="7"/>
      <c r="P1273" s="7"/>
      <c r="Q1273" s="7"/>
      <c r="R1273" s="182"/>
      <c r="S1273" s="220"/>
    </row>
    <row r="1274" spans="1:19" s="22" customFormat="1" hidden="1">
      <c r="A1274" s="4">
        <v>12</v>
      </c>
      <c r="B1274" s="106" t="s">
        <v>1439</v>
      </c>
      <c r="C1274" s="124">
        <f t="shared" si="169"/>
        <v>7174639.5219999999</v>
      </c>
      <c r="D1274" s="48">
        <f>K1274*1250.79</f>
        <v>2991639.5220000003</v>
      </c>
      <c r="E1274" s="48"/>
      <c r="F1274" s="48"/>
      <c r="G1274" s="7">
        <v>708</v>
      </c>
      <c r="H1274" s="7">
        <v>1827000</v>
      </c>
      <c r="I1274" s="48"/>
      <c r="J1274" s="48"/>
      <c r="K1274" s="48">
        <v>2391.8000000000002</v>
      </c>
      <c r="L1274" s="48">
        <v>2356000</v>
      </c>
      <c r="M1274" s="7"/>
      <c r="N1274" s="7"/>
      <c r="O1274" s="7"/>
      <c r="P1274" s="7"/>
      <c r="Q1274" s="7"/>
      <c r="R1274" s="182"/>
      <c r="S1274" s="220"/>
    </row>
    <row r="1275" spans="1:19" s="22" customFormat="1" hidden="1">
      <c r="A1275" s="105">
        <v>13</v>
      </c>
      <c r="B1275" s="106" t="s">
        <v>1440</v>
      </c>
      <c r="C1275" s="124">
        <f t="shared" si="169"/>
        <v>2873209.6780000003</v>
      </c>
      <c r="D1275" s="48">
        <v>342000</v>
      </c>
      <c r="E1275" s="48"/>
      <c r="F1275" s="48"/>
      <c r="G1275" s="7">
        <v>595</v>
      </c>
      <c r="H1275" s="7">
        <v>1810000</v>
      </c>
      <c r="I1275" s="48"/>
      <c r="J1275" s="48"/>
      <c r="K1275" s="48">
        <v>732.2</v>
      </c>
      <c r="L1275" s="48">
        <f>K1275*984.99</f>
        <v>721209.67800000007</v>
      </c>
      <c r="M1275" s="48"/>
      <c r="N1275" s="48"/>
      <c r="O1275" s="7"/>
      <c r="P1275" s="7"/>
      <c r="Q1275" s="7"/>
      <c r="R1275" s="182"/>
      <c r="S1275" s="220"/>
    </row>
    <row r="1276" spans="1:19" s="69" customFormat="1" hidden="1">
      <c r="A1276" s="50" t="s">
        <v>371</v>
      </c>
      <c r="B1276" s="32"/>
      <c r="C1276" s="262">
        <f t="shared" si="167"/>
        <v>48166452.095600002</v>
      </c>
      <c r="D1276" s="49">
        <f t="shared" ref="D1276:Q1276" si="170">SUM(D1277:D1298)</f>
        <v>9526421.7520000003</v>
      </c>
      <c r="E1276" s="49">
        <f t="shared" si="170"/>
        <v>0</v>
      </c>
      <c r="F1276" s="49">
        <f t="shared" si="170"/>
        <v>0</v>
      </c>
      <c r="G1276" s="49">
        <f t="shared" si="170"/>
        <v>9646.14</v>
      </c>
      <c r="H1276" s="49">
        <f t="shared" si="170"/>
        <v>28109104.5416</v>
      </c>
      <c r="I1276" s="49">
        <f t="shared" si="170"/>
        <v>0</v>
      </c>
      <c r="J1276" s="49">
        <f t="shared" si="170"/>
        <v>0</v>
      </c>
      <c r="K1276" s="49">
        <f t="shared" si="170"/>
        <v>10054.900000000001</v>
      </c>
      <c r="L1276" s="49">
        <f t="shared" si="170"/>
        <v>9903942.6620000005</v>
      </c>
      <c r="M1276" s="49">
        <f t="shared" si="170"/>
        <v>605.5</v>
      </c>
      <c r="N1276" s="49">
        <f t="shared" si="170"/>
        <v>626983.14</v>
      </c>
      <c r="O1276" s="49">
        <f t="shared" si="170"/>
        <v>0</v>
      </c>
      <c r="P1276" s="49">
        <f t="shared" si="170"/>
        <v>0</v>
      </c>
      <c r="Q1276" s="49">
        <f t="shared" si="170"/>
        <v>0</v>
      </c>
      <c r="R1276" s="183"/>
      <c r="S1276" s="351"/>
    </row>
    <row r="1277" spans="1:19" s="22" customFormat="1" ht="26.25" hidden="1" customHeight="1">
      <c r="A1277" s="105">
        <v>1</v>
      </c>
      <c r="B1277" s="108" t="s">
        <v>238</v>
      </c>
      <c r="C1277" s="124">
        <f t="shared" ref="C1277:C1298" si="171">D1277+F1277+H1277+J1277+L1277+N1277+P1277+Q1277</f>
        <v>1721000</v>
      </c>
      <c r="D1277" s="48"/>
      <c r="E1277" s="48"/>
      <c r="F1277" s="48"/>
      <c r="G1277" s="7">
        <v>667</v>
      </c>
      <c r="H1277" s="7">
        <v>1721000</v>
      </c>
      <c r="I1277" s="48"/>
      <c r="J1277" s="48"/>
      <c r="K1277" s="48"/>
      <c r="L1277" s="48"/>
      <c r="M1277" s="48"/>
      <c r="N1277" s="48"/>
      <c r="O1277" s="48"/>
      <c r="P1277" s="48"/>
      <c r="Q1277" s="7"/>
      <c r="R1277" s="184"/>
      <c r="S1277" s="220"/>
    </row>
    <row r="1278" spans="1:19" s="22" customFormat="1" ht="24.75" hidden="1" customHeight="1">
      <c r="A1278" s="105">
        <v>2</v>
      </c>
      <c r="B1278" s="108" t="s">
        <v>239</v>
      </c>
      <c r="C1278" s="124">
        <f t="shared" si="171"/>
        <v>3128000</v>
      </c>
      <c r="D1278" s="48"/>
      <c r="E1278" s="48"/>
      <c r="F1278" s="48"/>
      <c r="G1278" s="7">
        <v>1028</v>
      </c>
      <c r="H1278" s="7">
        <v>3128000</v>
      </c>
      <c r="I1278" s="48"/>
      <c r="J1278" s="48"/>
      <c r="K1278" s="48"/>
      <c r="L1278" s="48"/>
      <c r="M1278" s="48"/>
      <c r="N1278" s="48"/>
      <c r="O1278" s="48"/>
      <c r="P1278" s="48"/>
      <c r="Q1278" s="7"/>
      <c r="R1278" s="184"/>
      <c r="S1278" s="220"/>
    </row>
    <row r="1279" spans="1:19" s="22" customFormat="1" ht="37.5" hidden="1">
      <c r="A1279" s="105">
        <v>3</v>
      </c>
      <c r="B1279" s="106" t="s">
        <v>1550</v>
      </c>
      <c r="C1279" s="124">
        <f t="shared" si="171"/>
        <v>2200463.2400000002</v>
      </c>
      <c r="D1279" s="48">
        <v>1219463.24</v>
      </c>
      <c r="E1279" s="48"/>
      <c r="F1279" s="48"/>
      <c r="G1279" s="7">
        <v>380</v>
      </c>
      <c r="H1279" s="7">
        <v>981000</v>
      </c>
      <c r="I1279" s="48"/>
      <c r="J1279" s="48"/>
      <c r="K1279" s="48"/>
      <c r="L1279" s="48"/>
      <c r="M1279" s="48"/>
      <c r="N1279" s="48"/>
      <c r="O1279" s="48"/>
      <c r="P1279" s="48"/>
      <c r="Q1279" s="7"/>
      <c r="R1279" s="184"/>
      <c r="S1279" s="220"/>
    </row>
    <row r="1280" spans="1:19" s="22" customFormat="1" ht="37.5" hidden="1">
      <c r="A1280" s="105">
        <v>4</v>
      </c>
      <c r="B1280" s="106" t="s">
        <v>1549</v>
      </c>
      <c r="C1280" s="124">
        <f t="shared" si="171"/>
        <v>2198291.1340000001</v>
      </c>
      <c r="D1280" s="48">
        <f>2344.22*519.7</f>
        <v>1218291.1340000001</v>
      </c>
      <c r="E1280" s="48"/>
      <c r="F1280" s="48"/>
      <c r="G1280" s="7">
        <v>380</v>
      </c>
      <c r="H1280" s="7">
        <v>980000</v>
      </c>
      <c r="I1280" s="48"/>
      <c r="J1280" s="48"/>
      <c r="K1280" s="48"/>
      <c r="L1280" s="48"/>
      <c r="M1280" s="48"/>
      <c r="N1280" s="48"/>
      <c r="O1280" s="48"/>
      <c r="P1280" s="48"/>
      <c r="Q1280" s="7"/>
      <c r="R1280" s="184"/>
      <c r="S1280" s="220"/>
    </row>
    <row r="1281" spans="1:19" s="22" customFormat="1" ht="37.5" hidden="1">
      <c r="A1281" s="105">
        <v>5</v>
      </c>
      <c r="B1281" s="106" t="s">
        <v>1548</v>
      </c>
      <c r="C1281" s="124">
        <f t="shared" si="171"/>
        <v>2204620.5300000003</v>
      </c>
      <c r="D1281" s="48">
        <v>1224620.53</v>
      </c>
      <c r="E1281" s="48"/>
      <c r="F1281" s="48"/>
      <c r="G1281" s="7">
        <v>380</v>
      </c>
      <c r="H1281" s="7">
        <v>980000</v>
      </c>
      <c r="I1281" s="48"/>
      <c r="J1281" s="48"/>
      <c r="K1281" s="48"/>
      <c r="L1281" s="48"/>
      <c r="M1281" s="48"/>
      <c r="N1281" s="48"/>
      <c r="O1281" s="48"/>
      <c r="P1281" s="48"/>
      <c r="Q1281" s="7"/>
      <c r="R1281" s="184"/>
      <c r="S1281" s="220"/>
    </row>
    <row r="1282" spans="1:19" s="22" customFormat="1" hidden="1">
      <c r="A1282" s="105">
        <v>6</v>
      </c>
      <c r="B1282" s="106" t="s">
        <v>1441</v>
      </c>
      <c r="C1282" s="124">
        <f t="shared" si="171"/>
        <v>4307751.8320000004</v>
      </c>
      <c r="D1282" s="48">
        <f>K1282*1948.92</f>
        <v>1549586.2920000001</v>
      </c>
      <c r="E1282" s="48"/>
      <c r="F1282" s="48"/>
      <c r="G1282" s="7">
        <v>649</v>
      </c>
      <c r="H1282" s="7">
        <v>1975000</v>
      </c>
      <c r="I1282" s="48"/>
      <c r="J1282" s="48"/>
      <c r="K1282" s="48">
        <v>795.1</v>
      </c>
      <c r="L1282" s="48">
        <v>783165.54</v>
      </c>
      <c r="M1282" s="48"/>
      <c r="N1282" s="48"/>
      <c r="O1282" s="48"/>
      <c r="P1282" s="48"/>
      <c r="Q1282" s="7"/>
      <c r="R1282" s="184"/>
      <c r="S1282" s="220"/>
    </row>
    <row r="1283" spans="1:19" s="22" customFormat="1" ht="24.75" hidden="1" customHeight="1">
      <c r="A1283" s="105">
        <v>7</v>
      </c>
      <c r="B1283" s="106" t="s">
        <v>240</v>
      </c>
      <c r="C1283" s="124">
        <f t="shared" si="171"/>
        <v>805000</v>
      </c>
      <c r="D1283" s="48"/>
      <c r="E1283" s="48"/>
      <c r="F1283" s="48"/>
      <c r="G1283" s="7">
        <v>312</v>
      </c>
      <c r="H1283" s="7">
        <v>805000</v>
      </c>
      <c r="I1283" s="48"/>
      <c r="J1283" s="48"/>
      <c r="K1283" s="48"/>
      <c r="L1283" s="48"/>
      <c r="M1283" s="48"/>
      <c r="N1283" s="48"/>
      <c r="O1283" s="48"/>
      <c r="P1283" s="48"/>
      <c r="Q1283" s="7"/>
      <c r="R1283" s="184"/>
      <c r="S1283" s="220"/>
    </row>
    <row r="1284" spans="1:19" s="22" customFormat="1" hidden="1">
      <c r="A1284" s="105">
        <v>8</v>
      </c>
      <c r="B1284" s="106" t="s">
        <v>1442</v>
      </c>
      <c r="C1284" s="124">
        <f t="shared" si="171"/>
        <v>1437000</v>
      </c>
      <c r="D1284" s="48"/>
      <c r="E1284" s="48"/>
      <c r="F1284" s="48"/>
      <c r="G1284" s="7">
        <v>557</v>
      </c>
      <c r="H1284" s="7">
        <v>1437000</v>
      </c>
      <c r="I1284" s="48"/>
      <c r="J1284" s="48"/>
      <c r="K1284" s="48"/>
      <c r="L1284" s="48"/>
      <c r="M1284" s="48"/>
      <c r="N1284" s="48"/>
      <c r="O1284" s="48"/>
      <c r="P1284" s="48"/>
      <c r="Q1284" s="7"/>
      <c r="R1284" s="184"/>
      <c r="S1284" s="220"/>
    </row>
    <row r="1285" spans="1:19" s="22" customFormat="1" ht="24.75" hidden="1" customHeight="1">
      <c r="A1285" s="105">
        <v>9</v>
      </c>
      <c r="B1285" s="106" t="s">
        <v>1443</v>
      </c>
      <c r="C1285" s="124">
        <f t="shared" si="171"/>
        <v>1085666.142</v>
      </c>
      <c r="D1285" s="48">
        <f>1876.78*268.9</f>
        <v>504666.14199999993</v>
      </c>
      <c r="E1285" s="48"/>
      <c r="F1285" s="48"/>
      <c r="G1285" s="7">
        <v>191</v>
      </c>
      <c r="H1285" s="7">
        <v>581000</v>
      </c>
      <c r="I1285" s="48"/>
      <c r="J1285" s="48"/>
      <c r="K1285" s="48"/>
      <c r="L1285" s="48"/>
      <c r="M1285" s="48"/>
      <c r="N1285" s="48"/>
      <c r="O1285" s="48"/>
      <c r="P1285" s="48"/>
      <c r="Q1285" s="7"/>
      <c r="R1285" s="184"/>
      <c r="S1285" s="220"/>
    </row>
    <row r="1286" spans="1:19" s="22" customFormat="1" hidden="1">
      <c r="A1286" s="105">
        <v>10</v>
      </c>
      <c r="B1286" s="106" t="s">
        <v>241</v>
      </c>
      <c r="C1286" s="124">
        <f t="shared" si="171"/>
        <v>2603999.0915999999</v>
      </c>
      <c r="D1286" s="48">
        <f>K1286*2344.22</f>
        <v>777108.92999999993</v>
      </c>
      <c r="E1286" s="48"/>
      <c r="F1286" s="48"/>
      <c r="G1286" s="7">
        <f>271.6*1.4</f>
        <v>380.24</v>
      </c>
      <c r="H1286" s="7">
        <f>G1286*3043.09</f>
        <v>1157104.5416000001</v>
      </c>
      <c r="I1286" s="48"/>
      <c r="J1286" s="48"/>
      <c r="K1286" s="48">
        <v>331.5</v>
      </c>
      <c r="L1286" s="48">
        <v>326524</v>
      </c>
      <c r="M1286" s="48">
        <f>K1286</f>
        <v>331.5</v>
      </c>
      <c r="N1286" s="48">
        <f>M1286*1035.48</f>
        <v>343261.62</v>
      </c>
      <c r="O1286" s="48"/>
      <c r="P1286" s="48"/>
      <c r="Q1286" s="7"/>
      <c r="R1286" s="184"/>
      <c r="S1286" s="220"/>
    </row>
    <row r="1287" spans="1:19" s="22" customFormat="1" hidden="1">
      <c r="A1287" s="105">
        <v>11</v>
      </c>
      <c r="B1287" s="106" t="s">
        <v>243</v>
      </c>
      <c r="C1287" s="124">
        <f t="shared" si="171"/>
        <v>2016925.0599999998</v>
      </c>
      <c r="D1287" s="48">
        <f>K1287*2344.22</f>
        <v>642316.27999999991</v>
      </c>
      <c r="E1287" s="48"/>
      <c r="F1287" s="48"/>
      <c r="G1287" s="7">
        <v>270</v>
      </c>
      <c r="H1287" s="7">
        <v>821000</v>
      </c>
      <c r="I1287" s="48"/>
      <c r="J1287" s="48"/>
      <c r="K1287" s="48">
        <v>274</v>
      </c>
      <c r="L1287" s="48">
        <f>K1287*984.99</f>
        <v>269887.26</v>
      </c>
      <c r="M1287" s="48">
        <f>K1287</f>
        <v>274</v>
      </c>
      <c r="N1287" s="48">
        <f>M1287*1035.48</f>
        <v>283721.52</v>
      </c>
      <c r="O1287" s="48"/>
      <c r="P1287" s="48"/>
      <c r="Q1287" s="7"/>
      <c r="R1287" s="184"/>
      <c r="S1287" s="220"/>
    </row>
    <row r="1288" spans="1:19" s="22" customFormat="1" hidden="1">
      <c r="A1288" s="105">
        <v>12</v>
      </c>
      <c r="B1288" s="106" t="s">
        <v>244</v>
      </c>
      <c r="C1288" s="124">
        <f t="shared" si="171"/>
        <v>1102631.5079999999</v>
      </c>
      <c r="D1288" s="48">
        <f>229.1*1876.78</f>
        <v>429970.29800000001</v>
      </c>
      <c r="E1288" s="48"/>
      <c r="F1288" s="48"/>
      <c r="G1288" s="7">
        <v>147</v>
      </c>
      <c r="H1288" s="7">
        <v>447000</v>
      </c>
      <c r="I1288" s="48"/>
      <c r="J1288" s="48"/>
      <c r="K1288" s="48">
        <v>229.1</v>
      </c>
      <c r="L1288" s="48">
        <v>225661.21</v>
      </c>
      <c r="M1288" s="48"/>
      <c r="N1288" s="48"/>
      <c r="O1288" s="48"/>
      <c r="P1288" s="48"/>
      <c r="Q1288" s="7"/>
      <c r="R1288" s="184"/>
      <c r="S1288" s="220"/>
    </row>
    <row r="1289" spans="1:19" s="109" customFormat="1" ht="23.25" hidden="1" customHeight="1">
      <c r="A1289" s="105">
        <v>13</v>
      </c>
      <c r="B1289" s="106" t="s">
        <v>246</v>
      </c>
      <c r="C1289" s="124">
        <f t="shared" si="171"/>
        <v>5197000</v>
      </c>
      <c r="D1289" s="48"/>
      <c r="E1289" s="48"/>
      <c r="F1289" s="48"/>
      <c r="G1289" s="7">
        <v>1708</v>
      </c>
      <c r="H1289" s="7">
        <v>5197000</v>
      </c>
      <c r="I1289" s="48"/>
      <c r="J1289" s="48"/>
      <c r="K1289" s="48"/>
      <c r="L1289" s="48"/>
      <c r="M1289" s="48"/>
      <c r="N1289" s="48"/>
      <c r="O1289" s="48"/>
      <c r="P1289" s="48"/>
      <c r="Q1289" s="7"/>
      <c r="R1289" s="185"/>
      <c r="S1289" s="352"/>
    </row>
    <row r="1290" spans="1:19" s="22" customFormat="1" ht="24" hidden="1" customHeight="1">
      <c r="A1290" s="105">
        <v>14</v>
      </c>
      <c r="B1290" s="106" t="s">
        <v>1444</v>
      </c>
      <c r="C1290" s="124">
        <f t="shared" si="171"/>
        <v>1655000</v>
      </c>
      <c r="D1290" s="48"/>
      <c r="E1290" s="48"/>
      <c r="F1290" s="48"/>
      <c r="G1290" s="7">
        <v>544</v>
      </c>
      <c r="H1290" s="7">
        <v>1655000</v>
      </c>
      <c r="I1290" s="48"/>
      <c r="J1290" s="48"/>
      <c r="K1290" s="48"/>
      <c r="L1290" s="48"/>
      <c r="M1290" s="48"/>
      <c r="N1290" s="48"/>
      <c r="O1290" s="48"/>
      <c r="P1290" s="48"/>
      <c r="Q1290" s="7"/>
      <c r="R1290" s="184"/>
      <c r="S1290" s="220"/>
    </row>
    <row r="1291" spans="1:19" s="22" customFormat="1" hidden="1">
      <c r="A1291" s="105">
        <v>15</v>
      </c>
      <c r="B1291" s="106" t="s">
        <v>250</v>
      </c>
      <c r="C1291" s="124">
        <f t="shared" si="171"/>
        <v>2007000</v>
      </c>
      <c r="D1291" s="48">
        <v>933000</v>
      </c>
      <c r="E1291" s="48"/>
      <c r="F1291" s="48"/>
      <c r="G1291" s="7"/>
      <c r="H1291" s="7"/>
      <c r="I1291" s="48"/>
      <c r="J1291" s="48"/>
      <c r="K1291" s="48">
        <v>1090.4000000000001</v>
      </c>
      <c r="L1291" s="48">
        <v>1074000</v>
      </c>
      <c r="M1291" s="48"/>
      <c r="N1291" s="48"/>
      <c r="O1291" s="48"/>
      <c r="P1291" s="48"/>
      <c r="Q1291" s="7"/>
      <c r="R1291" s="184"/>
      <c r="S1291" s="220"/>
    </row>
    <row r="1292" spans="1:19" s="22" customFormat="1" ht="25.5" hidden="1" customHeight="1">
      <c r="A1292" s="105">
        <v>16</v>
      </c>
      <c r="B1292" s="106" t="s">
        <v>251</v>
      </c>
      <c r="C1292" s="124">
        <f t="shared" si="171"/>
        <v>4264469.6919999998</v>
      </c>
      <c r="D1292" s="48">
        <f>K1292*1250.79</f>
        <v>1027398.906</v>
      </c>
      <c r="E1292" s="48"/>
      <c r="F1292" s="48"/>
      <c r="G1292" s="7">
        <v>798</v>
      </c>
      <c r="H1292" s="7">
        <v>2428000</v>
      </c>
      <c r="I1292" s="48"/>
      <c r="J1292" s="48"/>
      <c r="K1292" s="48">
        <v>821.4</v>
      </c>
      <c r="L1292" s="48">
        <f>K1292*984.99</f>
        <v>809070.78599999996</v>
      </c>
      <c r="M1292" s="48"/>
      <c r="N1292" s="48"/>
      <c r="O1292" s="48"/>
      <c r="P1292" s="48"/>
      <c r="Q1292" s="7"/>
      <c r="R1292" s="184"/>
      <c r="S1292" s="220"/>
    </row>
    <row r="1293" spans="1:19" s="22" customFormat="1" ht="24" hidden="1" customHeight="1">
      <c r="A1293" s="105">
        <v>17</v>
      </c>
      <c r="B1293" s="106" t="s">
        <v>256</v>
      </c>
      <c r="C1293" s="124">
        <f t="shared" si="171"/>
        <v>3816000</v>
      </c>
      <c r="D1293" s="48"/>
      <c r="E1293" s="48"/>
      <c r="F1293" s="48"/>
      <c r="G1293" s="7">
        <v>1254.9000000000001</v>
      </c>
      <c r="H1293" s="7">
        <v>3816000</v>
      </c>
      <c r="I1293" s="48"/>
      <c r="J1293" s="48"/>
      <c r="K1293" s="48"/>
      <c r="L1293" s="48"/>
      <c r="M1293" s="48"/>
      <c r="N1293" s="48"/>
      <c r="O1293" s="48"/>
      <c r="P1293" s="48"/>
      <c r="Q1293" s="7"/>
      <c r="R1293" s="184"/>
      <c r="S1293" s="220"/>
    </row>
    <row r="1294" spans="1:19" s="22" customFormat="1" ht="24.75" hidden="1" customHeight="1">
      <c r="A1294" s="105">
        <v>18</v>
      </c>
      <c r="B1294" s="106" t="s">
        <v>257</v>
      </c>
      <c r="C1294" s="124">
        <f t="shared" si="171"/>
        <v>1458573.192</v>
      </c>
      <c r="D1294" s="48"/>
      <c r="E1294" s="48"/>
      <c r="F1294" s="48"/>
      <c r="G1294" s="48"/>
      <c r="H1294" s="48"/>
      <c r="I1294" s="48"/>
      <c r="J1294" s="48"/>
      <c r="K1294" s="48">
        <v>1480.8</v>
      </c>
      <c r="L1294" s="48">
        <f>K1294*984.99</f>
        <v>1458573.192</v>
      </c>
      <c r="M1294" s="48"/>
      <c r="N1294" s="48"/>
      <c r="O1294" s="48"/>
      <c r="P1294" s="48"/>
      <c r="Q1294" s="7"/>
      <c r="R1294" s="184"/>
      <c r="S1294" s="220"/>
    </row>
    <row r="1295" spans="1:19" s="109" customFormat="1" ht="26.25" hidden="1" customHeight="1">
      <c r="A1295" s="105">
        <v>19</v>
      </c>
      <c r="B1295" s="106" t="s">
        <v>258</v>
      </c>
      <c r="C1295" s="124">
        <f t="shared" si="171"/>
        <v>581242.59900000005</v>
      </c>
      <c r="D1295" s="48"/>
      <c r="E1295" s="48"/>
      <c r="F1295" s="48"/>
      <c r="G1295" s="48"/>
      <c r="H1295" s="48"/>
      <c r="I1295" s="48"/>
      <c r="J1295" s="48"/>
      <c r="K1295" s="48">
        <v>590.1</v>
      </c>
      <c r="L1295" s="48">
        <f>K1295*984.99</f>
        <v>581242.59900000005</v>
      </c>
      <c r="M1295" s="48"/>
      <c r="N1295" s="48"/>
      <c r="O1295" s="48"/>
      <c r="P1295" s="48"/>
      <c r="Q1295" s="7"/>
      <c r="R1295" s="185"/>
      <c r="S1295" s="352"/>
    </row>
    <row r="1296" spans="1:19" s="109" customFormat="1" ht="26.25" hidden="1" customHeight="1">
      <c r="A1296" s="105">
        <v>20</v>
      </c>
      <c r="B1296" s="106" t="s">
        <v>259</v>
      </c>
      <c r="C1296" s="124">
        <f t="shared" si="171"/>
        <v>1461626.6610000001</v>
      </c>
      <c r="D1296" s="48"/>
      <c r="E1296" s="48"/>
      <c r="F1296" s="48"/>
      <c r="G1296" s="48"/>
      <c r="H1296" s="48"/>
      <c r="I1296" s="48"/>
      <c r="J1296" s="48"/>
      <c r="K1296" s="48">
        <v>1483.9</v>
      </c>
      <c r="L1296" s="48">
        <f>K1296*984.99</f>
        <v>1461626.6610000001</v>
      </c>
      <c r="M1296" s="48"/>
      <c r="N1296" s="48"/>
      <c r="O1296" s="48"/>
      <c r="P1296" s="48"/>
      <c r="Q1296" s="7"/>
      <c r="R1296" s="186"/>
      <c r="S1296" s="352"/>
    </row>
    <row r="1297" spans="1:19" s="109" customFormat="1" ht="26.25" hidden="1" customHeight="1">
      <c r="A1297" s="105">
        <v>21</v>
      </c>
      <c r="B1297" s="106" t="s">
        <v>260</v>
      </c>
      <c r="C1297" s="124">
        <f t="shared" si="171"/>
        <v>1451579.763</v>
      </c>
      <c r="D1297" s="48"/>
      <c r="E1297" s="48"/>
      <c r="F1297" s="48"/>
      <c r="G1297" s="48"/>
      <c r="H1297" s="48"/>
      <c r="I1297" s="48"/>
      <c r="J1297" s="48"/>
      <c r="K1297" s="48">
        <v>1473.7</v>
      </c>
      <c r="L1297" s="48">
        <f>K1297*984.99</f>
        <v>1451579.763</v>
      </c>
      <c r="M1297" s="48"/>
      <c r="N1297" s="48"/>
      <c r="O1297" s="48"/>
      <c r="P1297" s="48"/>
      <c r="Q1297" s="7"/>
      <c r="R1297" s="185"/>
      <c r="S1297" s="352"/>
    </row>
    <row r="1298" spans="1:19" s="109" customFormat="1" ht="26.25" hidden="1" customHeight="1">
      <c r="A1298" s="105">
        <v>22</v>
      </c>
      <c r="B1298" s="106" t="s">
        <v>261</v>
      </c>
      <c r="C1298" s="124">
        <f t="shared" si="171"/>
        <v>1462611.6510000001</v>
      </c>
      <c r="D1298" s="48"/>
      <c r="E1298" s="48"/>
      <c r="F1298" s="48"/>
      <c r="G1298" s="48"/>
      <c r="H1298" s="48"/>
      <c r="I1298" s="48"/>
      <c r="J1298" s="48"/>
      <c r="K1298" s="48">
        <v>1484.9</v>
      </c>
      <c r="L1298" s="48">
        <f>K1298*984.99</f>
        <v>1462611.6510000001</v>
      </c>
      <c r="M1298" s="48"/>
      <c r="N1298" s="48"/>
      <c r="O1298" s="48"/>
      <c r="P1298" s="48"/>
      <c r="Q1298" s="130"/>
      <c r="R1298" s="185"/>
      <c r="S1298" s="352"/>
    </row>
    <row r="1299" spans="1:19" s="3" customFormat="1" ht="29.25" hidden="1" customHeight="1">
      <c r="A1299" s="6">
        <v>28</v>
      </c>
      <c r="B1299" s="13" t="s">
        <v>77</v>
      </c>
      <c r="C1299" s="133">
        <f>C1300+C1304</f>
        <v>9863064.6009999998</v>
      </c>
      <c r="D1299" s="61">
        <f t="shared" ref="D1299:Q1299" si="172">D1300+D1304</f>
        <v>918934.24</v>
      </c>
      <c r="E1299" s="61">
        <f t="shared" si="172"/>
        <v>0</v>
      </c>
      <c r="F1299" s="61">
        <f t="shared" si="172"/>
        <v>0</v>
      </c>
      <c r="G1299" s="61">
        <f t="shared" si="172"/>
        <v>337.8</v>
      </c>
      <c r="H1299" s="61">
        <f t="shared" si="172"/>
        <v>1189974.82</v>
      </c>
      <c r="I1299" s="61">
        <f t="shared" si="172"/>
        <v>1208.9000000000001</v>
      </c>
      <c r="J1299" s="61">
        <f t="shared" si="172"/>
        <v>481432.34</v>
      </c>
      <c r="K1299" s="61">
        <f t="shared" si="172"/>
        <v>1763.1</v>
      </c>
      <c r="L1299" s="61">
        <f t="shared" si="172"/>
        <v>1736635.8689999999</v>
      </c>
      <c r="M1299" s="61">
        <f t="shared" si="172"/>
        <v>1150.6999999999998</v>
      </c>
      <c r="N1299" s="61">
        <f t="shared" si="172"/>
        <v>1191526.8359999999</v>
      </c>
      <c r="O1299" s="61">
        <f t="shared" si="172"/>
        <v>1763.1</v>
      </c>
      <c r="P1299" s="61">
        <f t="shared" si="172"/>
        <v>4344560.4959999993</v>
      </c>
      <c r="Q1299" s="61">
        <f t="shared" si="172"/>
        <v>0</v>
      </c>
      <c r="R1299" s="149"/>
      <c r="S1299" s="36"/>
    </row>
    <row r="1300" spans="1:19" s="3" customFormat="1" ht="29.25" hidden="1" customHeight="1">
      <c r="A1300" s="307" t="s">
        <v>1292</v>
      </c>
      <c r="B1300" s="28"/>
      <c r="C1300" s="264">
        <f>SUM(C1301:C1303)</f>
        <v>6079397.9809999997</v>
      </c>
      <c r="D1300" s="71">
        <f t="shared" ref="D1300:Q1300" si="173">SUM(D1301:D1303)</f>
        <v>918934.24</v>
      </c>
      <c r="E1300" s="71">
        <f t="shared" si="173"/>
        <v>0</v>
      </c>
      <c r="F1300" s="71">
        <f t="shared" si="173"/>
        <v>0</v>
      </c>
      <c r="G1300" s="71">
        <f t="shared" si="173"/>
        <v>0</v>
      </c>
      <c r="H1300" s="71">
        <f t="shared" si="173"/>
        <v>0</v>
      </c>
      <c r="I1300" s="71">
        <f t="shared" si="173"/>
        <v>0</v>
      </c>
      <c r="J1300" s="71">
        <f t="shared" si="173"/>
        <v>0</v>
      </c>
      <c r="K1300" s="71">
        <f t="shared" si="173"/>
        <v>1150.6999999999998</v>
      </c>
      <c r="L1300" s="71">
        <f t="shared" si="173"/>
        <v>1133427.993</v>
      </c>
      <c r="M1300" s="71">
        <f t="shared" si="173"/>
        <v>1150.6999999999998</v>
      </c>
      <c r="N1300" s="71">
        <f t="shared" si="173"/>
        <v>1191526.8359999999</v>
      </c>
      <c r="O1300" s="71">
        <f t="shared" si="173"/>
        <v>1150.6999999999998</v>
      </c>
      <c r="P1300" s="71">
        <f t="shared" si="173"/>
        <v>2835508.9119999995</v>
      </c>
      <c r="Q1300" s="71">
        <f t="shared" si="173"/>
        <v>0</v>
      </c>
      <c r="R1300" s="149"/>
      <c r="S1300" s="36"/>
    </row>
    <row r="1301" spans="1:19" s="107" customFormat="1" ht="21.75" hidden="1" customHeight="1">
      <c r="A1301" s="105">
        <v>1</v>
      </c>
      <c r="B1301" s="106" t="s">
        <v>1302</v>
      </c>
      <c r="C1301" s="256">
        <f t="shared" ref="C1301:C1303" si="174">D1301+F1301+H1301+J1301+L1301+N1301+P1301+Q1301</f>
        <v>918934.24</v>
      </c>
      <c r="D1301" s="72">
        <v>918934.24</v>
      </c>
      <c r="E1301" s="72"/>
      <c r="F1301" s="72"/>
      <c r="G1301" s="72"/>
      <c r="H1301" s="72"/>
      <c r="I1301" s="72"/>
      <c r="J1301" s="72"/>
      <c r="K1301" s="72"/>
      <c r="L1301" s="72"/>
      <c r="M1301" s="72"/>
      <c r="N1301" s="72"/>
      <c r="O1301" s="72"/>
      <c r="P1301" s="72"/>
      <c r="Q1301" s="72"/>
      <c r="R1301" s="187"/>
      <c r="S1301" s="96"/>
    </row>
    <row r="1302" spans="1:19" s="107" customFormat="1" ht="21.75" hidden="1" customHeight="1">
      <c r="A1302" s="105">
        <v>2</v>
      </c>
      <c r="B1302" s="108" t="s">
        <v>1301</v>
      </c>
      <c r="C1302" s="256">
        <f t="shared" si="174"/>
        <v>2712752.6869999999</v>
      </c>
      <c r="D1302" s="72"/>
      <c r="E1302" s="72"/>
      <c r="F1302" s="72"/>
      <c r="G1302" s="72"/>
      <c r="H1302" s="72"/>
      <c r="I1302" s="72"/>
      <c r="J1302" s="72"/>
      <c r="K1302" s="72">
        <v>604.9</v>
      </c>
      <c r="L1302" s="72">
        <f>K1302*984.99</f>
        <v>595820.451</v>
      </c>
      <c r="M1302" s="72">
        <v>604.9</v>
      </c>
      <c r="N1302" s="72">
        <f>M1302*1035.48</f>
        <v>626361.85199999996</v>
      </c>
      <c r="O1302" s="72">
        <v>604.9</v>
      </c>
      <c r="P1302" s="72">
        <f>O1302*2464.16</f>
        <v>1490570.3839999998</v>
      </c>
      <c r="Q1302" s="72"/>
      <c r="R1302" s="187"/>
      <c r="S1302" s="96"/>
    </row>
    <row r="1303" spans="1:19" s="107" customFormat="1" ht="21.75" hidden="1" customHeight="1">
      <c r="A1303" s="105">
        <v>3</v>
      </c>
      <c r="B1303" s="108" t="s">
        <v>1303</v>
      </c>
      <c r="C1303" s="256">
        <f t="shared" si="174"/>
        <v>2447711.0539999995</v>
      </c>
      <c r="D1303" s="72"/>
      <c r="E1303" s="72"/>
      <c r="F1303" s="72"/>
      <c r="G1303" s="72"/>
      <c r="H1303" s="72"/>
      <c r="I1303" s="72"/>
      <c r="J1303" s="72"/>
      <c r="K1303" s="72">
        <v>545.79999999999995</v>
      </c>
      <c r="L1303" s="72">
        <f>K1303*984.99</f>
        <v>537607.54200000002</v>
      </c>
      <c r="M1303" s="72">
        <v>545.79999999999995</v>
      </c>
      <c r="N1303" s="72">
        <f>M1303*1035.48</f>
        <v>565164.98399999994</v>
      </c>
      <c r="O1303" s="72">
        <v>545.79999999999995</v>
      </c>
      <c r="P1303" s="72">
        <f>O1303*2464.16</f>
        <v>1344938.5279999997</v>
      </c>
      <c r="Q1303" s="72"/>
      <c r="R1303" s="96"/>
      <c r="S1303" s="96"/>
    </row>
    <row r="1304" spans="1:19" s="3" customFormat="1" ht="28.5" hidden="1" customHeight="1">
      <c r="A1304" s="307" t="s">
        <v>1293</v>
      </c>
      <c r="B1304" s="29"/>
      <c r="C1304" s="264">
        <f>SUM(C1305:C1307)</f>
        <v>3783666.62</v>
      </c>
      <c r="D1304" s="71">
        <f t="shared" ref="D1304:Q1304" si="175">SUM(D1305:D1307)</f>
        <v>0</v>
      </c>
      <c r="E1304" s="71">
        <f t="shared" si="175"/>
        <v>0</v>
      </c>
      <c r="F1304" s="71">
        <f t="shared" si="175"/>
        <v>0</v>
      </c>
      <c r="G1304" s="71">
        <f t="shared" si="175"/>
        <v>337.8</v>
      </c>
      <c r="H1304" s="71">
        <f t="shared" si="175"/>
        <v>1189974.82</v>
      </c>
      <c r="I1304" s="71">
        <f t="shared" si="175"/>
        <v>1208.9000000000001</v>
      </c>
      <c r="J1304" s="71">
        <f t="shared" si="175"/>
        <v>481432.34</v>
      </c>
      <c r="K1304" s="71">
        <f t="shared" si="175"/>
        <v>612.4</v>
      </c>
      <c r="L1304" s="71">
        <f t="shared" si="175"/>
        <v>603207.87599999993</v>
      </c>
      <c r="M1304" s="71">
        <f t="shared" si="175"/>
        <v>0</v>
      </c>
      <c r="N1304" s="71">
        <f t="shared" si="175"/>
        <v>0</v>
      </c>
      <c r="O1304" s="71">
        <f t="shared" si="175"/>
        <v>612.4</v>
      </c>
      <c r="P1304" s="71">
        <f t="shared" si="175"/>
        <v>1509051.5839999998</v>
      </c>
      <c r="Q1304" s="71">
        <f t="shared" si="175"/>
        <v>0</v>
      </c>
      <c r="R1304" s="36"/>
      <c r="S1304" s="36"/>
    </row>
    <row r="1305" spans="1:19" s="3" customFormat="1" ht="23.25" hidden="1" customHeight="1">
      <c r="A1305" s="105">
        <v>1</v>
      </c>
      <c r="B1305" s="106" t="s">
        <v>1304</v>
      </c>
      <c r="C1305" s="256">
        <f t="shared" ref="C1305:C1307" si="176">D1305+F1305+H1305+J1305+L1305+N1305+P1305+Q1305</f>
        <v>481432.34</v>
      </c>
      <c r="D1305" s="72"/>
      <c r="E1305" s="72"/>
      <c r="F1305" s="72"/>
      <c r="G1305" s="72"/>
      <c r="H1305" s="72"/>
      <c r="I1305" s="72">
        <v>1208.9000000000001</v>
      </c>
      <c r="J1305" s="72">
        <v>481432.34</v>
      </c>
      <c r="K1305" s="72"/>
      <c r="L1305" s="72"/>
      <c r="M1305" s="72"/>
      <c r="N1305" s="72"/>
      <c r="O1305" s="72"/>
      <c r="P1305" s="72"/>
      <c r="Q1305" s="72"/>
      <c r="R1305" s="36"/>
      <c r="S1305" s="36"/>
    </row>
    <row r="1306" spans="1:19" s="3" customFormat="1" ht="23.25" hidden="1" customHeight="1">
      <c r="A1306" s="105">
        <v>2</v>
      </c>
      <c r="B1306" s="106" t="s">
        <v>1305</v>
      </c>
      <c r="C1306" s="256">
        <f t="shared" si="176"/>
        <v>1189974.82</v>
      </c>
      <c r="D1306" s="72"/>
      <c r="E1306" s="72"/>
      <c r="F1306" s="72"/>
      <c r="G1306" s="72">
        <v>337.8</v>
      </c>
      <c r="H1306" s="72">
        <v>1189974.82</v>
      </c>
      <c r="I1306" s="72"/>
      <c r="J1306" s="72"/>
      <c r="K1306" s="72"/>
      <c r="L1306" s="72"/>
      <c r="M1306" s="72"/>
      <c r="N1306" s="72"/>
      <c r="O1306" s="72"/>
      <c r="P1306" s="72"/>
      <c r="Q1306" s="72"/>
      <c r="R1306" s="36"/>
      <c r="S1306" s="36"/>
    </row>
    <row r="1307" spans="1:19" s="3" customFormat="1" ht="23.25" hidden="1" customHeight="1">
      <c r="A1307" s="105">
        <v>3</v>
      </c>
      <c r="B1307" s="106" t="s">
        <v>1306</v>
      </c>
      <c r="C1307" s="256">
        <f t="shared" si="176"/>
        <v>2112259.46</v>
      </c>
      <c r="D1307" s="72"/>
      <c r="E1307" s="72"/>
      <c r="F1307" s="72"/>
      <c r="G1307" s="72"/>
      <c r="H1307" s="72"/>
      <c r="I1307" s="72"/>
      <c r="J1307" s="72"/>
      <c r="K1307" s="72">
        <v>612.4</v>
      </c>
      <c r="L1307" s="72">
        <f>K1307*984.99</f>
        <v>603207.87599999993</v>
      </c>
      <c r="M1307" s="72"/>
      <c r="N1307" s="72"/>
      <c r="O1307" s="72">
        <v>612.4</v>
      </c>
      <c r="P1307" s="72">
        <f>O1307*2464.16</f>
        <v>1509051.5839999998</v>
      </c>
      <c r="Q1307" s="72"/>
      <c r="R1307" s="36"/>
      <c r="S1307" s="36"/>
    </row>
    <row r="1308" spans="1:19" s="3" customFormat="1" ht="29.25" customHeight="1">
      <c r="A1308" s="6">
        <v>29</v>
      </c>
      <c r="B1308" s="188" t="s">
        <v>78</v>
      </c>
      <c r="C1308" s="265">
        <f>C1309+C1312+C1314</f>
        <v>20766345.961300001</v>
      </c>
      <c r="D1308" s="61">
        <f t="shared" ref="D1308:Q1308" si="177">D1309+D1312+D1314</f>
        <v>6622839.7566999998</v>
      </c>
      <c r="E1308" s="61">
        <f t="shared" si="177"/>
        <v>0</v>
      </c>
      <c r="F1308" s="61">
        <f t="shared" si="177"/>
        <v>0</v>
      </c>
      <c r="G1308" s="61">
        <f t="shared" si="177"/>
        <v>1873.5400000000002</v>
      </c>
      <c r="H1308" s="61">
        <f t="shared" si="177"/>
        <v>5701350.8386000004</v>
      </c>
      <c r="I1308" s="61">
        <f t="shared" si="177"/>
        <v>554.20000000000005</v>
      </c>
      <c r="J1308" s="61">
        <f t="shared" si="177"/>
        <v>220704.60800000004</v>
      </c>
      <c r="K1308" s="61">
        <f t="shared" si="177"/>
        <v>563.79999999999995</v>
      </c>
      <c r="L1308" s="61">
        <f t="shared" si="177"/>
        <v>555337.36199999996</v>
      </c>
      <c r="M1308" s="61">
        <f t="shared" si="177"/>
        <v>0</v>
      </c>
      <c r="N1308" s="61">
        <f t="shared" si="177"/>
        <v>0</v>
      </c>
      <c r="O1308" s="61">
        <f t="shared" si="177"/>
        <v>563.79999999999995</v>
      </c>
      <c r="P1308" s="61">
        <f t="shared" si="177"/>
        <v>1389293.4079999998</v>
      </c>
      <c r="Q1308" s="61">
        <f t="shared" si="177"/>
        <v>6276819.9879999999</v>
      </c>
      <c r="R1308" s="36"/>
      <c r="S1308" s="36"/>
    </row>
    <row r="1309" spans="1:19" s="3" customFormat="1">
      <c r="A1309" s="307" t="s">
        <v>1250</v>
      </c>
      <c r="B1309" s="310"/>
      <c r="C1309" s="262">
        <f>C1310+C1311</f>
        <v>1654871.26</v>
      </c>
      <c r="D1309" s="49">
        <f t="shared" ref="D1309:Q1309" si="178">D1310+D1311</f>
        <v>0</v>
      </c>
      <c r="E1309" s="49">
        <f t="shared" si="178"/>
        <v>0</v>
      </c>
      <c r="F1309" s="49">
        <f t="shared" si="178"/>
        <v>0</v>
      </c>
      <c r="G1309" s="49">
        <f t="shared" si="178"/>
        <v>0</v>
      </c>
      <c r="H1309" s="49">
        <f t="shared" si="178"/>
        <v>0</v>
      </c>
      <c r="I1309" s="49">
        <f t="shared" si="178"/>
        <v>0</v>
      </c>
      <c r="J1309" s="49">
        <f t="shared" si="178"/>
        <v>0</v>
      </c>
      <c r="K1309" s="49">
        <f t="shared" si="178"/>
        <v>0</v>
      </c>
      <c r="L1309" s="49">
        <f t="shared" si="178"/>
        <v>0</v>
      </c>
      <c r="M1309" s="49">
        <f t="shared" si="178"/>
        <v>0</v>
      </c>
      <c r="N1309" s="49">
        <f t="shared" si="178"/>
        <v>0</v>
      </c>
      <c r="O1309" s="49">
        <f t="shared" si="178"/>
        <v>0</v>
      </c>
      <c r="P1309" s="49">
        <f t="shared" si="178"/>
        <v>0</v>
      </c>
      <c r="Q1309" s="49">
        <f t="shared" si="178"/>
        <v>1654871.26</v>
      </c>
      <c r="R1309" s="289"/>
      <c r="S1309" s="36"/>
    </row>
    <row r="1310" spans="1:19" s="3" customFormat="1">
      <c r="A1310" s="4">
        <v>1</v>
      </c>
      <c r="B1310" s="5" t="s">
        <v>1269</v>
      </c>
      <c r="C1310" s="124">
        <f t="shared" ref="C1310:C1311" si="179">D1310+F1310+H1310+J1310+L1310+N1310+P1310+Q1310</f>
        <v>827905.08</v>
      </c>
      <c r="D1310" s="7"/>
      <c r="E1310" s="7"/>
      <c r="F1310" s="7"/>
      <c r="G1310" s="151"/>
      <c r="H1310" s="7"/>
      <c r="I1310" s="7"/>
      <c r="J1310" s="7"/>
      <c r="K1310" s="7"/>
      <c r="L1310" s="7"/>
      <c r="M1310" s="7"/>
      <c r="N1310" s="7"/>
      <c r="O1310" s="7"/>
      <c r="P1310" s="7"/>
      <c r="Q1310" s="151">
        <v>827905.08</v>
      </c>
      <c r="R1310" s="36"/>
      <c r="S1310" s="36"/>
    </row>
    <row r="1311" spans="1:19" s="3" customFormat="1">
      <c r="A1311" s="4">
        <v>2</v>
      </c>
      <c r="B1311" s="5" t="s">
        <v>1270</v>
      </c>
      <c r="C1311" s="124">
        <f t="shared" si="179"/>
        <v>826966.18</v>
      </c>
      <c r="D1311" s="7"/>
      <c r="E1311" s="7"/>
      <c r="F1311" s="7"/>
      <c r="G1311" s="151"/>
      <c r="H1311" s="7"/>
      <c r="I1311" s="7"/>
      <c r="J1311" s="7"/>
      <c r="K1311" s="7"/>
      <c r="L1311" s="7"/>
      <c r="M1311" s="7"/>
      <c r="N1311" s="7"/>
      <c r="O1311" s="7"/>
      <c r="P1311" s="7"/>
      <c r="Q1311" s="151">
        <v>826966.18</v>
      </c>
      <c r="R1311" s="36"/>
      <c r="S1311" s="36"/>
    </row>
    <row r="1312" spans="1:19" s="3" customFormat="1">
      <c r="A1312" s="307" t="s">
        <v>1252</v>
      </c>
      <c r="B1312" s="310"/>
      <c r="C1312" s="262">
        <f>C1313</f>
        <v>1306300.56</v>
      </c>
      <c r="D1312" s="49">
        <f t="shared" ref="D1312:Q1312" si="180">D1313</f>
        <v>0</v>
      </c>
      <c r="E1312" s="49">
        <f t="shared" si="180"/>
        <v>0</v>
      </c>
      <c r="F1312" s="49">
        <f t="shared" si="180"/>
        <v>0</v>
      </c>
      <c r="G1312" s="49">
        <f t="shared" si="180"/>
        <v>0</v>
      </c>
      <c r="H1312" s="49">
        <f t="shared" si="180"/>
        <v>0</v>
      </c>
      <c r="I1312" s="49">
        <f t="shared" si="180"/>
        <v>0</v>
      </c>
      <c r="J1312" s="49">
        <f t="shared" si="180"/>
        <v>0</v>
      </c>
      <c r="K1312" s="49">
        <f t="shared" si="180"/>
        <v>0</v>
      </c>
      <c r="L1312" s="49">
        <f t="shared" si="180"/>
        <v>0</v>
      </c>
      <c r="M1312" s="49">
        <f t="shared" si="180"/>
        <v>0</v>
      </c>
      <c r="N1312" s="49">
        <f t="shared" si="180"/>
        <v>0</v>
      </c>
      <c r="O1312" s="49">
        <f t="shared" si="180"/>
        <v>0</v>
      </c>
      <c r="P1312" s="49">
        <f t="shared" si="180"/>
        <v>0</v>
      </c>
      <c r="Q1312" s="49">
        <f t="shared" si="180"/>
        <v>1306300.56</v>
      </c>
      <c r="R1312" s="36"/>
      <c r="S1312" s="36"/>
    </row>
    <row r="1313" spans="1:19" s="3" customFormat="1" ht="21" customHeight="1">
      <c r="A1313" s="4">
        <v>1</v>
      </c>
      <c r="B1313" s="143" t="s">
        <v>1271</v>
      </c>
      <c r="C1313" s="124">
        <f t="shared" ref="C1313" si="181">D1313+F1313+H1313+J1313+L1313+N1313+P1313+Q1313</f>
        <v>1306300.56</v>
      </c>
      <c r="D1313" s="7"/>
      <c r="E1313" s="7"/>
      <c r="F1313" s="7"/>
      <c r="G1313" s="20"/>
      <c r="H1313" s="7"/>
      <c r="I1313" s="7"/>
      <c r="J1313" s="7"/>
      <c r="K1313" s="7"/>
      <c r="L1313" s="7"/>
      <c r="M1313" s="7"/>
      <c r="N1313" s="7"/>
      <c r="O1313" s="7"/>
      <c r="P1313" s="7"/>
      <c r="Q1313" s="20">
        <v>1306300.56</v>
      </c>
      <c r="R1313" s="36"/>
      <c r="S1313" s="36"/>
    </row>
    <row r="1314" spans="1:19" s="3" customFormat="1">
      <c r="A1314" s="307" t="s">
        <v>1251</v>
      </c>
      <c r="B1314" s="310"/>
      <c r="C1314" s="262">
        <f>SUM(C1315:C1325)</f>
        <v>17805174.1413</v>
      </c>
      <c r="D1314" s="49">
        <f t="shared" ref="D1314:Q1314" si="182">SUM(D1315:D1325)</f>
        <v>6622839.7566999998</v>
      </c>
      <c r="E1314" s="49">
        <f t="shared" si="182"/>
        <v>0</v>
      </c>
      <c r="F1314" s="49">
        <f t="shared" si="182"/>
        <v>0</v>
      </c>
      <c r="G1314" s="49">
        <f t="shared" si="182"/>
        <v>1873.5400000000002</v>
      </c>
      <c r="H1314" s="49">
        <f t="shared" si="182"/>
        <v>5701350.8386000004</v>
      </c>
      <c r="I1314" s="49">
        <f t="shared" si="182"/>
        <v>554.20000000000005</v>
      </c>
      <c r="J1314" s="49">
        <f t="shared" si="182"/>
        <v>220704.60800000004</v>
      </c>
      <c r="K1314" s="49">
        <f t="shared" si="182"/>
        <v>563.79999999999995</v>
      </c>
      <c r="L1314" s="49">
        <f t="shared" si="182"/>
        <v>555337.36199999996</v>
      </c>
      <c r="M1314" s="49">
        <f t="shared" si="182"/>
        <v>0</v>
      </c>
      <c r="N1314" s="49">
        <f t="shared" si="182"/>
        <v>0</v>
      </c>
      <c r="O1314" s="49">
        <f t="shared" si="182"/>
        <v>563.79999999999995</v>
      </c>
      <c r="P1314" s="49">
        <f t="shared" si="182"/>
        <v>1389293.4079999998</v>
      </c>
      <c r="Q1314" s="49">
        <f t="shared" si="182"/>
        <v>3315648.1680000001</v>
      </c>
      <c r="R1314" s="36"/>
      <c r="S1314" s="36"/>
    </row>
    <row r="1315" spans="1:19" s="3" customFormat="1">
      <c r="A1315" s="4">
        <v>1</v>
      </c>
      <c r="B1315" s="189" t="s">
        <v>1272</v>
      </c>
      <c r="C1315" s="124">
        <f t="shared" ref="C1315:C1325" si="183">D1315+F1315+H1315+J1315+L1315+N1315+P1315+Q1315</f>
        <v>1944630.7699999998</v>
      </c>
      <c r="D1315" s="7"/>
      <c r="E1315" s="7"/>
      <c r="F1315" s="7"/>
      <c r="G1315" s="7"/>
      <c r="H1315" s="7"/>
      <c r="I1315" s="7"/>
      <c r="J1315" s="7"/>
      <c r="K1315" s="7">
        <v>563.79999999999995</v>
      </c>
      <c r="L1315" s="20">
        <v>555337.36199999996</v>
      </c>
      <c r="M1315" s="7"/>
      <c r="N1315" s="7"/>
      <c r="O1315" s="7">
        <v>563.79999999999995</v>
      </c>
      <c r="P1315" s="20">
        <v>1389293.4079999998</v>
      </c>
      <c r="Q1315" s="7"/>
      <c r="R1315" s="36"/>
      <c r="S1315" s="36"/>
    </row>
    <row r="1316" spans="1:19" s="3" customFormat="1" hidden="1">
      <c r="A1316" s="4">
        <v>2</v>
      </c>
      <c r="B1316" s="146" t="s">
        <v>1273</v>
      </c>
      <c r="C1316" s="124">
        <f t="shared" si="183"/>
        <v>1907185.0860000001</v>
      </c>
      <c r="D1316" s="7"/>
      <c r="E1316" s="7"/>
      <c r="F1316" s="7"/>
      <c r="G1316" s="7">
        <v>554.20000000000005</v>
      </c>
      <c r="H1316" s="20">
        <v>1686480.4780000001</v>
      </c>
      <c r="I1316" s="7">
        <v>554.20000000000005</v>
      </c>
      <c r="J1316" s="20">
        <v>220704.60800000004</v>
      </c>
      <c r="K1316" s="7"/>
      <c r="L1316" s="7"/>
      <c r="M1316" s="7"/>
      <c r="N1316" s="7"/>
      <c r="O1316" s="7"/>
      <c r="P1316" s="7"/>
      <c r="Q1316" s="7"/>
      <c r="R1316" s="36"/>
      <c r="S1316" s="36"/>
    </row>
    <row r="1317" spans="1:19" s="3" customFormat="1" hidden="1">
      <c r="A1317" s="4">
        <v>3</v>
      </c>
      <c r="B1317" s="147" t="s">
        <v>1274</v>
      </c>
      <c r="C1317" s="124">
        <f t="shared" si="183"/>
        <v>4287030.5285999998</v>
      </c>
      <c r="D1317" s="7">
        <v>1460212.9349</v>
      </c>
      <c r="E1317" s="7"/>
      <c r="F1317" s="7"/>
      <c r="G1317" s="7">
        <v>928.93</v>
      </c>
      <c r="H1317" s="20">
        <v>2826817.5937000001</v>
      </c>
      <c r="I1317" s="7"/>
      <c r="J1317" s="7"/>
      <c r="K1317" s="7"/>
      <c r="L1317" s="7"/>
      <c r="M1317" s="7"/>
      <c r="N1317" s="7"/>
      <c r="O1317" s="7"/>
      <c r="P1317" s="7"/>
      <c r="Q1317" s="7"/>
      <c r="R1317" s="36"/>
      <c r="S1317" s="36"/>
    </row>
    <row r="1318" spans="1:19" s="3" customFormat="1">
      <c r="A1318" s="4">
        <v>4</v>
      </c>
      <c r="B1318" s="146" t="s">
        <v>1275</v>
      </c>
      <c r="C1318" s="124">
        <f t="shared" si="183"/>
        <v>1941022.44</v>
      </c>
      <c r="D1318" s="68"/>
      <c r="E1318" s="68"/>
      <c r="F1318" s="68"/>
      <c r="G1318" s="20"/>
      <c r="H1318" s="68"/>
      <c r="I1318" s="68"/>
      <c r="J1318" s="68"/>
      <c r="K1318" s="68"/>
      <c r="L1318" s="68"/>
      <c r="M1318" s="68"/>
      <c r="N1318" s="68"/>
      <c r="O1318" s="68"/>
      <c r="P1318" s="68"/>
      <c r="Q1318" s="20">
        <v>1941022.44</v>
      </c>
      <c r="R1318" s="36"/>
      <c r="S1318" s="36"/>
    </row>
    <row r="1319" spans="1:19" s="3" customFormat="1" ht="20.25" hidden="1" customHeight="1">
      <c r="A1319" s="4">
        <v>5</v>
      </c>
      <c r="B1319" s="190" t="s">
        <v>1276</v>
      </c>
      <c r="C1319" s="124">
        <f t="shared" si="183"/>
        <v>1147556.0578999999</v>
      </c>
      <c r="D1319" s="7">
        <v>1147556.0578999999</v>
      </c>
      <c r="E1319" s="68"/>
      <c r="F1319" s="68"/>
      <c r="G1319" s="68"/>
      <c r="H1319" s="20"/>
      <c r="I1319" s="68"/>
      <c r="J1319" s="68"/>
      <c r="K1319" s="68"/>
      <c r="L1319" s="68"/>
      <c r="M1319" s="68"/>
      <c r="N1319" s="68"/>
      <c r="O1319" s="68"/>
      <c r="P1319" s="68"/>
      <c r="Q1319" s="68"/>
      <c r="R1319" s="36"/>
      <c r="S1319" s="36"/>
    </row>
    <row r="1320" spans="1:19" s="3" customFormat="1" hidden="1">
      <c r="A1320" s="4">
        <v>6</v>
      </c>
      <c r="B1320" s="191" t="s">
        <v>1277</v>
      </c>
      <c r="C1320" s="124">
        <f t="shared" si="183"/>
        <v>1188052.7669000002</v>
      </c>
      <c r="D1320" s="7"/>
      <c r="E1320" s="68"/>
      <c r="F1320" s="68"/>
      <c r="G1320" s="68">
        <v>390.41</v>
      </c>
      <c r="H1320" s="20">
        <v>1188052.7669000002</v>
      </c>
      <c r="I1320" s="68"/>
      <c r="J1320" s="68"/>
      <c r="K1320" s="68"/>
      <c r="L1320" s="68"/>
      <c r="M1320" s="68"/>
      <c r="N1320" s="68"/>
      <c r="O1320" s="68"/>
      <c r="P1320" s="68"/>
      <c r="Q1320" s="68"/>
      <c r="R1320" s="36"/>
      <c r="S1320" s="36"/>
    </row>
    <row r="1321" spans="1:19" s="3" customFormat="1" hidden="1">
      <c r="A1321" s="4">
        <v>7</v>
      </c>
      <c r="B1321" s="146" t="s">
        <v>1278</v>
      </c>
      <c r="C1321" s="124">
        <f t="shared" si="183"/>
        <v>502200.19640000007</v>
      </c>
      <c r="D1321" s="7">
        <v>502200.19640000007</v>
      </c>
      <c r="E1321" s="68"/>
      <c r="F1321" s="68"/>
      <c r="G1321" s="68"/>
      <c r="H1321" s="20"/>
      <c r="I1321" s="68"/>
      <c r="J1321" s="68"/>
      <c r="K1321" s="68"/>
      <c r="L1321" s="68"/>
      <c r="M1321" s="68"/>
      <c r="N1321" s="68"/>
      <c r="O1321" s="68"/>
      <c r="P1321" s="68"/>
      <c r="Q1321" s="68"/>
      <c r="R1321" s="36"/>
      <c r="S1321" s="36"/>
    </row>
    <row r="1322" spans="1:19" s="3" customFormat="1" hidden="1">
      <c r="A1322" s="4">
        <v>8</v>
      </c>
      <c r="B1322" s="146" t="s">
        <v>1279</v>
      </c>
      <c r="C1322" s="124">
        <f t="shared" si="183"/>
        <v>558349.53599999996</v>
      </c>
      <c r="D1322" s="7">
        <v>558349.53599999996</v>
      </c>
      <c r="E1322" s="68"/>
      <c r="F1322" s="68"/>
      <c r="G1322" s="68"/>
      <c r="H1322" s="20"/>
      <c r="I1322" s="68"/>
      <c r="J1322" s="68"/>
      <c r="K1322" s="68"/>
      <c r="L1322" s="68"/>
      <c r="M1322" s="68"/>
      <c r="N1322" s="68"/>
      <c r="O1322" s="68"/>
      <c r="P1322" s="68"/>
      <c r="Q1322" s="68"/>
      <c r="R1322" s="36"/>
      <c r="S1322" s="36"/>
    </row>
    <row r="1323" spans="1:19" s="3" customFormat="1" ht="22.5" hidden="1" customHeight="1">
      <c r="A1323" s="4">
        <v>9</v>
      </c>
      <c r="B1323" s="190" t="s">
        <v>1280</v>
      </c>
      <c r="C1323" s="124">
        <f t="shared" si="183"/>
        <v>1147713.2509000001</v>
      </c>
      <c r="D1323" s="7">
        <v>1147713.2509000001</v>
      </c>
      <c r="E1323" s="68"/>
      <c r="F1323" s="68"/>
      <c r="G1323" s="68"/>
      <c r="H1323" s="20"/>
      <c r="I1323" s="68"/>
      <c r="J1323" s="68"/>
      <c r="K1323" s="68"/>
      <c r="L1323" s="68"/>
      <c r="M1323" s="68"/>
      <c r="N1323" s="68"/>
      <c r="O1323" s="68"/>
      <c r="P1323" s="68"/>
      <c r="Q1323" s="68"/>
      <c r="R1323" s="36"/>
      <c r="S1323" s="36"/>
    </row>
    <row r="1324" spans="1:19" s="3" customFormat="1" ht="22.5" hidden="1" customHeight="1">
      <c r="A1324" s="4">
        <v>10</v>
      </c>
      <c r="B1324" s="190" t="s">
        <v>1281</v>
      </c>
      <c r="C1324" s="124">
        <f t="shared" si="183"/>
        <v>1195641.3966000001</v>
      </c>
      <c r="D1324" s="7">
        <v>1195641.3966000001</v>
      </c>
      <c r="E1324" s="130"/>
      <c r="F1324" s="130"/>
      <c r="G1324" s="7"/>
      <c r="H1324" s="20"/>
      <c r="I1324" s="130"/>
      <c r="J1324" s="130"/>
      <c r="K1324" s="130"/>
      <c r="L1324" s="130"/>
      <c r="M1324" s="130"/>
      <c r="N1324" s="130"/>
      <c r="O1324" s="130"/>
      <c r="P1324" s="7"/>
      <c r="Q1324" s="7"/>
      <c r="R1324" s="36"/>
      <c r="S1324" s="36"/>
    </row>
    <row r="1325" spans="1:19" s="3" customFormat="1" ht="22.5" customHeight="1">
      <c r="A1325" s="4">
        <v>11</v>
      </c>
      <c r="B1325" s="192" t="s">
        <v>1282</v>
      </c>
      <c r="C1325" s="124">
        <f t="shared" si="183"/>
        <v>1985792.1120000002</v>
      </c>
      <c r="D1325" s="7">
        <v>611166.38400000008</v>
      </c>
      <c r="E1325" s="130"/>
      <c r="F1325" s="130"/>
      <c r="G1325" s="7"/>
      <c r="H1325" s="20"/>
      <c r="I1325" s="130"/>
      <c r="J1325" s="130"/>
      <c r="K1325" s="130"/>
      <c r="L1325" s="130"/>
      <c r="M1325" s="130"/>
      <c r="N1325" s="130"/>
      <c r="O1325" s="130"/>
      <c r="P1325" s="7"/>
      <c r="Q1325" s="7">
        <v>1374625.7280000001</v>
      </c>
      <c r="R1325" s="36"/>
      <c r="S1325" s="36"/>
    </row>
    <row r="1326" spans="1:19" s="3" customFormat="1" hidden="1">
      <c r="A1326" s="6">
        <v>30</v>
      </c>
      <c r="B1326" s="13" t="s">
        <v>79</v>
      </c>
      <c r="C1326" s="133">
        <f>C1327+C1329+C1331</f>
        <v>13529533</v>
      </c>
      <c r="D1326" s="61">
        <f t="shared" ref="D1326:Q1326" si="184">D1327+D1329+D1331</f>
        <v>4826546</v>
      </c>
      <c r="E1326" s="61">
        <f t="shared" si="184"/>
        <v>0</v>
      </c>
      <c r="F1326" s="61">
        <f t="shared" si="184"/>
        <v>0</v>
      </c>
      <c r="G1326" s="61">
        <f t="shared" si="184"/>
        <v>1914.7</v>
      </c>
      <c r="H1326" s="61">
        <f t="shared" si="184"/>
        <v>6420456</v>
      </c>
      <c r="I1326" s="61">
        <f t="shared" si="184"/>
        <v>0</v>
      </c>
      <c r="J1326" s="61">
        <f t="shared" si="184"/>
        <v>0</v>
      </c>
      <c r="K1326" s="61">
        <f t="shared" si="184"/>
        <v>0</v>
      </c>
      <c r="L1326" s="61">
        <f t="shared" si="184"/>
        <v>0</v>
      </c>
      <c r="M1326" s="61">
        <f t="shared" si="184"/>
        <v>216</v>
      </c>
      <c r="N1326" s="61">
        <f t="shared" si="184"/>
        <v>373187</v>
      </c>
      <c r="O1326" s="61">
        <f t="shared" si="184"/>
        <v>0</v>
      </c>
      <c r="P1326" s="61">
        <f t="shared" si="184"/>
        <v>0</v>
      </c>
      <c r="Q1326" s="61">
        <f t="shared" si="184"/>
        <v>1909344</v>
      </c>
      <c r="R1326" s="36"/>
      <c r="S1326" s="36"/>
    </row>
    <row r="1327" spans="1:19" hidden="1">
      <c r="A1327" s="360" t="s">
        <v>130</v>
      </c>
      <c r="B1327" s="361"/>
      <c r="C1327" s="266">
        <f>C1328</f>
        <v>1210823</v>
      </c>
      <c r="D1327" s="61">
        <f t="shared" ref="D1327:Q1327" si="185">D1328</f>
        <v>0</v>
      </c>
      <c r="E1327" s="61">
        <f t="shared" si="185"/>
        <v>0</v>
      </c>
      <c r="F1327" s="61">
        <f t="shared" si="185"/>
        <v>0</v>
      </c>
      <c r="G1327" s="61">
        <f t="shared" si="185"/>
        <v>0</v>
      </c>
      <c r="H1327" s="61">
        <f t="shared" si="185"/>
        <v>0</v>
      </c>
      <c r="I1327" s="61">
        <f t="shared" si="185"/>
        <v>0</v>
      </c>
      <c r="J1327" s="61">
        <f t="shared" si="185"/>
        <v>0</v>
      </c>
      <c r="K1327" s="61">
        <f t="shared" si="185"/>
        <v>0</v>
      </c>
      <c r="L1327" s="61">
        <f t="shared" si="185"/>
        <v>0</v>
      </c>
      <c r="M1327" s="61">
        <f t="shared" si="185"/>
        <v>0</v>
      </c>
      <c r="N1327" s="61">
        <f t="shared" si="185"/>
        <v>0</v>
      </c>
      <c r="O1327" s="61">
        <f t="shared" si="185"/>
        <v>0</v>
      </c>
      <c r="P1327" s="61">
        <f t="shared" si="185"/>
        <v>0</v>
      </c>
      <c r="Q1327" s="61">
        <f t="shared" si="185"/>
        <v>1210823</v>
      </c>
    </row>
    <row r="1328" spans="1:19" ht="21" hidden="1" customHeight="1">
      <c r="A1328" s="4">
        <v>1</v>
      </c>
      <c r="B1328" s="5" t="s">
        <v>1547</v>
      </c>
      <c r="C1328" s="267">
        <f t="shared" ref="C1328" si="186">D1328+F1328+H1328+J1328+L1328+N1328+P1328+Q1328</f>
        <v>1210823</v>
      </c>
      <c r="D1328" s="48"/>
      <c r="E1328" s="48"/>
      <c r="F1328" s="48"/>
      <c r="G1328" s="48"/>
      <c r="H1328" s="48"/>
      <c r="I1328" s="48"/>
      <c r="J1328" s="48"/>
      <c r="K1328" s="48"/>
      <c r="L1328" s="48"/>
      <c r="M1328" s="48"/>
      <c r="N1328" s="48"/>
      <c r="O1328" s="48"/>
      <c r="P1328" s="48"/>
      <c r="Q1328" s="20">
        <v>1210823</v>
      </c>
    </row>
    <row r="1329" spans="1:19" hidden="1">
      <c r="A1329" s="360" t="s">
        <v>131</v>
      </c>
      <c r="B1329" s="361"/>
      <c r="C1329" s="266">
        <f>C1330</f>
        <v>1131231</v>
      </c>
      <c r="D1329" s="61">
        <f t="shared" ref="D1329:Q1329" si="187">D1330</f>
        <v>0</v>
      </c>
      <c r="E1329" s="61">
        <f t="shared" si="187"/>
        <v>0</v>
      </c>
      <c r="F1329" s="61">
        <f t="shared" si="187"/>
        <v>0</v>
      </c>
      <c r="G1329" s="61">
        <f t="shared" si="187"/>
        <v>371.7</v>
      </c>
      <c r="H1329" s="61">
        <f t="shared" si="187"/>
        <v>1131231</v>
      </c>
      <c r="I1329" s="61">
        <f t="shared" si="187"/>
        <v>0</v>
      </c>
      <c r="J1329" s="61">
        <f t="shared" si="187"/>
        <v>0</v>
      </c>
      <c r="K1329" s="61">
        <f t="shared" si="187"/>
        <v>0</v>
      </c>
      <c r="L1329" s="61">
        <f t="shared" si="187"/>
        <v>0</v>
      </c>
      <c r="M1329" s="61">
        <f t="shared" si="187"/>
        <v>0</v>
      </c>
      <c r="N1329" s="61">
        <f t="shared" si="187"/>
        <v>0</v>
      </c>
      <c r="O1329" s="61">
        <f t="shared" si="187"/>
        <v>0</v>
      </c>
      <c r="P1329" s="61">
        <f t="shared" si="187"/>
        <v>0</v>
      </c>
      <c r="Q1329" s="61">
        <f t="shared" si="187"/>
        <v>0</v>
      </c>
    </row>
    <row r="1330" spans="1:19" ht="20.25" hidden="1" customHeight="1">
      <c r="A1330" s="4">
        <v>1</v>
      </c>
      <c r="B1330" s="5" t="s">
        <v>1325</v>
      </c>
      <c r="C1330" s="254">
        <f t="shared" ref="C1330" si="188">D1330+F1330+H1330+J1330+L1330+N1330+P1330+Q1330</f>
        <v>1131231</v>
      </c>
      <c r="D1330" s="7"/>
      <c r="E1330" s="7"/>
      <c r="F1330" s="7"/>
      <c r="G1330" s="7">
        <v>371.7</v>
      </c>
      <c r="H1330" s="20">
        <v>1131231</v>
      </c>
      <c r="I1330" s="62"/>
      <c r="J1330" s="62"/>
      <c r="K1330" s="62"/>
      <c r="L1330" s="62"/>
      <c r="M1330" s="62"/>
      <c r="N1330" s="62"/>
      <c r="O1330" s="62"/>
      <c r="P1330" s="62"/>
      <c r="Q1330" s="62"/>
    </row>
    <row r="1331" spans="1:19" hidden="1">
      <c r="A1331" s="360" t="s">
        <v>132</v>
      </c>
      <c r="B1331" s="361"/>
      <c r="C1331" s="262">
        <f>SUM(C1332:C1344)</f>
        <v>11187479</v>
      </c>
      <c r="D1331" s="49">
        <f t="shared" ref="D1331:Q1331" si="189">SUM(D1332:D1344)</f>
        <v>4826546</v>
      </c>
      <c r="E1331" s="49">
        <f t="shared" si="189"/>
        <v>0</v>
      </c>
      <c r="F1331" s="49">
        <f t="shared" si="189"/>
        <v>0</v>
      </c>
      <c r="G1331" s="49">
        <f t="shared" si="189"/>
        <v>1543</v>
      </c>
      <c r="H1331" s="49">
        <f t="shared" si="189"/>
        <v>5289225</v>
      </c>
      <c r="I1331" s="49">
        <f t="shared" si="189"/>
        <v>0</v>
      </c>
      <c r="J1331" s="49">
        <f t="shared" si="189"/>
        <v>0</v>
      </c>
      <c r="K1331" s="49">
        <f t="shared" si="189"/>
        <v>0</v>
      </c>
      <c r="L1331" s="49">
        <f t="shared" si="189"/>
        <v>0</v>
      </c>
      <c r="M1331" s="49">
        <f t="shared" si="189"/>
        <v>216</v>
      </c>
      <c r="N1331" s="49">
        <f t="shared" si="189"/>
        <v>373187</v>
      </c>
      <c r="O1331" s="49">
        <f t="shared" si="189"/>
        <v>0</v>
      </c>
      <c r="P1331" s="49">
        <f t="shared" si="189"/>
        <v>0</v>
      </c>
      <c r="Q1331" s="49">
        <f t="shared" si="189"/>
        <v>698521</v>
      </c>
    </row>
    <row r="1332" spans="1:19" s="3" customFormat="1" hidden="1">
      <c r="A1332" s="4">
        <v>1</v>
      </c>
      <c r="B1332" s="5" t="s">
        <v>1545</v>
      </c>
      <c r="C1332" s="254">
        <f t="shared" ref="C1332:C1344" si="190">D1332+F1332+H1332+J1332+L1332+N1332+P1332+Q1332</f>
        <v>717758</v>
      </c>
      <c r="D1332" s="7"/>
      <c r="E1332" s="7"/>
      <c r="F1332" s="7"/>
      <c r="G1332" s="7">
        <v>236</v>
      </c>
      <c r="H1332" s="20">
        <v>717758</v>
      </c>
      <c r="I1332" s="7"/>
      <c r="J1332" s="7"/>
      <c r="K1332" s="7"/>
      <c r="L1332" s="7"/>
      <c r="M1332" s="7"/>
      <c r="N1332" s="7"/>
      <c r="O1332" s="7"/>
      <c r="P1332" s="7"/>
      <c r="Q1332" s="7"/>
      <c r="R1332" s="36"/>
      <c r="S1332" s="36"/>
    </row>
    <row r="1333" spans="1:19" s="3" customFormat="1" ht="20.25" hidden="1" customHeight="1">
      <c r="A1333" s="4">
        <v>2</v>
      </c>
      <c r="B1333" s="5" t="s">
        <v>1546</v>
      </c>
      <c r="C1333" s="254">
        <f t="shared" si="190"/>
        <v>1916565</v>
      </c>
      <c r="D1333" s="7">
        <v>844857</v>
      </c>
      <c r="E1333" s="7"/>
      <c r="F1333" s="7"/>
      <c r="G1333" s="7"/>
      <c r="H1333" s="20"/>
      <c r="I1333" s="7"/>
      <c r="J1333" s="7"/>
      <c r="K1333" s="7"/>
      <c r="L1333" s="7"/>
      <c r="M1333" s="7">
        <v>216</v>
      </c>
      <c r="N1333" s="7">
        <v>373187</v>
      </c>
      <c r="O1333" s="7"/>
      <c r="P1333" s="7"/>
      <c r="Q1333" s="7">
        <v>698521</v>
      </c>
      <c r="R1333" s="36"/>
      <c r="S1333" s="36"/>
    </row>
    <row r="1334" spans="1:19" s="3" customFormat="1" hidden="1">
      <c r="A1334" s="4">
        <v>3</v>
      </c>
      <c r="B1334" s="5" t="s">
        <v>262</v>
      </c>
      <c r="C1334" s="254">
        <f t="shared" si="190"/>
        <v>583201</v>
      </c>
      <c r="D1334" s="7"/>
      <c r="E1334" s="7"/>
      <c r="F1334" s="7"/>
      <c r="G1334" s="7">
        <v>167</v>
      </c>
      <c r="H1334" s="20">
        <v>583201</v>
      </c>
      <c r="I1334" s="7"/>
      <c r="J1334" s="7"/>
      <c r="K1334" s="7"/>
      <c r="L1334" s="7"/>
      <c r="M1334" s="7"/>
      <c r="N1334" s="7"/>
      <c r="O1334" s="7"/>
      <c r="P1334" s="7"/>
      <c r="Q1334" s="7"/>
      <c r="R1334" s="36"/>
      <c r="S1334" s="36"/>
    </row>
    <row r="1335" spans="1:19" s="3" customFormat="1" hidden="1">
      <c r="A1335" s="4">
        <v>4</v>
      </c>
      <c r="B1335" s="5" t="s">
        <v>263</v>
      </c>
      <c r="C1335" s="254">
        <f t="shared" si="190"/>
        <v>1212770</v>
      </c>
      <c r="D1335" s="7"/>
      <c r="E1335" s="7"/>
      <c r="F1335" s="7"/>
      <c r="G1335" s="7">
        <v>347</v>
      </c>
      <c r="H1335" s="20">
        <v>1212770</v>
      </c>
      <c r="I1335" s="7"/>
      <c r="J1335" s="7"/>
      <c r="K1335" s="7"/>
      <c r="L1335" s="7"/>
      <c r="M1335" s="7"/>
      <c r="N1335" s="7"/>
      <c r="O1335" s="7"/>
      <c r="P1335" s="7"/>
      <c r="Q1335" s="7"/>
      <c r="R1335" s="36"/>
      <c r="S1335" s="36"/>
    </row>
    <row r="1336" spans="1:19" s="3" customFormat="1" hidden="1">
      <c r="A1336" s="4">
        <v>5</v>
      </c>
      <c r="B1336" s="5" t="s">
        <v>264</v>
      </c>
      <c r="C1336" s="254">
        <f t="shared" si="190"/>
        <v>698336</v>
      </c>
      <c r="D1336" s="7"/>
      <c r="E1336" s="7"/>
      <c r="F1336" s="7"/>
      <c r="G1336" s="7">
        <v>200</v>
      </c>
      <c r="H1336" s="20">
        <v>698336</v>
      </c>
      <c r="I1336" s="7"/>
      <c r="J1336" s="7"/>
      <c r="K1336" s="7"/>
      <c r="L1336" s="7"/>
      <c r="M1336" s="7"/>
      <c r="N1336" s="7"/>
      <c r="O1336" s="7"/>
      <c r="P1336" s="7"/>
      <c r="Q1336" s="7"/>
      <c r="R1336" s="36"/>
      <c r="S1336" s="36"/>
    </row>
    <row r="1337" spans="1:19" s="3" customFormat="1" hidden="1">
      <c r="A1337" s="4">
        <v>6</v>
      </c>
      <c r="B1337" s="5" t="s">
        <v>265</v>
      </c>
      <c r="C1337" s="254">
        <f t="shared" si="190"/>
        <v>585518</v>
      </c>
      <c r="D1337" s="7">
        <v>585518</v>
      </c>
      <c r="E1337" s="7"/>
      <c r="F1337" s="7"/>
      <c r="G1337" s="7"/>
      <c r="H1337" s="20"/>
      <c r="I1337" s="7"/>
      <c r="J1337" s="7"/>
      <c r="K1337" s="7"/>
      <c r="L1337" s="7"/>
      <c r="M1337" s="7"/>
      <c r="N1337" s="7"/>
      <c r="O1337" s="7"/>
      <c r="P1337" s="7"/>
      <c r="Q1337" s="7"/>
      <c r="R1337" s="36"/>
      <c r="S1337" s="36"/>
    </row>
    <row r="1338" spans="1:19" s="3" customFormat="1" hidden="1">
      <c r="A1338" s="4">
        <v>7</v>
      </c>
      <c r="B1338" s="5" t="s">
        <v>266</v>
      </c>
      <c r="C1338" s="254">
        <f t="shared" si="190"/>
        <v>496491</v>
      </c>
      <c r="D1338" s="7">
        <v>496491</v>
      </c>
      <c r="E1338" s="7"/>
      <c r="F1338" s="7"/>
      <c r="G1338" s="7"/>
      <c r="H1338" s="20"/>
      <c r="I1338" s="7"/>
      <c r="J1338" s="7"/>
      <c r="K1338" s="7"/>
      <c r="L1338" s="7"/>
      <c r="M1338" s="7"/>
      <c r="N1338" s="7"/>
      <c r="O1338" s="7"/>
      <c r="P1338" s="7"/>
      <c r="Q1338" s="7"/>
      <c r="R1338" s="36"/>
      <c r="S1338" s="36"/>
    </row>
    <row r="1339" spans="1:19" s="3" customFormat="1" ht="37.5" hidden="1">
      <c r="A1339" s="4">
        <v>8</v>
      </c>
      <c r="B1339" s="5" t="s">
        <v>1245</v>
      </c>
      <c r="C1339" s="254">
        <f t="shared" si="190"/>
        <v>881775</v>
      </c>
      <c r="D1339" s="7">
        <v>881775</v>
      </c>
      <c r="E1339" s="7"/>
      <c r="F1339" s="7"/>
      <c r="G1339" s="7"/>
      <c r="H1339" s="20"/>
      <c r="I1339" s="7"/>
      <c r="J1339" s="7"/>
      <c r="K1339" s="7"/>
      <c r="L1339" s="7"/>
      <c r="M1339" s="7"/>
      <c r="N1339" s="7"/>
      <c r="O1339" s="7"/>
      <c r="P1339" s="7"/>
      <c r="Q1339" s="7"/>
      <c r="R1339" s="36"/>
      <c r="S1339" s="36"/>
    </row>
    <row r="1340" spans="1:19" s="3" customFormat="1" ht="23.25" hidden="1" customHeight="1">
      <c r="A1340" s="4">
        <v>9</v>
      </c>
      <c r="B1340" s="5" t="s">
        <v>1543</v>
      </c>
      <c r="C1340" s="254">
        <f t="shared" si="190"/>
        <v>869237</v>
      </c>
      <c r="D1340" s="7">
        <v>869237</v>
      </c>
      <c r="E1340" s="7"/>
      <c r="F1340" s="7"/>
      <c r="G1340" s="7"/>
      <c r="H1340" s="20"/>
      <c r="I1340" s="7"/>
      <c r="J1340" s="7"/>
      <c r="K1340" s="7"/>
      <c r="L1340" s="7"/>
      <c r="M1340" s="7"/>
      <c r="N1340" s="7"/>
      <c r="O1340" s="7"/>
      <c r="P1340" s="7"/>
      <c r="Q1340" s="7"/>
      <c r="R1340" s="36"/>
      <c r="S1340" s="36"/>
    </row>
    <row r="1341" spans="1:19" s="3" customFormat="1" ht="22.5" hidden="1" customHeight="1">
      <c r="A1341" s="4">
        <v>10</v>
      </c>
      <c r="B1341" s="5" t="s">
        <v>1544</v>
      </c>
      <c r="C1341" s="254">
        <f t="shared" si="190"/>
        <v>1148668</v>
      </c>
      <c r="D1341" s="7">
        <v>1148668</v>
      </c>
      <c r="E1341" s="7"/>
      <c r="F1341" s="7"/>
      <c r="G1341" s="7"/>
      <c r="H1341" s="20"/>
      <c r="I1341" s="7"/>
      <c r="J1341" s="7"/>
      <c r="K1341" s="7"/>
      <c r="L1341" s="7"/>
      <c r="M1341" s="7"/>
      <c r="N1341" s="7"/>
      <c r="O1341" s="7"/>
      <c r="P1341" s="7"/>
      <c r="Q1341" s="7"/>
      <c r="R1341" s="36"/>
      <c r="S1341" s="36"/>
    </row>
    <row r="1342" spans="1:19" s="3" customFormat="1" ht="21.75" hidden="1" customHeight="1">
      <c r="A1342" s="4">
        <v>11</v>
      </c>
      <c r="B1342" s="5" t="s">
        <v>1542</v>
      </c>
      <c r="C1342" s="254">
        <f t="shared" si="190"/>
        <v>806297</v>
      </c>
      <c r="D1342" s="7"/>
      <c r="E1342" s="7"/>
      <c r="F1342" s="7"/>
      <c r="G1342" s="7">
        <v>230</v>
      </c>
      <c r="H1342" s="20">
        <v>806297</v>
      </c>
      <c r="I1342" s="7"/>
      <c r="J1342" s="7"/>
      <c r="K1342" s="7"/>
      <c r="L1342" s="7"/>
      <c r="M1342" s="7"/>
      <c r="N1342" s="7"/>
      <c r="O1342" s="7"/>
      <c r="P1342" s="7"/>
      <c r="Q1342" s="7"/>
      <c r="R1342" s="36"/>
      <c r="S1342" s="36"/>
    </row>
    <row r="1343" spans="1:19" s="3" customFormat="1" ht="23.25" hidden="1" customHeight="1">
      <c r="A1343" s="4">
        <v>12</v>
      </c>
      <c r="B1343" s="5" t="s">
        <v>1541</v>
      </c>
      <c r="C1343" s="254">
        <f t="shared" si="190"/>
        <v>633419</v>
      </c>
      <c r="D1343" s="7"/>
      <c r="E1343" s="7"/>
      <c r="F1343" s="7"/>
      <c r="G1343" s="7">
        <v>181</v>
      </c>
      <c r="H1343" s="20">
        <v>633419</v>
      </c>
      <c r="I1343" s="7"/>
      <c r="J1343" s="7"/>
      <c r="K1343" s="7"/>
      <c r="L1343" s="7"/>
      <c r="M1343" s="7"/>
      <c r="N1343" s="7"/>
      <c r="O1343" s="7"/>
      <c r="P1343" s="7"/>
      <c r="Q1343" s="7"/>
      <c r="R1343" s="36"/>
      <c r="S1343" s="36"/>
    </row>
    <row r="1344" spans="1:19" s="3" customFormat="1" ht="21.75" hidden="1" customHeight="1">
      <c r="A1344" s="4">
        <v>13</v>
      </c>
      <c r="B1344" s="5" t="s">
        <v>1591</v>
      </c>
      <c r="C1344" s="254">
        <f t="shared" si="190"/>
        <v>637444</v>
      </c>
      <c r="D1344" s="7"/>
      <c r="E1344" s="7"/>
      <c r="F1344" s="7"/>
      <c r="G1344" s="7">
        <v>182</v>
      </c>
      <c r="H1344" s="20">
        <v>637444</v>
      </c>
      <c r="I1344" s="7"/>
      <c r="J1344" s="7"/>
      <c r="K1344" s="7"/>
      <c r="L1344" s="7"/>
      <c r="M1344" s="7"/>
      <c r="N1344" s="7"/>
      <c r="O1344" s="7"/>
      <c r="P1344" s="7"/>
      <c r="Q1344" s="7"/>
      <c r="R1344" s="36"/>
      <c r="S1344" s="36"/>
    </row>
    <row r="1345" spans="1:19" s="3" customFormat="1" ht="20.25" hidden="1" customHeight="1">
      <c r="A1345" s="6">
        <v>31</v>
      </c>
      <c r="B1345" s="13" t="s">
        <v>80</v>
      </c>
      <c r="C1345" s="133">
        <f>C1347+C1348</f>
        <v>4217258.8</v>
      </c>
      <c r="D1345" s="61">
        <f t="shared" ref="D1345:Q1345" si="191">D1347+D1348</f>
        <v>631892.5</v>
      </c>
      <c r="E1345" s="61">
        <f t="shared" si="191"/>
        <v>0</v>
      </c>
      <c r="F1345" s="61">
        <f t="shared" si="191"/>
        <v>0</v>
      </c>
      <c r="G1345" s="61">
        <f t="shared" si="191"/>
        <v>274</v>
      </c>
      <c r="H1345" s="61">
        <f t="shared" si="191"/>
        <v>531378</v>
      </c>
      <c r="I1345" s="61">
        <f t="shared" si="191"/>
        <v>0</v>
      </c>
      <c r="J1345" s="61">
        <f t="shared" si="191"/>
        <v>0</v>
      </c>
      <c r="K1345" s="61">
        <f t="shared" si="191"/>
        <v>1182.4000000000001</v>
      </c>
      <c r="L1345" s="61">
        <f t="shared" si="191"/>
        <v>750305.2</v>
      </c>
      <c r="M1345" s="61">
        <f t="shared" si="191"/>
        <v>634.4</v>
      </c>
      <c r="N1345" s="61">
        <f t="shared" si="191"/>
        <v>426990.2</v>
      </c>
      <c r="O1345" s="61">
        <f t="shared" si="191"/>
        <v>1182.4000000000001</v>
      </c>
      <c r="P1345" s="61">
        <f t="shared" si="191"/>
        <v>1876692.9</v>
      </c>
      <c r="Q1345" s="61">
        <f t="shared" si="191"/>
        <v>0</v>
      </c>
      <c r="R1345" s="36"/>
      <c r="S1345" s="36"/>
    </row>
    <row r="1346" spans="1:19" s="3" customFormat="1" ht="20.25" hidden="1" customHeight="1">
      <c r="A1346" s="306" t="s">
        <v>1415</v>
      </c>
      <c r="B1346" s="149"/>
      <c r="C1346" s="133">
        <f>C1347+C1348</f>
        <v>4217258.8</v>
      </c>
      <c r="D1346" s="61">
        <f t="shared" ref="D1346:Q1346" si="192">D1347+D1348</f>
        <v>631892.5</v>
      </c>
      <c r="E1346" s="61">
        <f t="shared" si="192"/>
        <v>0</v>
      </c>
      <c r="F1346" s="61">
        <f t="shared" si="192"/>
        <v>0</v>
      </c>
      <c r="G1346" s="61">
        <f t="shared" si="192"/>
        <v>274</v>
      </c>
      <c r="H1346" s="61">
        <f t="shared" si="192"/>
        <v>531378</v>
      </c>
      <c r="I1346" s="61">
        <f t="shared" si="192"/>
        <v>0</v>
      </c>
      <c r="J1346" s="61">
        <f t="shared" si="192"/>
        <v>0</v>
      </c>
      <c r="K1346" s="61">
        <f t="shared" si="192"/>
        <v>1182.4000000000001</v>
      </c>
      <c r="L1346" s="61">
        <f t="shared" si="192"/>
        <v>750305.2</v>
      </c>
      <c r="M1346" s="61">
        <f t="shared" si="192"/>
        <v>634.4</v>
      </c>
      <c r="N1346" s="61">
        <f t="shared" si="192"/>
        <v>426990.2</v>
      </c>
      <c r="O1346" s="61">
        <f t="shared" si="192"/>
        <v>1182.4000000000001</v>
      </c>
      <c r="P1346" s="61">
        <f t="shared" si="192"/>
        <v>1876692.9</v>
      </c>
      <c r="Q1346" s="61">
        <f t="shared" si="192"/>
        <v>0</v>
      </c>
      <c r="R1346" s="36"/>
      <c r="S1346" s="36"/>
    </row>
    <row r="1347" spans="1:19" s="3" customFormat="1" ht="29.25" hidden="1" customHeight="1">
      <c r="A1347" s="105">
        <v>1</v>
      </c>
      <c r="B1347" s="16" t="s">
        <v>1590</v>
      </c>
      <c r="C1347" s="254">
        <f t="shared" ref="C1347:C1348" si="193">D1347+F1347+H1347+J1347+L1347+N1347+P1347+Q1347</f>
        <v>1736085.2</v>
      </c>
      <c r="D1347" s="48"/>
      <c r="E1347" s="48"/>
      <c r="F1347" s="48"/>
      <c r="G1347" s="48">
        <v>274</v>
      </c>
      <c r="H1347" s="48">
        <v>531378</v>
      </c>
      <c r="I1347" s="48"/>
      <c r="J1347" s="48"/>
      <c r="K1347" s="48">
        <v>548</v>
      </c>
      <c r="L1347" s="48">
        <v>344135.2</v>
      </c>
      <c r="M1347" s="48"/>
      <c r="N1347" s="48"/>
      <c r="O1347" s="48">
        <v>548</v>
      </c>
      <c r="P1347" s="48">
        <v>860572</v>
      </c>
      <c r="Q1347" s="48"/>
      <c r="R1347" s="36"/>
      <c r="S1347" s="36"/>
    </row>
    <row r="1348" spans="1:19" s="3" customFormat="1" ht="26.25" hidden="1" customHeight="1">
      <c r="A1348" s="105">
        <v>2</v>
      </c>
      <c r="B1348" s="16" t="s">
        <v>1540</v>
      </c>
      <c r="C1348" s="254">
        <f t="shared" si="193"/>
        <v>2481173.6</v>
      </c>
      <c r="D1348" s="48">
        <v>631892.5</v>
      </c>
      <c r="E1348" s="48"/>
      <c r="F1348" s="48"/>
      <c r="G1348" s="48"/>
      <c r="H1348" s="48"/>
      <c r="I1348" s="48"/>
      <c r="J1348" s="48"/>
      <c r="K1348" s="48">
        <v>634.4</v>
      </c>
      <c r="L1348" s="48">
        <v>406170</v>
      </c>
      <c r="M1348" s="48">
        <v>634.4</v>
      </c>
      <c r="N1348" s="48">
        <v>426990.2</v>
      </c>
      <c r="O1348" s="48">
        <v>634.4</v>
      </c>
      <c r="P1348" s="48">
        <v>1016120.9</v>
      </c>
      <c r="Q1348" s="48"/>
      <c r="R1348" s="36"/>
      <c r="S1348" s="36"/>
    </row>
    <row r="1349" spans="1:19" s="3" customFormat="1" ht="20.25" hidden="1" customHeight="1">
      <c r="A1349" s="6">
        <v>32</v>
      </c>
      <c r="B1349" s="13" t="s">
        <v>81</v>
      </c>
      <c r="C1349" s="133">
        <f>C1350+C1352</f>
        <v>2505633.3000000003</v>
      </c>
      <c r="D1349" s="61">
        <f t="shared" ref="D1349:Q1349" si="194">D1350+D1352</f>
        <v>0</v>
      </c>
      <c r="E1349" s="61">
        <f t="shared" si="194"/>
        <v>0</v>
      </c>
      <c r="F1349" s="61">
        <f t="shared" si="194"/>
        <v>0</v>
      </c>
      <c r="G1349" s="61">
        <f t="shared" si="194"/>
        <v>620</v>
      </c>
      <c r="H1349" s="61">
        <f t="shared" si="194"/>
        <v>1717697.6</v>
      </c>
      <c r="I1349" s="61">
        <f t="shared" si="194"/>
        <v>1077.5</v>
      </c>
      <c r="J1349" s="61">
        <f t="shared" si="194"/>
        <v>429103.8</v>
      </c>
      <c r="K1349" s="61">
        <f t="shared" si="194"/>
        <v>364.3</v>
      </c>
      <c r="L1349" s="61">
        <f t="shared" si="194"/>
        <v>358831.9</v>
      </c>
      <c r="M1349" s="61">
        <f t="shared" si="194"/>
        <v>0</v>
      </c>
      <c r="N1349" s="61">
        <f t="shared" si="194"/>
        <v>0</v>
      </c>
      <c r="O1349" s="61">
        <f t="shared" si="194"/>
        <v>0</v>
      </c>
      <c r="P1349" s="61">
        <f t="shared" si="194"/>
        <v>0</v>
      </c>
      <c r="Q1349" s="61">
        <f t="shared" si="194"/>
        <v>0</v>
      </c>
      <c r="R1349" s="36"/>
      <c r="S1349" s="36"/>
    </row>
    <row r="1350" spans="1:19" s="3" customFormat="1" ht="20.25" hidden="1" customHeight="1">
      <c r="A1350" s="360" t="s">
        <v>133</v>
      </c>
      <c r="B1350" s="361"/>
      <c r="C1350" s="133">
        <f>C1351</f>
        <v>886553.59999999998</v>
      </c>
      <c r="D1350" s="61">
        <f t="shared" ref="D1350:Q1350" si="195">D1351</f>
        <v>0</v>
      </c>
      <c r="E1350" s="61">
        <f t="shared" si="195"/>
        <v>0</v>
      </c>
      <c r="F1350" s="61">
        <f t="shared" si="195"/>
        <v>0</v>
      </c>
      <c r="G1350" s="61">
        <f t="shared" si="195"/>
        <v>320</v>
      </c>
      <c r="H1350" s="61">
        <f t="shared" si="195"/>
        <v>886553.59999999998</v>
      </c>
      <c r="I1350" s="61">
        <f t="shared" si="195"/>
        <v>0</v>
      </c>
      <c r="J1350" s="61">
        <f t="shared" si="195"/>
        <v>0</v>
      </c>
      <c r="K1350" s="61">
        <f t="shared" si="195"/>
        <v>0</v>
      </c>
      <c r="L1350" s="61">
        <f t="shared" si="195"/>
        <v>0</v>
      </c>
      <c r="M1350" s="61">
        <f t="shared" si="195"/>
        <v>0</v>
      </c>
      <c r="N1350" s="61">
        <f t="shared" si="195"/>
        <v>0</v>
      </c>
      <c r="O1350" s="61">
        <f t="shared" si="195"/>
        <v>0</v>
      </c>
      <c r="P1350" s="61">
        <f t="shared" si="195"/>
        <v>0</v>
      </c>
      <c r="Q1350" s="61">
        <f t="shared" si="195"/>
        <v>0</v>
      </c>
      <c r="R1350" s="36"/>
      <c r="S1350" s="36"/>
    </row>
    <row r="1351" spans="1:19" s="3" customFormat="1" ht="20.25" hidden="1" customHeight="1">
      <c r="A1351" s="4">
        <v>1</v>
      </c>
      <c r="B1351" s="5" t="s">
        <v>1115</v>
      </c>
      <c r="C1351" s="124">
        <f t="shared" ref="C1351" si="196">D1351+F1351+H1351+J1351+L1351+N1351+P1351+Q1351</f>
        <v>886553.59999999998</v>
      </c>
      <c r="D1351" s="7"/>
      <c r="E1351" s="7"/>
      <c r="F1351" s="7"/>
      <c r="G1351" s="7">
        <v>320</v>
      </c>
      <c r="H1351" s="7">
        <v>886553.59999999998</v>
      </c>
      <c r="I1351" s="62"/>
      <c r="J1351" s="62"/>
      <c r="K1351" s="62"/>
      <c r="L1351" s="62"/>
      <c r="M1351" s="62"/>
      <c r="N1351" s="62"/>
      <c r="O1351" s="62"/>
      <c r="P1351" s="62"/>
      <c r="Q1351" s="62"/>
      <c r="R1351" s="36"/>
      <c r="S1351" s="36"/>
    </row>
    <row r="1352" spans="1:19" s="3" customFormat="1" ht="20.25" customHeight="1">
      <c r="A1352" s="360" t="s">
        <v>134</v>
      </c>
      <c r="B1352" s="361"/>
      <c r="C1352" s="133">
        <f>SUM(C1353:C1354)</f>
        <v>1619079.7000000002</v>
      </c>
      <c r="D1352" s="61">
        <f t="shared" ref="D1352:Q1352" si="197">SUM(D1353:D1354)</f>
        <v>0</v>
      </c>
      <c r="E1352" s="61">
        <f t="shared" si="197"/>
        <v>0</v>
      </c>
      <c r="F1352" s="61">
        <f t="shared" si="197"/>
        <v>0</v>
      </c>
      <c r="G1352" s="61">
        <f t="shared" si="197"/>
        <v>300</v>
      </c>
      <c r="H1352" s="61">
        <f t="shared" si="197"/>
        <v>831144</v>
      </c>
      <c r="I1352" s="61">
        <f t="shared" si="197"/>
        <v>1077.5</v>
      </c>
      <c r="J1352" s="61">
        <f t="shared" si="197"/>
        <v>429103.8</v>
      </c>
      <c r="K1352" s="61">
        <f t="shared" si="197"/>
        <v>364.3</v>
      </c>
      <c r="L1352" s="61">
        <f t="shared" si="197"/>
        <v>358831.9</v>
      </c>
      <c r="M1352" s="61">
        <f t="shared" si="197"/>
        <v>0</v>
      </c>
      <c r="N1352" s="61">
        <f t="shared" si="197"/>
        <v>0</v>
      </c>
      <c r="O1352" s="61">
        <f t="shared" si="197"/>
        <v>0</v>
      </c>
      <c r="P1352" s="61">
        <f t="shared" si="197"/>
        <v>0</v>
      </c>
      <c r="Q1352" s="61">
        <f t="shared" si="197"/>
        <v>0</v>
      </c>
      <c r="R1352" s="36"/>
      <c r="S1352" s="36"/>
    </row>
    <row r="1353" spans="1:19" s="3" customFormat="1" ht="20.25" hidden="1" customHeight="1">
      <c r="A1353" s="4">
        <v>1</v>
      </c>
      <c r="B1353" s="5" t="s">
        <v>1116</v>
      </c>
      <c r="C1353" s="124">
        <f>D1353+F1353+H1353+J1353+L1353+N1353+P1353+Q1353</f>
        <v>284025</v>
      </c>
      <c r="D1353" s="7"/>
      <c r="E1353" s="7"/>
      <c r="F1353" s="7"/>
      <c r="G1353" s="7"/>
      <c r="H1353" s="7"/>
      <c r="I1353" s="7">
        <v>713.2</v>
      </c>
      <c r="J1353" s="7">
        <v>284025</v>
      </c>
      <c r="K1353" s="7"/>
      <c r="L1353" s="7"/>
      <c r="M1353" s="62"/>
      <c r="N1353" s="62"/>
      <c r="O1353" s="62"/>
      <c r="P1353" s="62"/>
      <c r="Q1353" s="62"/>
      <c r="R1353" s="36"/>
      <c r="S1353" s="36"/>
    </row>
    <row r="1354" spans="1:19" s="3" customFormat="1" ht="20.25" customHeight="1">
      <c r="A1354" s="4">
        <v>2</v>
      </c>
      <c r="B1354" s="5" t="s">
        <v>1756</v>
      </c>
      <c r="C1354" s="124">
        <f>D1354+F1354+H1354+J1354+L1354+N1354+P1354+Q1354</f>
        <v>1335054.7000000002</v>
      </c>
      <c r="D1354" s="7"/>
      <c r="E1354" s="7"/>
      <c r="F1354" s="7"/>
      <c r="G1354" s="7">
        <v>300</v>
      </c>
      <c r="H1354" s="7">
        <v>831144</v>
      </c>
      <c r="I1354" s="7">
        <v>364.3</v>
      </c>
      <c r="J1354" s="7">
        <v>145078.79999999999</v>
      </c>
      <c r="K1354" s="7">
        <v>364.3</v>
      </c>
      <c r="L1354" s="7">
        <v>358831.9</v>
      </c>
      <c r="M1354" s="62"/>
      <c r="N1354" s="62"/>
      <c r="O1354" s="62"/>
      <c r="P1354" s="62"/>
      <c r="Q1354" s="62"/>
      <c r="R1354" s="36"/>
      <c r="S1354" s="36"/>
    </row>
    <row r="1355" spans="1:19" s="3" customFormat="1" ht="20.25" customHeight="1">
      <c r="A1355" s="6">
        <v>33</v>
      </c>
      <c r="B1355" s="13" t="s">
        <v>82</v>
      </c>
      <c r="C1355" s="133">
        <f>C1356+C1360+C1366</f>
        <v>26574789.416000001</v>
      </c>
      <c r="D1355" s="61">
        <f t="shared" ref="D1355:Q1355" si="198">D1356+D1360+D1366</f>
        <v>9281004.318</v>
      </c>
      <c r="E1355" s="61">
        <f t="shared" si="198"/>
        <v>0</v>
      </c>
      <c r="F1355" s="61">
        <f t="shared" si="198"/>
        <v>0</v>
      </c>
      <c r="G1355" s="49">
        <v>886553.59999999998</v>
      </c>
      <c r="H1355" s="61">
        <f t="shared" si="198"/>
        <v>14582276.098000001</v>
      </c>
      <c r="I1355" s="61">
        <f t="shared" si="198"/>
        <v>520.5</v>
      </c>
      <c r="J1355" s="61">
        <f t="shared" si="198"/>
        <v>100000</v>
      </c>
      <c r="K1355" s="61">
        <f t="shared" si="198"/>
        <v>3249.5</v>
      </c>
      <c r="L1355" s="61">
        <f t="shared" si="198"/>
        <v>1719360</v>
      </c>
      <c r="M1355" s="61">
        <f t="shared" si="198"/>
        <v>81.900000000000006</v>
      </c>
      <c r="N1355" s="61">
        <f t="shared" si="198"/>
        <v>892149</v>
      </c>
      <c r="O1355" s="61">
        <f t="shared" si="198"/>
        <v>0</v>
      </c>
      <c r="P1355" s="61">
        <f t="shared" si="198"/>
        <v>0</v>
      </c>
      <c r="Q1355" s="61">
        <f t="shared" si="198"/>
        <v>0</v>
      </c>
      <c r="R1355" s="36"/>
      <c r="S1355" s="36"/>
    </row>
    <row r="1356" spans="1:19" s="8" customFormat="1" ht="18.75" hidden="1" customHeight="1">
      <c r="A1356" s="360" t="s">
        <v>136</v>
      </c>
      <c r="B1356" s="361"/>
      <c r="C1356" s="262">
        <f>C1357+C1358+C1359</f>
        <v>4783717.0980000002</v>
      </c>
      <c r="D1356" s="49">
        <f t="shared" ref="D1356:Q1356" si="199">D1357+D1358+D1359</f>
        <v>2228580</v>
      </c>
      <c r="E1356" s="49">
        <f t="shared" si="199"/>
        <v>0</v>
      </c>
      <c r="F1356" s="49">
        <f t="shared" si="199"/>
        <v>0</v>
      </c>
      <c r="G1356" s="49">
        <f t="shared" si="199"/>
        <v>1104.5999999999999</v>
      </c>
      <c r="H1356" s="49">
        <f t="shared" si="199"/>
        <v>2555137.0980000002</v>
      </c>
      <c r="I1356" s="49">
        <f t="shared" si="199"/>
        <v>0</v>
      </c>
      <c r="J1356" s="49">
        <f t="shared" si="199"/>
        <v>0</v>
      </c>
      <c r="K1356" s="49">
        <f t="shared" si="199"/>
        <v>0</v>
      </c>
      <c r="L1356" s="49">
        <f t="shared" si="199"/>
        <v>0</v>
      </c>
      <c r="M1356" s="49">
        <f t="shared" si="199"/>
        <v>0</v>
      </c>
      <c r="N1356" s="49">
        <f t="shared" si="199"/>
        <v>0</v>
      </c>
      <c r="O1356" s="49">
        <f t="shared" si="199"/>
        <v>0</v>
      </c>
      <c r="P1356" s="49">
        <f t="shared" si="199"/>
        <v>0</v>
      </c>
      <c r="Q1356" s="49">
        <f t="shared" si="199"/>
        <v>0</v>
      </c>
      <c r="R1356" s="193"/>
      <c r="S1356" s="193"/>
    </row>
    <row r="1357" spans="1:19" s="8" customFormat="1" hidden="1">
      <c r="A1357" s="4">
        <v>1</v>
      </c>
      <c r="B1357" s="5" t="s">
        <v>275</v>
      </c>
      <c r="C1357" s="124">
        <f t="shared" ref="C1357:C1359" si="200">D1357+F1357+H1357+J1357+L1357+N1357+P1357+Q1357</f>
        <v>1921537.0980000002</v>
      </c>
      <c r="D1357" s="7"/>
      <c r="E1357" s="48"/>
      <c r="F1357" s="7"/>
      <c r="G1357" s="7">
        <v>744.6</v>
      </c>
      <c r="H1357" s="7">
        <f>G1357*2580.63</f>
        <v>1921537.0980000002</v>
      </c>
      <c r="I1357" s="7"/>
      <c r="J1357" s="7"/>
      <c r="K1357" s="7"/>
      <c r="L1357" s="7"/>
      <c r="M1357" s="7"/>
      <c r="N1357" s="7"/>
      <c r="O1357" s="7"/>
      <c r="P1357" s="7"/>
      <c r="Q1357" s="7"/>
      <c r="R1357" s="193"/>
      <c r="S1357" s="193"/>
    </row>
    <row r="1358" spans="1:19" s="8" customFormat="1" hidden="1">
      <c r="A1358" s="4">
        <v>2</v>
      </c>
      <c r="B1358" s="5" t="s">
        <v>279</v>
      </c>
      <c r="C1358" s="124">
        <f t="shared" si="200"/>
        <v>633600</v>
      </c>
      <c r="D1358" s="7"/>
      <c r="E1358" s="48"/>
      <c r="F1358" s="7"/>
      <c r="G1358" s="7">
        <v>360</v>
      </c>
      <c r="H1358" s="7">
        <v>633600</v>
      </c>
      <c r="I1358" s="7"/>
      <c r="J1358" s="7"/>
      <c r="K1358" s="7"/>
      <c r="L1358" s="7"/>
      <c r="M1358" s="7"/>
      <c r="N1358" s="7"/>
      <c r="O1358" s="7"/>
      <c r="P1358" s="7"/>
      <c r="Q1358" s="7"/>
      <c r="R1358" s="193"/>
      <c r="S1358" s="193"/>
    </row>
    <row r="1359" spans="1:19" s="8" customFormat="1" hidden="1">
      <c r="A1359" s="4">
        <v>3</v>
      </c>
      <c r="B1359" s="5" t="s">
        <v>281</v>
      </c>
      <c r="C1359" s="124">
        <f t="shared" si="200"/>
        <v>2228580</v>
      </c>
      <c r="D1359" s="7">
        <v>2228580</v>
      </c>
      <c r="E1359" s="48"/>
      <c r="F1359" s="7"/>
      <c r="G1359" s="7"/>
      <c r="H1359" s="7"/>
      <c r="I1359" s="7"/>
      <c r="J1359" s="7"/>
      <c r="K1359" s="7"/>
      <c r="L1359" s="7"/>
      <c r="M1359" s="7"/>
      <c r="N1359" s="7"/>
      <c r="O1359" s="7"/>
      <c r="P1359" s="7"/>
      <c r="Q1359" s="7"/>
      <c r="R1359" s="193"/>
      <c r="S1359" s="193"/>
    </row>
    <row r="1360" spans="1:19" s="8" customFormat="1" ht="18.75" hidden="1" customHeight="1">
      <c r="A1360" s="360" t="s">
        <v>373</v>
      </c>
      <c r="B1360" s="361"/>
      <c r="C1360" s="262">
        <f>C1361+C1362+C1363+C1364+C1365</f>
        <v>4250732.8499999996</v>
      </c>
      <c r="D1360" s="49">
        <f t="shared" ref="D1360:Q1360" si="201">D1361+D1362+D1363+D1364+D1365</f>
        <v>1662332.85</v>
      </c>
      <c r="E1360" s="49">
        <f t="shared" si="201"/>
        <v>0</v>
      </c>
      <c r="F1360" s="49">
        <f t="shared" si="201"/>
        <v>0</v>
      </c>
      <c r="G1360" s="49">
        <f t="shared" si="201"/>
        <v>1648.5</v>
      </c>
      <c r="H1360" s="49">
        <f t="shared" si="201"/>
        <v>2588400</v>
      </c>
      <c r="I1360" s="49">
        <f t="shared" si="201"/>
        <v>0</v>
      </c>
      <c r="J1360" s="49">
        <f t="shared" si="201"/>
        <v>0</v>
      </c>
      <c r="K1360" s="49">
        <f t="shared" si="201"/>
        <v>0</v>
      </c>
      <c r="L1360" s="49">
        <f t="shared" si="201"/>
        <v>0</v>
      </c>
      <c r="M1360" s="49">
        <f t="shared" si="201"/>
        <v>0</v>
      </c>
      <c r="N1360" s="49">
        <f t="shared" si="201"/>
        <v>0</v>
      </c>
      <c r="O1360" s="49">
        <f t="shared" si="201"/>
        <v>0</v>
      </c>
      <c r="P1360" s="49">
        <f t="shared" si="201"/>
        <v>0</v>
      </c>
      <c r="Q1360" s="49">
        <f t="shared" si="201"/>
        <v>0</v>
      </c>
      <c r="R1360" s="193"/>
      <c r="S1360" s="193"/>
    </row>
    <row r="1361" spans="1:19" s="8" customFormat="1" hidden="1">
      <c r="A1361" s="4">
        <v>1</v>
      </c>
      <c r="B1361" s="5" t="s">
        <v>372</v>
      </c>
      <c r="C1361" s="124">
        <f t="shared" ref="C1361:C1391" si="202">D1361+F1361+H1361+J1361+L1361+N1361+P1361+Q1361</f>
        <v>347252.85</v>
      </c>
      <c r="D1361" s="7">
        <v>347252.85</v>
      </c>
      <c r="E1361" s="48"/>
      <c r="F1361" s="7"/>
      <c r="G1361" s="7"/>
      <c r="H1361" s="7"/>
      <c r="I1361" s="7"/>
      <c r="J1361" s="7"/>
      <c r="K1361" s="7"/>
      <c r="L1361" s="7"/>
      <c r="M1361" s="7"/>
      <c r="N1361" s="7"/>
      <c r="O1361" s="7"/>
      <c r="P1361" s="7"/>
      <c r="Q1361" s="7"/>
      <c r="R1361" s="193"/>
      <c r="S1361" s="193"/>
    </row>
    <row r="1362" spans="1:19" s="8" customFormat="1" hidden="1">
      <c r="A1362" s="4">
        <v>2</v>
      </c>
      <c r="B1362" s="5" t="s">
        <v>274</v>
      </c>
      <c r="C1362" s="124">
        <f t="shared" si="202"/>
        <v>738360</v>
      </c>
      <c r="D1362" s="7"/>
      <c r="E1362" s="48"/>
      <c r="F1362" s="7"/>
      <c r="G1362" s="7">
        <v>470</v>
      </c>
      <c r="H1362" s="7">
        <v>738360</v>
      </c>
      <c r="I1362" s="7"/>
      <c r="J1362" s="7"/>
      <c r="K1362" s="7"/>
      <c r="L1362" s="7"/>
      <c r="M1362" s="7"/>
      <c r="N1362" s="7"/>
      <c r="O1362" s="7"/>
      <c r="P1362" s="7"/>
      <c r="Q1362" s="7"/>
      <c r="R1362" s="193"/>
      <c r="S1362" s="193"/>
    </row>
    <row r="1363" spans="1:19" s="8" customFormat="1" hidden="1">
      <c r="A1363" s="4">
        <v>3</v>
      </c>
      <c r="B1363" s="5" t="s">
        <v>280</v>
      </c>
      <c r="C1363" s="124">
        <f t="shared" si="202"/>
        <v>858960</v>
      </c>
      <c r="D1363" s="7"/>
      <c r="E1363" s="48"/>
      <c r="F1363" s="7"/>
      <c r="G1363" s="7">
        <v>498.5</v>
      </c>
      <c r="H1363" s="7">
        <v>858960</v>
      </c>
      <c r="I1363" s="7"/>
      <c r="J1363" s="7"/>
      <c r="K1363" s="7"/>
      <c r="L1363" s="7"/>
      <c r="M1363" s="7"/>
      <c r="N1363" s="7"/>
      <c r="O1363" s="7"/>
      <c r="P1363" s="7"/>
      <c r="Q1363" s="7"/>
      <c r="R1363" s="193"/>
      <c r="S1363" s="193"/>
    </row>
    <row r="1364" spans="1:19" s="8" customFormat="1" hidden="1">
      <c r="A1364" s="4">
        <v>4</v>
      </c>
      <c r="B1364" s="5" t="s">
        <v>288</v>
      </c>
      <c r="C1364" s="124">
        <f t="shared" si="202"/>
        <v>991080</v>
      </c>
      <c r="D1364" s="7"/>
      <c r="E1364" s="48"/>
      <c r="F1364" s="7"/>
      <c r="G1364" s="7">
        <v>680</v>
      </c>
      <c r="H1364" s="7">
        <v>991080</v>
      </c>
      <c r="I1364" s="7"/>
      <c r="J1364" s="7"/>
      <c r="K1364" s="7"/>
      <c r="L1364" s="7"/>
      <c r="M1364" s="7"/>
      <c r="N1364" s="7"/>
      <c r="O1364" s="7"/>
      <c r="P1364" s="7"/>
      <c r="Q1364" s="7"/>
      <c r="R1364" s="193"/>
      <c r="S1364" s="193"/>
    </row>
    <row r="1365" spans="1:19" s="8" customFormat="1" ht="21" hidden="1" customHeight="1">
      <c r="A1365" s="4">
        <v>5</v>
      </c>
      <c r="B1365" s="5" t="s">
        <v>289</v>
      </c>
      <c r="C1365" s="124">
        <f t="shared" si="202"/>
        <v>1315080</v>
      </c>
      <c r="D1365" s="7">
        <v>1315080</v>
      </c>
      <c r="E1365" s="48"/>
      <c r="F1365" s="7"/>
      <c r="G1365" s="7"/>
      <c r="H1365" s="7"/>
      <c r="I1365" s="7"/>
      <c r="J1365" s="7"/>
      <c r="K1365" s="7"/>
      <c r="L1365" s="7"/>
      <c r="M1365" s="7"/>
      <c r="N1365" s="7"/>
      <c r="O1365" s="7"/>
      <c r="P1365" s="7"/>
      <c r="Q1365" s="7"/>
      <c r="R1365" s="193"/>
      <c r="S1365" s="193"/>
    </row>
    <row r="1366" spans="1:19" s="8" customFormat="1" ht="18.75" customHeight="1">
      <c r="A1366" s="360" t="s">
        <v>1601</v>
      </c>
      <c r="B1366" s="361"/>
      <c r="C1366" s="262">
        <f>C1367+C1368+C1369+C1370+C1371+C1372+C1373+C1374+C1375+C1376+C1377+C1378+C1379+C1380+C1381+C1382+C1383+C1384+C1385+C1386+C1387+C1388+C1389+C1390+C1391</f>
        <v>17540339.468000002</v>
      </c>
      <c r="D1366" s="49">
        <f t="shared" ref="D1366:Q1366" si="203">D1367+D1368+D1369+D1370+D1371+D1372+D1373+D1374+D1375+D1376+D1377+D1378+D1379+D1380+D1381+D1382+D1383+D1384+D1385+D1386+D1387+D1388+D1389+D1390+D1391</f>
        <v>5390091.4680000003</v>
      </c>
      <c r="E1366" s="49">
        <f t="shared" si="203"/>
        <v>0</v>
      </c>
      <c r="F1366" s="49">
        <f t="shared" si="203"/>
        <v>0</v>
      </c>
      <c r="G1366" s="49">
        <f t="shared" si="203"/>
        <v>6805.2000000000007</v>
      </c>
      <c r="H1366" s="49">
        <f t="shared" si="203"/>
        <v>9438739</v>
      </c>
      <c r="I1366" s="49">
        <f t="shared" si="203"/>
        <v>520.5</v>
      </c>
      <c r="J1366" s="49">
        <f t="shared" si="203"/>
        <v>100000</v>
      </c>
      <c r="K1366" s="49">
        <f t="shared" si="203"/>
        <v>3249.5</v>
      </c>
      <c r="L1366" s="49">
        <f t="shared" si="203"/>
        <v>1719360</v>
      </c>
      <c r="M1366" s="49">
        <f t="shared" si="203"/>
        <v>81.900000000000006</v>
      </c>
      <c r="N1366" s="49">
        <f t="shared" si="203"/>
        <v>892149</v>
      </c>
      <c r="O1366" s="49">
        <f t="shared" si="203"/>
        <v>0</v>
      </c>
      <c r="P1366" s="49">
        <f t="shared" si="203"/>
        <v>0</v>
      </c>
      <c r="Q1366" s="49">
        <f t="shared" si="203"/>
        <v>0</v>
      </c>
      <c r="R1366" s="193"/>
      <c r="S1366" s="193"/>
    </row>
    <row r="1367" spans="1:19" s="8" customFormat="1" ht="20.25" hidden="1" customHeight="1">
      <c r="A1367" s="4">
        <v>1</v>
      </c>
      <c r="B1367" s="5" t="s">
        <v>267</v>
      </c>
      <c r="C1367" s="124">
        <f t="shared" si="202"/>
        <v>739980</v>
      </c>
      <c r="D1367" s="7">
        <v>100000</v>
      </c>
      <c r="E1367" s="48"/>
      <c r="F1367" s="7"/>
      <c r="G1367" s="7">
        <v>410</v>
      </c>
      <c r="H1367" s="7">
        <v>639980</v>
      </c>
      <c r="I1367" s="7"/>
      <c r="J1367" s="7"/>
      <c r="K1367" s="7"/>
      <c r="L1367" s="7"/>
      <c r="M1367" s="7"/>
      <c r="N1367" s="7"/>
      <c r="O1367" s="7"/>
      <c r="P1367" s="7"/>
      <c r="Q1367" s="7"/>
      <c r="R1367" s="193"/>
      <c r="S1367" s="193"/>
    </row>
    <row r="1368" spans="1:19" s="8" customFormat="1" ht="20.25" hidden="1" customHeight="1">
      <c r="A1368" s="4">
        <v>2</v>
      </c>
      <c r="B1368" s="5" t="s">
        <v>268</v>
      </c>
      <c r="C1368" s="124">
        <f t="shared" si="202"/>
        <v>741780</v>
      </c>
      <c r="D1368" s="7">
        <v>100000</v>
      </c>
      <c r="E1368" s="48"/>
      <c r="F1368" s="7"/>
      <c r="G1368" s="7">
        <v>398.7</v>
      </c>
      <c r="H1368" s="7">
        <v>641780</v>
      </c>
      <c r="I1368" s="7"/>
      <c r="J1368" s="7"/>
      <c r="K1368" s="7"/>
      <c r="L1368" s="7"/>
      <c r="M1368" s="7"/>
      <c r="N1368" s="7"/>
      <c r="O1368" s="7"/>
      <c r="P1368" s="7"/>
      <c r="Q1368" s="7"/>
      <c r="R1368" s="193"/>
      <c r="S1368" s="193"/>
    </row>
    <row r="1369" spans="1:19" s="8" customFormat="1" ht="20.25" customHeight="1">
      <c r="A1369" s="4">
        <v>3</v>
      </c>
      <c r="B1369" s="5" t="s">
        <v>1539</v>
      </c>
      <c r="C1369" s="124">
        <f t="shared" si="202"/>
        <v>815760</v>
      </c>
      <c r="D1369" s="7"/>
      <c r="E1369" s="48"/>
      <c r="F1369" s="7"/>
      <c r="G1369" s="7">
        <v>400</v>
      </c>
      <c r="H1369" s="7">
        <v>615760</v>
      </c>
      <c r="I1369" s="7"/>
      <c r="J1369" s="7"/>
      <c r="K1369" s="7">
        <v>450</v>
      </c>
      <c r="L1369" s="7">
        <v>200000</v>
      </c>
      <c r="M1369" s="7"/>
      <c r="N1369" s="7"/>
      <c r="O1369" s="7"/>
      <c r="P1369" s="7"/>
      <c r="Q1369" s="7"/>
      <c r="R1369" s="193"/>
      <c r="S1369" s="193"/>
    </row>
    <row r="1370" spans="1:19" s="8" customFormat="1" ht="20.25" hidden="1" customHeight="1">
      <c r="A1370" s="4">
        <v>4</v>
      </c>
      <c r="B1370" s="5" t="s">
        <v>1538</v>
      </c>
      <c r="C1370" s="124">
        <f t="shared" si="202"/>
        <v>817744</v>
      </c>
      <c r="D1370" s="7"/>
      <c r="E1370" s="48"/>
      <c r="F1370" s="7"/>
      <c r="G1370" s="7">
        <v>400</v>
      </c>
      <c r="H1370" s="7">
        <v>817744</v>
      </c>
      <c r="I1370" s="7"/>
      <c r="J1370" s="7"/>
      <c r="K1370" s="7"/>
      <c r="L1370" s="7"/>
      <c r="M1370" s="7"/>
      <c r="N1370" s="7"/>
      <c r="O1370" s="7"/>
      <c r="P1370" s="7"/>
      <c r="Q1370" s="7"/>
      <c r="R1370" s="193"/>
      <c r="S1370" s="193"/>
    </row>
    <row r="1371" spans="1:19" s="8" customFormat="1" ht="20.25" hidden="1" customHeight="1">
      <c r="A1371" s="4">
        <v>5</v>
      </c>
      <c r="B1371" s="5" t="s">
        <v>1537</v>
      </c>
      <c r="C1371" s="124">
        <f t="shared" si="202"/>
        <v>657900</v>
      </c>
      <c r="D1371" s="7"/>
      <c r="E1371" s="48"/>
      <c r="F1371" s="7"/>
      <c r="G1371" s="7">
        <v>338.8</v>
      </c>
      <c r="H1371" s="7">
        <v>657900</v>
      </c>
      <c r="I1371" s="7"/>
      <c r="J1371" s="7"/>
      <c r="K1371" s="7"/>
      <c r="L1371" s="7"/>
      <c r="M1371" s="7"/>
      <c r="N1371" s="7"/>
      <c r="O1371" s="7"/>
      <c r="P1371" s="7"/>
      <c r="Q1371" s="7"/>
      <c r="R1371" s="193"/>
      <c r="S1371" s="193"/>
    </row>
    <row r="1372" spans="1:19" s="8" customFormat="1" ht="20.25" hidden="1" customHeight="1">
      <c r="A1372" s="4">
        <v>6</v>
      </c>
      <c r="B1372" s="5" t="s">
        <v>269</v>
      </c>
      <c r="C1372" s="124">
        <f t="shared" si="202"/>
        <v>1292580</v>
      </c>
      <c r="D1372" s="7"/>
      <c r="E1372" s="48"/>
      <c r="F1372" s="7"/>
      <c r="G1372" s="7">
        <v>670</v>
      </c>
      <c r="H1372" s="7">
        <v>1292580</v>
      </c>
      <c r="I1372" s="7"/>
      <c r="J1372" s="7"/>
      <c r="K1372" s="7"/>
      <c r="L1372" s="7"/>
      <c r="M1372" s="7"/>
      <c r="N1372" s="7"/>
      <c r="O1372" s="7"/>
      <c r="P1372" s="7"/>
      <c r="Q1372" s="7"/>
      <c r="R1372" s="193"/>
      <c r="S1372" s="193"/>
    </row>
    <row r="1373" spans="1:19" s="8" customFormat="1" ht="20.25" hidden="1" customHeight="1">
      <c r="A1373" s="4">
        <v>7</v>
      </c>
      <c r="B1373" s="5" t="s">
        <v>270</v>
      </c>
      <c r="C1373" s="124">
        <f t="shared" si="202"/>
        <v>120000</v>
      </c>
      <c r="D1373" s="7">
        <v>120000</v>
      </c>
      <c r="E1373" s="48"/>
      <c r="F1373" s="7"/>
      <c r="G1373" s="7"/>
      <c r="H1373" s="7"/>
      <c r="I1373" s="7"/>
      <c r="J1373" s="7"/>
      <c r="K1373" s="7"/>
      <c r="L1373" s="7"/>
      <c r="M1373" s="7"/>
      <c r="N1373" s="7"/>
      <c r="O1373" s="7"/>
      <c r="P1373" s="7"/>
      <c r="Q1373" s="7"/>
      <c r="R1373" s="193"/>
      <c r="S1373" s="193"/>
    </row>
    <row r="1374" spans="1:19" s="8" customFormat="1" ht="20.25" hidden="1" customHeight="1">
      <c r="A1374" s="4">
        <v>8</v>
      </c>
      <c r="B1374" s="5" t="s">
        <v>271</v>
      </c>
      <c r="C1374" s="124">
        <f t="shared" si="202"/>
        <v>555300</v>
      </c>
      <c r="D1374" s="7">
        <v>166204</v>
      </c>
      <c r="E1374" s="48"/>
      <c r="F1374" s="7"/>
      <c r="G1374" s="7">
        <v>530</v>
      </c>
      <c r="H1374" s="7">
        <v>389096</v>
      </c>
      <c r="I1374" s="7"/>
      <c r="J1374" s="7"/>
      <c r="K1374" s="7"/>
      <c r="L1374" s="7"/>
      <c r="M1374" s="7"/>
      <c r="N1374" s="7"/>
      <c r="O1374" s="7"/>
      <c r="P1374" s="7"/>
      <c r="Q1374" s="7"/>
      <c r="R1374" s="193"/>
      <c r="S1374" s="193"/>
    </row>
    <row r="1375" spans="1:19" s="8" customFormat="1" ht="20.25" customHeight="1">
      <c r="A1375" s="4">
        <v>9</v>
      </c>
      <c r="B1375" s="5" t="s">
        <v>1536</v>
      </c>
      <c r="C1375" s="124">
        <f t="shared" si="202"/>
        <v>1732296</v>
      </c>
      <c r="D1375" s="7"/>
      <c r="E1375" s="48"/>
      <c r="F1375" s="7"/>
      <c r="G1375" s="7">
        <v>890.5</v>
      </c>
      <c r="H1375" s="7">
        <v>840147</v>
      </c>
      <c r="I1375" s="7"/>
      <c r="J1375" s="7"/>
      <c r="K1375" s="7"/>
      <c r="L1375" s="7"/>
      <c r="M1375" s="7">
        <v>81.900000000000006</v>
      </c>
      <c r="N1375" s="7">
        <v>892149</v>
      </c>
      <c r="O1375" s="7"/>
      <c r="P1375" s="7"/>
      <c r="Q1375" s="7"/>
      <c r="R1375" s="193"/>
      <c r="S1375" s="193"/>
    </row>
    <row r="1376" spans="1:19" s="8" customFormat="1" ht="20.25" hidden="1" customHeight="1">
      <c r="A1376" s="4">
        <v>10</v>
      </c>
      <c r="B1376" s="5" t="s">
        <v>272</v>
      </c>
      <c r="C1376" s="124">
        <f t="shared" si="202"/>
        <v>49646</v>
      </c>
      <c r="D1376" s="7">
        <v>49646</v>
      </c>
      <c r="E1376" s="48"/>
      <c r="F1376" s="7"/>
      <c r="G1376" s="7"/>
      <c r="H1376" s="7"/>
      <c r="I1376" s="7"/>
      <c r="J1376" s="7"/>
      <c r="K1376" s="7"/>
      <c r="L1376" s="7"/>
      <c r="M1376" s="7"/>
      <c r="N1376" s="7"/>
      <c r="O1376" s="7"/>
      <c r="P1376" s="7"/>
      <c r="Q1376" s="7"/>
      <c r="R1376" s="193"/>
      <c r="S1376" s="193"/>
    </row>
    <row r="1377" spans="1:19" s="8" customFormat="1" ht="20.25" hidden="1" customHeight="1">
      <c r="A1377" s="4">
        <v>11</v>
      </c>
      <c r="B1377" s="5" t="s">
        <v>273</v>
      </c>
      <c r="C1377" s="124">
        <f t="shared" si="202"/>
        <v>383229.10800000001</v>
      </c>
      <c r="D1377" s="7">
        <v>383229.10800000001</v>
      </c>
      <c r="E1377" s="48"/>
      <c r="F1377" s="7"/>
      <c r="G1377" s="7"/>
      <c r="H1377" s="7"/>
      <c r="I1377" s="7"/>
      <c r="J1377" s="7"/>
      <c r="K1377" s="7"/>
      <c r="L1377" s="7"/>
      <c r="M1377" s="7"/>
      <c r="N1377" s="7"/>
      <c r="O1377" s="7"/>
      <c r="P1377" s="7"/>
      <c r="Q1377" s="7"/>
      <c r="R1377" s="193"/>
      <c r="S1377" s="193"/>
    </row>
    <row r="1378" spans="1:19" s="8" customFormat="1" ht="20.25" hidden="1" customHeight="1">
      <c r="A1378" s="4">
        <v>12</v>
      </c>
      <c r="B1378" s="5" t="s">
        <v>275</v>
      </c>
      <c r="C1378" s="124">
        <f t="shared" si="202"/>
        <v>1169559.3599999999</v>
      </c>
      <c r="D1378" s="7">
        <v>1169559.3599999999</v>
      </c>
      <c r="E1378" s="48"/>
      <c r="F1378" s="7"/>
      <c r="G1378" s="7"/>
      <c r="H1378" s="7"/>
      <c r="I1378" s="7"/>
      <c r="J1378" s="7"/>
      <c r="K1378" s="7"/>
      <c r="L1378" s="7"/>
      <c r="M1378" s="7"/>
      <c r="N1378" s="7"/>
      <c r="O1378" s="7"/>
      <c r="P1378" s="7"/>
      <c r="Q1378" s="7"/>
      <c r="R1378" s="193"/>
      <c r="S1378" s="193"/>
    </row>
    <row r="1379" spans="1:19" s="8" customFormat="1" ht="20.25" customHeight="1">
      <c r="A1379" s="4">
        <v>13</v>
      </c>
      <c r="B1379" s="5" t="s">
        <v>1535</v>
      </c>
      <c r="C1379" s="124">
        <f t="shared" si="202"/>
        <v>978300</v>
      </c>
      <c r="D1379" s="7">
        <v>622010</v>
      </c>
      <c r="E1379" s="48"/>
      <c r="F1379" s="7"/>
      <c r="G1379" s="7"/>
      <c r="H1379" s="7"/>
      <c r="I1379" s="7"/>
      <c r="J1379" s="7"/>
      <c r="K1379" s="7">
        <v>440</v>
      </c>
      <c r="L1379" s="7">
        <v>356290</v>
      </c>
      <c r="M1379" s="7"/>
      <c r="N1379" s="7"/>
      <c r="O1379" s="7"/>
      <c r="P1379" s="7"/>
      <c r="Q1379" s="7"/>
      <c r="R1379" s="193"/>
      <c r="S1379" s="193"/>
    </row>
    <row r="1380" spans="1:19" s="8" customFormat="1" ht="20.25" hidden="1" customHeight="1">
      <c r="A1380" s="4">
        <v>14</v>
      </c>
      <c r="B1380" s="5" t="s">
        <v>1534</v>
      </c>
      <c r="C1380" s="124">
        <f t="shared" si="202"/>
        <v>1143000</v>
      </c>
      <c r="D1380" s="7">
        <v>571500</v>
      </c>
      <c r="E1380" s="48"/>
      <c r="F1380" s="7"/>
      <c r="G1380" s="7">
        <v>604</v>
      </c>
      <c r="H1380" s="7">
        <v>571500</v>
      </c>
      <c r="I1380" s="7"/>
      <c r="J1380" s="7"/>
      <c r="K1380" s="7"/>
      <c r="L1380" s="7"/>
      <c r="M1380" s="7"/>
      <c r="N1380" s="7"/>
      <c r="O1380" s="7"/>
      <c r="P1380" s="7"/>
      <c r="Q1380" s="7"/>
      <c r="R1380" s="193"/>
      <c r="S1380" s="193"/>
    </row>
    <row r="1381" spans="1:19" s="8" customFormat="1" ht="20.25" customHeight="1">
      <c r="A1381" s="4">
        <v>15</v>
      </c>
      <c r="B1381" s="5" t="s">
        <v>276</v>
      </c>
      <c r="C1381" s="124">
        <f t="shared" si="202"/>
        <v>265320</v>
      </c>
      <c r="D1381" s="7"/>
      <c r="E1381" s="48"/>
      <c r="F1381" s="7"/>
      <c r="G1381" s="7">
        <v>360</v>
      </c>
      <c r="H1381" s="7">
        <v>228295</v>
      </c>
      <c r="I1381" s="7"/>
      <c r="J1381" s="7"/>
      <c r="K1381" s="7">
        <v>216.6</v>
      </c>
      <c r="L1381" s="7">
        <v>37025</v>
      </c>
      <c r="M1381" s="7"/>
      <c r="N1381" s="7"/>
      <c r="O1381" s="7"/>
      <c r="P1381" s="7"/>
      <c r="Q1381" s="7"/>
      <c r="R1381" s="193"/>
      <c r="S1381" s="193"/>
    </row>
    <row r="1382" spans="1:19" s="8" customFormat="1" ht="20.25" customHeight="1">
      <c r="A1382" s="4">
        <v>16</v>
      </c>
      <c r="B1382" s="5" t="s">
        <v>277</v>
      </c>
      <c r="C1382" s="124">
        <f t="shared" si="202"/>
        <v>750420</v>
      </c>
      <c r="D1382" s="7">
        <v>477483</v>
      </c>
      <c r="E1382" s="48"/>
      <c r="F1382" s="7"/>
      <c r="G1382" s="7"/>
      <c r="H1382" s="7"/>
      <c r="I1382" s="7"/>
      <c r="J1382" s="7"/>
      <c r="K1382" s="7">
        <v>475.3</v>
      </c>
      <c r="L1382" s="7">
        <v>272937</v>
      </c>
      <c r="M1382" s="7"/>
      <c r="N1382" s="7"/>
      <c r="O1382" s="7"/>
      <c r="P1382" s="7"/>
      <c r="Q1382" s="7"/>
      <c r="R1382" s="193"/>
      <c r="S1382" s="193"/>
    </row>
    <row r="1383" spans="1:19" s="8" customFormat="1" ht="20.25" customHeight="1">
      <c r="A1383" s="4">
        <v>17</v>
      </c>
      <c r="B1383" s="5" t="s">
        <v>278</v>
      </c>
      <c r="C1383" s="124">
        <f t="shared" si="202"/>
        <v>1156914</v>
      </c>
      <c r="D1383" s="7"/>
      <c r="E1383" s="48"/>
      <c r="F1383" s="7"/>
      <c r="G1383" s="7">
        <v>616</v>
      </c>
      <c r="H1383" s="7">
        <v>749478</v>
      </c>
      <c r="I1383" s="7"/>
      <c r="J1383" s="7"/>
      <c r="K1383" s="7">
        <v>767.6</v>
      </c>
      <c r="L1383" s="7">
        <v>407436</v>
      </c>
      <c r="M1383" s="7"/>
      <c r="N1383" s="7"/>
      <c r="O1383" s="7"/>
      <c r="P1383" s="7"/>
      <c r="Q1383" s="7"/>
      <c r="R1383" s="193"/>
      <c r="S1383" s="193"/>
    </row>
    <row r="1384" spans="1:19" s="8" customFormat="1" ht="20.25" hidden="1" customHeight="1">
      <c r="A1384" s="4">
        <v>18</v>
      </c>
      <c r="B1384" s="5" t="s">
        <v>280</v>
      </c>
      <c r="C1384" s="124">
        <f t="shared" si="202"/>
        <v>100000</v>
      </c>
      <c r="D1384" s="7">
        <v>100000</v>
      </c>
      <c r="E1384" s="48"/>
      <c r="F1384" s="7"/>
      <c r="G1384" s="7"/>
      <c r="H1384" s="7"/>
      <c r="I1384" s="7"/>
      <c r="J1384" s="7"/>
      <c r="K1384" s="7"/>
      <c r="L1384" s="7"/>
      <c r="M1384" s="7"/>
      <c r="N1384" s="7"/>
      <c r="O1384" s="7"/>
      <c r="P1384" s="7"/>
      <c r="Q1384" s="7"/>
      <c r="R1384" s="193"/>
      <c r="S1384" s="193"/>
    </row>
    <row r="1385" spans="1:19" s="8" customFormat="1" ht="20.25" customHeight="1">
      <c r="A1385" s="4">
        <v>19</v>
      </c>
      <c r="B1385" s="5" t="s">
        <v>281</v>
      </c>
      <c r="C1385" s="124">
        <f t="shared" si="202"/>
        <v>100000</v>
      </c>
      <c r="D1385" s="7"/>
      <c r="E1385" s="48"/>
      <c r="F1385" s="7"/>
      <c r="G1385" s="7"/>
      <c r="H1385" s="7"/>
      <c r="I1385" s="7">
        <v>520.5</v>
      </c>
      <c r="J1385" s="7">
        <v>100000</v>
      </c>
      <c r="K1385" s="7"/>
      <c r="L1385" s="7"/>
      <c r="M1385" s="7"/>
      <c r="N1385" s="7"/>
      <c r="O1385" s="7"/>
      <c r="P1385" s="7"/>
      <c r="Q1385" s="7"/>
      <c r="R1385" s="193"/>
      <c r="S1385" s="193"/>
    </row>
    <row r="1386" spans="1:19" s="8" customFormat="1" ht="20.25" customHeight="1">
      <c r="A1386" s="4">
        <v>20</v>
      </c>
      <c r="B1386" s="5" t="s">
        <v>282</v>
      </c>
      <c r="C1386" s="124">
        <f t="shared" si="202"/>
        <v>802890</v>
      </c>
      <c r="D1386" s="7"/>
      <c r="E1386" s="48"/>
      <c r="F1386" s="7"/>
      <c r="G1386" s="7">
        <v>390.6</v>
      </c>
      <c r="H1386" s="7">
        <v>583519</v>
      </c>
      <c r="I1386" s="7"/>
      <c r="J1386" s="7"/>
      <c r="K1386" s="7">
        <v>450</v>
      </c>
      <c r="L1386" s="7">
        <v>219371</v>
      </c>
      <c r="M1386" s="7"/>
      <c r="N1386" s="7"/>
      <c r="O1386" s="7"/>
      <c r="P1386" s="7"/>
      <c r="Q1386" s="7"/>
      <c r="R1386" s="193"/>
      <c r="S1386" s="193"/>
    </row>
    <row r="1387" spans="1:19" s="8" customFormat="1" ht="20.25" customHeight="1">
      <c r="A1387" s="4">
        <v>21</v>
      </c>
      <c r="B1387" s="5" t="s">
        <v>283</v>
      </c>
      <c r="C1387" s="124">
        <f t="shared" si="202"/>
        <v>822689</v>
      </c>
      <c r="D1387" s="7"/>
      <c r="E1387" s="48"/>
      <c r="F1387" s="7"/>
      <c r="G1387" s="7">
        <v>396.6</v>
      </c>
      <c r="H1387" s="7">
        <v>596388</v>
      </c>
      <c r="I1387" s="7"/>
      <c r="J1387" s="7"/>
      <c r="K1387" s="7">
        <v>450</v>
      </c>
      <c r="L1387" s="7">
        <v>226301</v>
      </c>
      <c r="M1387" s="7"/>
      <c r="N1387" s="7"/>
      <c r="O1387" s="7"/>
      <c r="P1387" s="7"/>
      <c r="Q1387" s="7"/>
      <c r="R1387" s="193"/>
      <c r="S1387" s="193"/>
    </row>
    <row r="1388" spans="1:19" s="8" customFormat="1" ht="20.25" hidden="1" customHeight="1">
      <c r="A1388" s="4">
        <v>22</v>
      </c>
      <c r="B1388" s="5" t="s">
        <v>284</v>
      </c>
      <c r="C1388" s="124">
        <f t="shared" si="202"/>
        <v>814572</v>
      </c>
      <c r="D1388" s="7"/>
      <c r="E1388" s="48"/>
      <c r="F1388" s="7"/>
      <c r="G1388" s="7">
        <v>400</v>
      </c>
      <c r="H1388" s="7">
        <v>814572</v>
      </c>
      <c r="I1388" s="7"/>
      <c r="J1388" s="7"/>
      <c r="K1388" s="7"/>
      <c r="L1388" s="7"/>
      <c r="M1388" s="7"/>
      <c r="N1388" s="7"/>
      <c r="O1388" s="7"/>
      <c r="P1388" s="7"/>
      <c r="Q1388" s="7"/>
      <c r="R1388" s="193"/>
      <c r="S1388" s="193"/>
    </row>
    <row r="1389" spans="1:19" s="8" customFormat="1" ht="20.25" hidden="1" customHeight="1">
      <c r="A1389" s="4">
        <v>23</v>
      </c>
      <c r="B1389" s="5" t="s">
        <v>285</v>
      </c>
      <c r="C1389" s="124">
        <f t="shared" si="202"/>
        <v>722700</v>
      </c>
      <c r="D1389" s="7">
        <v>722700</v>
      </c>
      <c r="E1389" s="48"/>
      <c r="F1389" s="7"/>
      <c r="G1389" s="7"/>
      <c r="H1389" s="7"/>
      <c r="I1389" s="7"/>
      <c r="J1389" s="7"/>
      <c r="K1389" s="7"/>
      <c r="L1389" s="7"/>
      <c r="M1389" s="7"/>
      <c r="N1389" s="7"/>
      <c r="O1389" s="7"/>
      <c r="P1389" s="7"/>
      <c r="Q1389" s="7"/>
      <c r="R1389" s="193"/>
      <c r="S1389" s="193"/>
    </row>
    <row r="1390" spans="1:19" s="8" customFormat="1" ht="20.25" hidden="1" customHeight="1">
      <c r="A1390" s="4">
        <v>24</v>
      </c>
      <c r="B1390" s="5" t="s">
        <v>286</v>
      </c>
      <c r="C1390" s="124">
        <f t="shared" si="202"/>
        <v>707760</v>
      </c>
      <c r="D1390" s="7">
        <v>707760</v>
      </c>
      <c r="E1390" s="48"/>
      <c r="F1390" s="7"/>
      <c r="G1390" s="7"/>
      <c r="H1390" s="7"/>
      <c r="I1390" s="7"/>
      <c r="J1390" s="7"/>
      <c r="K1390" s="7"/>
      <c r="L1390" s="7"/>
      <c r="M1390" s="7"/>
      <c r="N1390" s="7"/>
      <c r="O1390" s="7"/>
      <c r="P1390" s="7"/>
      <c r="Q1390" s="7"/>
      <c r="R1390" s="193"/>
      <c r="S1390" s="193"/>
    </row>
    <row r="1391" spans="1:19" s="8" customFormat="1" ht="20.25" hidden="1" customHeight="1">
      <c r="A1391" s="4">
        <v>25</v>
      </c>
      <c r="B1391" s="5" t="s">
        <v>287</v>
      </c>
      <c r="C1391" s="124">
        <f t="shared" si="202"/>
        <v>100000</v>
      </c>
      <c r="D1391" s="7">
        <v>100000</v>
      </c>
      <c r="E1391" s="48"/>
      <c r="F1391" s="7"/>
      <c r="G1391" s="7"/>
      <c r="H1391" s="7"/>
      <c r="I1391" s="7"/>
      <c r="J1391" s="7"/>
      <c r="K1391" s="7"/>
      <c r="L1391" s="7"/>
      <c r="M1391" s="7"/>
      <c r="N1391" s="7"/>
      <c r="O1391" s="7"/>
      <c r="P1391" s="7"/>
      <c r="Q1391" s="7"/>
      <c r="R1391" s="193"/>
      <c r="S1391" s="193"/>
    </row>
    <row r="1392" spans="1:19" hidden="1">
      <c r="A1392" s="6">
        <v>34</v>
      </c>
      <c r="B1392" s="13" t="s">
        <v>83</v>
      </c>
      <c r="C1392" s="133">
        <f>C1393+C1395+C1397</f>
        <v>1934706</v>
      </c>
      <c r="D1392" s="61">
        <f t="shared" ref="D1392:Q1392" si="204">D1393+D1395+D1397</f>
        <v>0</v>
      </c>
      <c r="E1392" s="61">
        <f t="shared" si="204"/>
        <v>0</v>
      </c>
      <c r="F1392" s="61">
        <f t="shared" si="204"/>
        <v>0</v>
      </c>
      <c r="G1392" s="61">
        <f t="shared" si="204"/>
        <v>1125</v>
      </c>
      <c r="H1392" s="61">
        <f t="shared" si="204"/>
        <v>1934706</v>
      </c>
      <c r="I1392" s="61">
        <f t="shared" si="204"/>
        <v>0</v>
      </c>
      <c r="J1392" s="61">
        <f t="shared" si="204"/>
        <v>0</v>
      </c>
      <c r="K1392" s="61">
        <f t="shared" si="204"/>
        <v>0</v>
      </c>
      <c r="L1392" s="61">
        <f t="shared" si="204"/>
        <v>0</v>
      </c>
      <c r="M1392" s="61">
        <f t="shared" si="204"/>
        <v>0</v>
      </c>
      <c r="N1392" s="61">
        <f t="shared" si="204"/>
        <v>0</v>
      </c>
      <c r="O1392" s="61">
        <f t="shared" si="204"/>
        <v>0</v>
      </c>
      <c r="P1392" s="61">
        <f t="shared" si="204"/>
        <v>0</v>
      </c>
      <c r="Q1392" s="61">
        <f t="shared" si="204"/>
        <v>0</v>
      </c>
    </row>
    <row r="1393" spans="1:17" ht="19.5" hidden="1" customHeight="1">
      <c r="A1393" s="360" t="s">
        <v>137</v>
      </c>
      <c r="B1393" s="361"/>
      <c r="C1393" s="133">
        <f>C1394</f>
        <v>636492</v>
      </c>
      <c r="D1393" s="61">
        <f t="shared" ref="D1393:Q1393" si="205">D1394</f>
        <v>0</v>
      </c>
      <c r="E1393" s="61">
        <f t="shared" si="205"/>
        <v>0</v>
      </c>
      <c r="F1393" s="61">
        <f t="shared" si="205"/>
        <v>0</v>
      </c>
      <c r="G1393" s="61">
        <f t="shared" si="205"/>
        <v>375</v>
      </c>
      <c r="H1393" s="61">
        <f t="shared" si="205"/>
        <v>636492</v>
      </c>
      <c r="I1393" s="61">
        <f t="shared" si="205"/>
        <v>0</v>
      </c>
      <c r="J1393" s="61">
        <f t="shared" si="205"/>
        <v>0</v>
      </c>
      <c r="K1393" s="61">
        <f t="shared" si="205"/>
        <v>0</v>
      </c>
      <c r="L1393" s="61">
        <f t="shared" si="205"/>
        <v>0</v>
      </c>
      <c r="M1393" s="61">
        <f t="shared" si="205"/>
        <v>0</v>
      </c>
      <c r="N1393" s="61">
        <f t="shared" si="205"/>
        <v>0</v>
      </c>
      <c r="O1393" s="61">
        <f t="shared" si="205"/>
        <v>0</v>
      </c>
      <c r="P1393" s="61">
        <f t="shared" si="205"/>
        <v>0</v>
      </c>
      <c r="Q1393" s="61">
        <f t="shared" si="205"/>
        <v>0</v>
      </c>
    </row>
    <row r="1394" spans="1:17" ht="19.5" hidden="1" customHeight="1">
      <c r="A1394" s="4">
        <v>1</v>
      </c>
      <c r="B1394" s="5" t="s">
        <v>1533</v>
      </c>
      <c r="C1394" s="124">
        <f t="shared" ref="C1394" si="206">D1394+F1394+H1394+J1394+L1394+N1394+P1394+Q1394</f>
        <v>636492</v>
      </c>
      <c r="D1394" s="7"/>
      <c r="E1394" s="7"/>
      <c r="F1394" s="7"/>
      <c r="G1394" s="7">
        <v>375</v>
      </c>
      <c r="H1394" s="7">
        <v>636492</v>
      </c>
      <c r="I1394" s="48"/>
      <c r="J1394" s="48"/>
      <c r="K1394" s="48"/>
      <c r="L1394" s="48"/>
      <c r="M1394" s="48"/>
      <c r="N1394" s="48"/>
      <c r="O1394" s="48"/>
      <c r="P1394" s="48"/>
      <c r="Q1394" s="48"/>
    </row>
    <row r="1395" spans="1:17" ht="19.5" hidden="1" customHeight="1">
      <c r="A1395" s="360" t="s">
        <v>138</v>
      </c>
      <c r="B1395" s="361"/>
      <c r="C1395" s="133">
        <f>C1396</f>
        <v>677034</v>
      </c>
      <c r="D1395" s="61">
        <f t="shared" ref="D1395:Q1395" si="207">D1396</f>
        <v>0</v>
      </c>
      <c r="E1395" s="61">
        <f t="shared" si="207"/>
        <v>0</v>
      </c>
      <c r="F1395" s="61">
        <f t="shared" si="207"/>
        <v>0</v>
      </c>
      <c r="G1395" s="61">
        <f t="shared" si="207"/>
        <v>375</v>
      </c>
      <c r="H1395" s="61">
        <f t="shared" si="207"/>
        <v>677034</v>
      </c>
      <c r="I1395" s="61">
        <f t="shared" si="207"/>
        <v>0</v>
      </c>
      <c r="J1395" s="61">
        <f t="shared" si="207"/>
        <v>0</v>
      </c>
      <c r="K1395" s="61">
        <f t="shared" si="207"/>
        <v>0</v>
      </c>
      <c r="L1395" s="61">
        <f t="shared" si="207"/>
        <v>0</v>
      </c>
      <c r="M1395" s="61">
        <f t="shared" si="207"/>
        <v>0</v>
      </c>
      <c r="N1395" s="61">
        <f t="shared" si="207"/>
        <v>0</v>
      </c>
      <c r="O1395" s="61">
        <f t="shared" si="207"/>
        <v>0</v>
      </c>
      <c r="P1395" s="61">
        <f t="shared" si="207"/>
        <v>0</v>
      </c>
      <c r="Q1395" s="61">
        <f t="shared" si="207"/>
        <v>0</v>
      </c>
    </row>
    <row r="1396" spans="1:17" ht="19.5" hidden="1" customHeight="1">
      <c r="A1396" s="4">
        <v>1</v>
      </c>
      <c r="B1396" s="5" t="s">
        <v>1532</v>
      </c>
      <c r="C1396" s="124">
        <f t="shared" ref="C1396" si="208">D1396+F1396+H1396+J1396+L1396+N1396+P1396+Q1396</f>
        <v>677034</v>
      </c>
      <c r="D1396" s="7"/>
      <c r="E1396" s="7"/>
      <c r="F1396" s="7"/>
      <c r="G1396" s="7">
        <v>375</v>
      </c>
      <c r="H1396" s="7">
        <v>677034</v>
      </c>
      <c r="I1396" s="48"/>
      <c r="J1396" s="48"/>
      <c r="K1396" s="48"/>
      <c r="L1396" s="48"/>
      <c r="M1396" s="48"/>
      <c r="N1396" s="48"/>
      <c r="O1396" s="48"/>
      <c r="P1396" s="48"/>
      <c r="Q1396" s="48"/>
    </row>
    <row r="1397" spans="1:17" ht="19.5" hidden="1" customHeight="1">
      <c r="A1397" s="360" t="s">
        <v>139</v>
      </c>
      <c r="B1397" s="361"/>
      <c r="C1397" s="133">
        <f>C1398</f>
        <v>621180</v>
      </c>
      <c r="D1397" s="61">
        <f t="shared" ref="D1397:Q1397" si="209">D1398</f>
        <v>0</v>
      </c>
      <c r="E1397" s="61">
        <f t="shared" si="209"/>
        <v>0</v>
      </c>
      <c r="F1397" s="61">
        <f t="shared" si="209"/>
        <v>0</v>
      </c>
      <c r="G1397" s="61">
        <f t="shared" si="209"/>
        <v>375</v>
      </c>
      <c r="H1397" s="61">
        <f t="shared" si="209"/>
        <v>621180</v>
      </c>
      <c r="I1397" s="61">
        <f t="shared" si="209"/>
        <v>0</v>
      </c>
      <c r="J1397" s="61">
        <f t="shared" si="209"/>
        <v>0</v>
      </c>
      <c r="K1397" s="61">
        <f t="shared" si="209"/>
        <v>0</v>
      </c>
      <c r="L1397" s="61">
        <f t="shared" si="209"/>
        <v>0</v>
      </c>
      <c r="M1397" s="61">
        <f t="shared" si="209"/>
        <v>0</v>
      </c>
      <c r="N1397" s="61">
        <f t="shared" si="209"/>
        <v>0</v>
      </c>
      <c r="O1397" s="61">
        <f t="shared" si="209"/>
        <v>0</v>
      </c>
      <c r="P1397" s="61">
        <f t="shared" si="209"/>
        <v>0</v>
      </c>
      <c r="Q1397" s="61">
        <f t="shared" si="209"/>
        <v>0</v>
      </c>
    </row>
    <row r="1398" spans="1:17" ht="19.5" hidden="1" customHeight="1">
      <c r="A1398" s="4">
        <v>1</v>
      </c>
      <c r="B1398" s="5" t="s">
        <v>1531</v>
      </c>
      <c r="C1398" s="124">
        <f t="shared" ref="C1398" si="210">D1398+F1398+H1398+J1398+L1398+N1398+P1398+Q1398</f>
        <v>621180</v>
      </c>
      <c r="D1398" s="7"/>
      <c r="E1398" s="7"/>
      <c r="F1398" s="7"/>
      <c r="G1398" s="7">
        <v>375</v>
      </c>
      <c r="H1398" s="7">
        <v>621180</v>
      </c>
      <c r="I1398" s="48"/>
      <c r="J1398" s="48"/>
      <c r="K1398" s="48"/>
      <c r="L1398" s="48"/>
      <c r="M1398" s="48"/>
      <c r="N1398" s="48"/>
      <c r="O1398" s="48"/>
      <c r="P1398" s="48"/>
      <c r="Q1398" s="48"/>
    </row>
    <row r="1399" spans="1:17">
      <c r="A1399" s="6">
        <v>35</v>
      </c>
      <c r="B1399" s="13" t="s">
        <v>84</v>
      </c>
      <c r="C1399" s="133">
        <f>C1400+C1402+C1405</f>
        <v>3120992</v>
      </c>
      <c r="D1399" s="61">
        <f t="shared" ref="D1399:Q1399" si="211">D1400+D1402+D1405</f>
        <v>1563112</v>
      </c>
      <c r="E1399" s="61">
        <f t="shared" si="211"/>
        <v>0</v>
      </c>
      <c r="F1399" s="61">
        <f t="shared" si="211"/>
        <v>0</v>
      </c>
      <c r="G1399" s="61">
        <f t="shared" si="211"/>
        <v>0</v>
      </c>
      <c r="H1399" s="61">
        <f t="shared" si="211"/>
        <v>0</v>
      </c>
      <c r="I1399" s="61">
        <f t="shared" si="211"/>
        <v>0</v>
      </c>
      <c r="J1399" s="61">
        <f t="shared" si="211"/>
        <v>0</v>
      </c>
      <c r="K1399" s="61">
        <f t="shared" si="211"/>
        <v>0</v>
      </c>
      <c r="L1399" s="61">
        <f t="shared" si="211"/>
        <v>0</v>
      </c>
      <c r="M1399" s="61">
        <f t="shared" si="211"/>
        <v>241.70000000000002</v>
      </c>
      <c r="N1399" s="61">
        <f t="shared" si="211"/>
        <v>1557880</v>
      </c>
      <c r="O1399" s="61">
        <f t="shared" si="211"/>
        <v>0</v>
      </c>
      <c r="P1399" s="61">
        <f t="shared" si="211"/>
        <v>0</v>
      </c>
      <c r="Q1399" s="61">
        <f t="shared" si="211"/>
        <v>0</v>
      </c>
    </row>
    <row r="1400" spans="1:17">
      <c r="A1400" s="307" t="s">
        <v>1186</v>
      </c>
      <c r="B1400" s="13"/>
      <c r="C1400" s="133">
        <f>C1401</f>
        <v>619942</v>
      </c>
      <c r="D1400" s="61">
        <f t="shared" ref="D1400:Q1400" si="212">D1401</f>
        <v>0</v>
      </c>
      <c r="E1400" s="61">
        <f t="shared" si="212"/>
        <v>0</v>
      </c>
      <c r="F1400" s="61">
        <f t="shared" si="212"/>
        <v>0</v>
      </c>
      <c r="G1400" s="61">
        <f t="shared" si="212"/>
        <v>0</v>
      </c>
      <c r="H1400" s="61">
        <f t="shared" si="212"/>
        <v>0</v>
      </c>
      <c r="I1400" s="61">
        <f t="shared" si="212"/>
        <v>0</v>
      </c>
      <c r="J1400" s="61">
        <f t="shared" si="212"/>
        <v>0</v>
      </c>
      <c r="K1400" s="61">
        <f t="shared" si="212"/>
        <v>0</v>
      </c>
      <c r="L1400" s="61">
        <f t="shared" si="212"/>
        <v>0</v>
      </c>
      <c r="M1400" s="61">
        <f t="shared" si="212"/>
        <v>93.4</v>
      </c>
      <c r="N1400" s="61">
        <f t="shared" si="212"/>
        <v>619942</v>
      </c>
      <c r="O1400" s="61">
        <f t="shared" si="212"/>
        <v>0</v>
      </c>
      <c r="P1400" s="61">
        <f t="shared" si="212"/>
        <v>0</v>
      </c>
      <c r="Q1400" s="61">
        <f t="shared" si="212"/>
        <v>0</v>
      </c>
    </row>
    <row r="1401" spans="1:17" ht="22.5" customHeight="1">
      <c r="A1401" s="176">
        <v>1</v>
      </c>
      <c r="B1401" s="16" t="s">
        <v>290</v>
      </c>
      <c r="C1401" s="254">
        <f t="shared" ref="C1401" si="213">D1401+F1401+H1401+J1401+L1401+N1401+P1401+Q1401</f>
        <v>619942</v>
      </c>
      <c r="D1401" s="110"/>
      <c r="E1401" s="48"/>
      <c r="F1401" s="48"/>
      <c r="G1401" s="48"/>
      <c r="H1401" s="48"/>
      <c r="I1401" s="48"/>
      <c r="J1401" s="48"/>
      <c r="K1401" s="48"/>
      <c r="L1401" s="48"/>
      <c r="M1401" s="48">
        <v>93.4</v>
      </c>
      <c r="N1401" s="48">
        <v>619942</v>
      </c>
      <c r="O1401" s="48"/>
      <c r="P1401" s="48"/>
      <c r="Q1401" s="48"/>
    </row>
    <row r="1402" spans="1:17">
      <c r="A1402" s="307" t="s">
        <v>1188</v>
      </c>
      <c r="B1402" s="16"/>
      <c r="C1402" s="133">
        <f>C1403+C1404</f>
        <v>1816287</v>
      </c>
      <c r="D1402" s="61">
        <f t="shared" ref="D1402:Q1402" si="214">D1403+D1404</f>
        <v>1563112</v>
      </c>
      <c r="E1402" s="61">
        <f t="shared" si="214"/>
        <v>0</v>
      </c>
      <c r="F1402" s="61">
        <f t="shared" si="214"/>
        <v>0</v>
      </c>
      <c r="G1402" s="61">
        <f t="shared" si="214"/>
        <v>0</v>
      </c>
      <c r="H1402" s="61">
        <f t="shared" si="214"/>
        <v>0</v>
      </c>
      <c r="I1402" s="61">
        <f t="shared" si="214"/>
        <v>0</v>
      </c>
      <c r="J1402" s="61">
        <f t="shared" si="214"/>
        <v>0</v>
      </c>
      <c r="K1402" s="61">
        <f t="shared" si="214"/>
        <v>0</v>
      </c>
      <c r="L1402" s="61">
        <f t="shared" si="214"/>
        <v>0</v>
      </c>
      <c r="M1402" s="61">
        <f t="shared" si="214"/>
        <v>43.2</v>
      </c>
      <c r="N1402" s="61">
        <f t="shared" si="214"/>
        <v>253175</v>
      </c>
      <c r="O1402" s="61">
        <f t="shared" si="214"/>
        <v>0</v>
      </c>
      <c r="P1402" s="61">
        <f t="shared" si="214"/>
        <v>0</v>
      </c>
      <c r="Q1402" s="61">
        <f t="shared" si="214"/>
        <v>0</v>
      </c>
    </row>
    <row r="1403" spans="1:17" ht="21" customHeight="1">
      <c r="A1403" s="176">
        <v>1</v>
      </c>
      <c r="B1403" s="16" t="s">
        <v>291</v>
      </c>
      <c r="C1403" s="254">
        <f t="shared" ref="C1403:C1404" si="215">D1403+F1403+H1403+J1403+L1403+N1403+P1403+Q1403</f>
        <v>253175</v>
      </c>
      <c r="D1403" s="110"/>
      <c r="E1403" s="48"/>
      <c r="F1403" s="62"/>
      <c r="G1403" s="48"/>
      <c r="H1403" s="48"/>
      <c r="I1403" s="48"/>
      <c r="J1403" s="48"/>
      <c r="K1403" s="48"/>
      <c r="L1403" s="48"/>
      <c r="M1403" s="48">
        <v>43.2</v>
      </c>
      <c r="N1403" s="48">
        <v>253175</v>
      </c>
      <c r="O1403" s="48"/>
      <c r="P1403" s="48"/>
      <c r="Q1403" s="48"/>
    </row>
    <row r="1404" spans="1:17" ht="18.75" hidden="1" customHeight="1">
      <c r="A1404" s="176">
        <v>2</v>
      </c>
      <c r="B1404" s="16" t="s">
        <v>292</v>
      </c>
      <c r="C1404" s="254">
        <f t="shared" si="215"/>
        <v>1563112</v>
      </c>
      <c r="D1404" s="21">
        <v>1563112</v>
      </c>
      <c r="E1404" s="48"/>
      <c r="F1404" s="48"/>
      <c r="G1404" s="48"/>
      <c r="H1404" s="48"/>
      <c r="I1404" s="48"/>
      <c r="J1404" s="48"/>
      <c r="K1404" s="48"/>
      <c r="L1404" s="48"/>
      <c r="M1404" s="48"/>
      <c r="N1404" s="48"/>
      <c r="O1404" s="48"/>
      <c r="P1404" s="48"/>
      <c r="Q1404" s="48"/>
    </row>
    <row r="1405" spans="1:17">
      <c r="A1405" s="307" t="s">
        <v>1187</v>
      </c>
      <c r="B1405" s="16"/>
      <c r="C1405" s="253">
        <f>C1406</f>
        <v>684763</v>
      </c>
      <c r="D1405" s="119">
        <f t="shared" ref="D1405:Q1405" si="216">D1406</f>
        <v>0</v>
      </c>
      <c r="E1405" s="119">
        <f t="shared" si="216"/>
        <v>0</v>
      </c>
      <c r="F1405" s="119">
        <f t="shared" si="216"/>
        <v>0</v>
      </c>
      <c r="G1405" s="119">
        <f t="shared" si="216"/>
        <v>0</v>
      </c>
      <c r="H1405" s="119">
        <f t="shared" si="216"/>
        <v>0</v>
      </c>
      <c r="I1405" s="119">
        <f t="shared" si="216"/>
        <v>0</v>
      </c>
      <c r="J1405" s="119">
        <f t="shared" si="216"/>
        <v>0</v>
      </c>
      <c r="K1405" s="119">
        <f t="shared" si="216"/>
        <v>0</v>
      </c>
      <c r="L1405" s="119">
        <f t="shared" si="216"/>
        <v>0</v>
      </c>
      <c r="M1405" s="61">
        <f t="shared" si="216"/>
        <v>105.1</v>
      </c>
      <c r="N1405" s="119">
        <f t="shared" si="216"/>
        <v>684763</v>
      </c>
      <c r="O1405" s="119">
        <f t="shared" si="216"/>
        <v>0</v>
      </c>
      <c r="P1405" s="119">
        <f t="shared" si="216"/>
        <v>0</v>
      </c>
      <c r="Q1405" s="119">
        <f t="shared" si="216"/>
        <v>0</v>
      </c>
    </row>
    <row r="1406" spans="1:17" ht="22.5" customHeight="1">
      <c r="A1406" s="176">
        <v>1</v>
      </c>
      <c r="B1406" s="16" t="s">
        <v>293</v>
      </c>
      <c r="C1406" s="254">
        <f t="shared" ref="C1406" si="217">D1406+F1406+H1406+J1406+L1406+N1406+P1406+Q1406</f>
        <v>684763</v>
      </c>
      <c r="D1406" s="110"/>
      <c r="E1406" s="48"/>
      <c r="F1406" s="48"/>
      <c r="G1406" s="48"/>
      <c r="H1406" s="48"/>
      <c r="I1406" s="48"/>
      <c r="J1406" s="48"/>
      <c r="K1406" s="48"/>
      <c r="L1406" s="48"/>
      <c r="M1406" s="48">
        <v>105.1</v>
      </c>
      <c r="N1406" s="48">
        <v>684763</v>
      </c>
      <c r="O1406" s="48"/>
      <c r="P1406" s="48"/>
      <c r="Q1406" s="48"/>
    </row>
    <row r="1407" spans="1:17" hidden="1">
      <c r="A1407" s="6">
        <v>36</v>
      </c>
      <c r="B1407" s="12" t="s">
        <v>85</v>
      </c>
      <c r="C1407" s="133">
        <f>C1408+C1412+C1424</f>
        <v>137952485.005</v>
      </c>
      <c r="D1407" s="61">
        <f t="shared" ref="D1407:Q1407" si="218">D1408+D1412+D1424</f>
        <v>45621534.759999998</v>
      </c>
      <c r="E1407" s="61">
        <f t="shared" si="218"/>
        <v>0</v>
      </c>
      <c r="F1407" s="61">
        <f t="shared" si="218"/>
        <v>0</v>
      </c>
      <c r="G1407" s="61">
        <f t="shared" si="218"/>
        <v>6358.3</v>
      </c>
      <c r="H1407" s="61">
        <f t="shared" si="218"/>
        <v>23041179.245000001</v>
      </c>
      <c r="I1407" s="61">
        <f t="shared" si="218"/>
        <v>0</v>
      </c>
      <c r="J1407" s="61">
        <f t="shared" si="218"/>
        <v>0</v>
      </c>
      <c r="K1407" s="61">
        <f t="shared" si="218"/>
        <v>12803</v>
      </c>
      <c r="L1407" s="61">
        <f t="shared" si="218"/>
        <v>15946986</v>
      </c>
      <c r="M1407" s="61">
        <f t="shared" si="218"/>
        <v>2701.36</v>
      </c>
      <c r="N1407" s="61">
        <f t="shared" si="218"/>
        <v>15957782</v>
      </c>
      <c r="O1407" s="61">
        <f t="shared" si="218"/>
        <v>12259</v>
      </c>
      <c r="P1407" s="61">
        <f t="shared" si="218"/>
        <v>37385003</v>
      </c>
      <c r="Q1407" s="61">
        <f t="shared" si="218"/>
        <v>0</v>
      </c>
    </row>
    <row r="1408" spans="1:17" hidden="1">
      <c r="A1408" s="360" t="s">
        <v>86</v>
      </c>
      <c r="B1408" s="362"/>
      <c r="C1408" s="133">
        <f>SUM(C1409:C1411)</f>
        <v>5958878</v>
      </c>
      <c r="D1408" s="61">
        <f t="shared" ref="D1408:Q1408" si="219">SUM(D1409:D1411)</f>
        <v>400258</v>
      </c>
      <c r="E1408" s="61">
        <f t="shared" si="219"/>
        <v>0</v>
      </c>
      <c r="F1408" s="61">
        <f t="shared" si="219"/>
        <v>0</v>
      </c>
      <c r="G1408" s="61">
        <f t="shared" si="219"/>
        <v>1544.8</v>
      </c>
      <c r="H1408" s="61">
        <f t="shared" si="219"/>
        <v>5179596</v>
      </c>
      <c r="I1408" s="61">
        <f t="shared" si="219"/>
        <v>0</v>
      </c>
      <c r="J1408" s="61">
        <f t="shared" si="219"/>
        <v>0</v>
      </c>
      <c r="K1408" s="61">
        <f t="shared" si="219"/>
        <v>470</v>
      </c>
      <c r="L1408" s="61">
        <f t="shared" si="219"/>
        <v>379024</v>
      </c>
      <c r="M1408" s="61">
        <f t="shared" si="219"/>
        <v>0</v>
      </c>
      <c r="N1408" s="61">
        <f t="shared" si="219"/>
        <v>0</v>
      </c>
      <c r="O1408" s="61">
        <f t="shared" si="219"/>
        <v>0</v>
      </c>
      <c r="P1408" s="61">
        <f t="shared" si="219"/>
        <v>0</v>
      </c>
      <c r="Q1408" s="61">
        <f t="shared" si="219"/>
        <v>0</v>
      </c>
    </row>
    <row r="1409" spans="1:17" hidden="1">
      <c r="A1409" s="4">
        <v>1</v>
      </c>
      <c r="B1409" s="194" t="s">
        <v>1093</v>
      </c>
      <c r="C1409" s="245">
        <f t="shared" ref="C1409:C1411" si="220">D1409+F1409+H1409+J1409+L1409+N1409+P1409+Q1409</f>
        <v>4101250</v>
      </c>
      <c r="D1409" s="7"/>
      <c r="E1409" s="7"/>
      <c r="F1409" s="7"/>
      <c r="G1409" s="7">
        <v>1160</v>
      </c>
      <c r="H1409" s="7">
        <v>4101250</v>
      </c>
      <c r="I1409" s="73"/>
      <c r="J1409" s="73"/>
      <c r="K1409" s="73"/>
      <c r="L1409" s="73"/>
      <c r="M1409" s="73"/>
      <c r="N1409" s="73"/>
      <c r="O1409" s="62"/>
      <c r="P1409" s="62"/>
      <c r="Q1409" s="62"/>
    </row>
    <row r="1410" spans="1:17" hidden="1">
      <c r="A1410" s="4">
        <v>2</v>
      </c>
      <c r="B1410" s="2" t="s">
        <v>1094</v>
      </c>
      <c r="C1410" s="245">
        <f t="shared" si="220"/>
        <v>1457370</v>
      </c>
      <c r="D1410" s="7"/>
      <c r="E1410" s="7"/>
      <c r="F1410" s="7"/>
      <c r="G1410" s="7">
        <v>384.8</v>
      </c>
      <c r="H1410" s="7">
        <v>1078346</v>
      </c>
      <c r="I1410" s="7"/>
      <c r="J1410" s="7"/>
      <c r="K1410" s="7">
        <v>470</v>
      </c>
      <c r="L1410" s="7">
        <v>379024</v>
      </c>
      <c r="M1410" s="7"/>
      <c r="N1410" s="7"/>
      <c r="O1410" s="62"/>
      <c r="P1410" s="62"/>
      <c r="Q1410" s="62"/>
    </row>
    <row r="1411" spans="1:17" hidden="1">
      <c r="A1411" s="4">
        <v>3</v>
      </c>
      <c r="B1411" s="2" t="s">
        <v>1095</v>
      </c>
      <c r="C1411" s="245">
        <f t="shared" si="220"/>
        <v>400258</v>
      </c>
      <c r="D1411" s="7">
        <v>400258</v>
      </c>
      <c r="E1411" s="7"/>
      <c r="F1411" s="130"/>
      <c r="G1411" s="130"/>
      <c r="H1411" s="130"/>
      <c r="I1411" s="130"/>
      <c r="J1411" s="130"/>
      <c r="K1411" s="130"/>
      <c r="L1411" s="130"/>
      <c r="M1411" s="130"/>
      <c r="N1411" s="130"/>
      <c r="O1411" s="62"/>
      <c r="P1411" s="62"/>
      <c r="Q1411" s="62"/>
    </row>
    <row r="1412" spans="1:17" hidden="1">
      <c r="A1412" s="360" t="s">
        <v>87</v>
      </c>
      <c r="B1412" s="362"/>
      <c r="C1412" s="133">
        <f>SUM(C1413:C1423)</f>
        <v>17662907.004999999</v>
      </c>
      <c r="D1412" s="61">
        <f t="shared" ref="D1412:Q1412" si="221">SUM(D1413:D1423)</f>
        <v>12617728.76</v>
      </c>
      <c r="E1412" s="61">
        <f t="shared" si="221"/>
        <v>0</v>
      </c>
      <c r="F1412" s="61">
        <f t="shared" si="221"/>
        <v>0</v>
      </c>
      <c r="G1412" s="61">
        <f t="shared" si="221"/>
        <v>1188.5</v>
      </c>
      <c r="H1412" s="61">
        <f t="shared" si="221"/>
        <v>5045178.2450000001</v>
      </c>
      <c r="I1412" s="61">
        <f t="shared" si="221"/>
        <v>0</v>
      </c>
      <c r="J1412" s="61">
        <f t="shared" si="221"/>
        <v>0</v>
      </c>
      <c r="K1412" s="61">
        <f t="shared" si="221"/>
        <v>0</v>
      </c>
      <c r="L1412" s="61">
        <f t="shared" si="221"/>
        <v>0</v>
      </c>
      <c r="M1412" s="61">
        <f t="shared" si="221"/>
        <v>0</v>
      </c>
      <c r="N1412" s="61">
        <f t="shared" si="221"/>
        <v>0</v>
      </c>
      <c r="O1412" s="61">
        <f t="shared" si="221"/>
        <v>0</v>
      </c>
      <c r="P1412" s="61">
        <f t="shared" si="221"/>
        <v>0</v>
      </c>
      <c r="Q1412" s="61">
        <f t="shared" si="221"/>
        <v>0</v>
      </c>
    </row>
    <row r="1413" spans="1:17" ht="20.25" hidden="1" customHeight="1">
      <c r="A1413" s="4">
        <v>1</v>
      </c>
      <c r="B1413" s="137" t="s">
        <v>1093</v>
      </c>
      <c r="C1413" s="245">
        <f t="shared" ref="C1413:C1423" si="222">D1413+F1413+H1413+J1413+L1413+N1413+P1413+Q1413</f>
        <v>4891402</v>
      </c>
      <c r="D1413" s="7">
        <v>4891402</v>
      </c>
      <c r="E1413" s="7"/>
      <c r="F1413" s="7"/>
      <c r="G1413" s="7"/>
      <c r="H1413" s="7"/>
      <c r="I1413" s="7"/>
      <c r="J1413" s="7"/>
      <c r="K1413" s="7"/>
      <c r="L1413" s="7"/>
      <c r="M1413" s="62"/>
      <c r="N1413" s="62"/>
      <c r="O1413" s="62"/>
      <c r="P1413" s="62"/>
      <c r="Q1413" s="62"/>
    </row>
    <row r="1414" spans="1:17" ht="20.25" hidden="1" customHeight="1">
      <c r="A1414" s="4">
        <v>2</v>
      </c>
      <c r="B1414" s="137" t="s">
        <v>1095</v>
      </c>
      <c r="C1414" s="245">
        <f t="shared" si="222"/>
        <v>2110729</v>
      </c>
      <c r="D1414" s="7"/>
      <c r="E1414" s="7"/>
      <c r="F1414" s="7"/>
      <c r="G1414" s="7">
        <v>597</v>
      </c>
      <c r="H1414" s="7">
        <v>2110729</v>
      </c>
      <c r="I1414" s="7"/>
      <c r="J1414" s="7"/>
      <c r="K1414" s="7"/>
      <c r="L1414" s="7"/>
      <c r="M1414" s="62"/>
      <c r="N1414" s="62"/>
      <c r="O1414" s="62"/>
      <c r="P1414" s="62"/>
      <c r="Q1414" s="62"/>
    </row>
    <row r="1415" spans="1:17" ht="21.75" hidden="1" customHeight="1">
      <c r="A1415" s="4">
        <v>3</v>
      </c>
      <c r="B1415" s="137" t="s">
        <v>1096</v>
      </c>
      <c r="C1415" s="245">
        <f t="shared" si="222"/>
        <v>1469457.0859999999</v>
      </c>
      <c r="D1415" s="7"/>
      <c r="E1415" s="7"/>
      <c r="F1415" s="7"/>
      <c r="G1415" s="7">
        <v>296.2</v>
      </c>
      <c r="H1415" s="7">
        <v>1469457.0859999999</v>
      </c>
      <c r="I1415" s="7"/>
      <c r="J1415" s="7"/>
      <c r="K1415" s="7"/>
      <c r="L1415" s="7"/>
      <c r="M1415" s="62"/>
      <c r="N1415" s="62"/>
      <c r="O1415" s="62"/>
      <c r="P1415" s="62"/>
      <c r="Q1415" s="62"/>
    </row>
    <row r="1416" spans="1:17" ht="20.25" hidden="1" customHeight="1">
      <c r="A1416" s="4">
        <v>4</v>
      </c>
      <c r="B1416" s="137" t="s">
        <v>1097</v>
      </c>
      <c r="C1416" s="245">
        <f t="shared" si="222"/>
        <v>1464992.159</v>
      </c>
      <c r="D1416" s="7"/>
      <c r="E1416" s="7"/>
      <c r="F1416" s="7"/>
      <c r="G1416" s="7">
        <v>295.3</v>
      </c>
      <c r="H1416" s="7">
        <v>1464992.159</v>
      </c>
      <c r="I1416" s="7"/>
      <c r="J1416" s="7"/>
      <c r="K1416" s="7"/>
      <c r="L1416" s="7"/>
      <c r="M1416" s="62"/>
      <c r="N1416" s="62"/>
      <c r="O1416" s="62"/>
      <c r="P1416" s="62"/>
      <c r="Q1416" s="62"/>
    </row>
    <row r="1417" spans="1:17" ht="20.25" hidden="1" customHeight="1">
      <c r="A1417" s="4">
        <v>5</v>
      </c>
      <c r="B1417" s="137" t="s">
        <v>1098</v>
      </c>
      <c r="C1417" s="245">
        <f t="shared" si="222"/>
        <v>1146712</v>
      </c>
      <c r="D1417" s="7">
        <v>1146712</v>
      </c>
      <c r="E1417" s="7"/>
      <c r="F1417" s="7"/>
      <c r="G1417" s="249"/>
      <c r="H1417" s="7"/>
      <c r="I1417" s="7"/>
      <c r="J1417" s="7"/>
      <c r="K1417" s="7"/>
      <c r="L1417" s="7"/>
      <c r="M1417" s="62"/>
      <c r="N1417" s="62"/>
      <c r="O1417" s="62"/>
      <c r="P1417" s="62"/>
      <c r="Q1417" s="62"/>
    </row>
    <row r="1418" spans="1:17" ht="20.25" hidden="1" customHeight="1">
      <c r="A1418" s="4">
        <v>6</v>
      </c>
      <c r="B1418" s="137" t="s">
        <v>1099</v>
      </c>
      <c r="C1418" s="245">
        <f t="shared" si="222"/>
        <v>1118936.24</v>
      </c>
      <c r="D1418" s="7">
        <v>1118936.24</v>
      </c>
      <c r="E1418" s="7"/>
      <c r="F1418" s="7"/>
      <c r="G1418" s="249"/>
      <c r="H1418" s="7"/>
      <c r="I1418" s="7"/>
      <c r="J1418" s="7"/>
      <c r="K1418" s="7"/>
      <c r="L1418" s="7"/>
      <c r="M1418" s="62"/>
      <c r="N1418" s="62"/>
      <c r="O1418" s="62"/>
      <c r="P1418" s="62"/>
      <c r="Q1418" s="62"/>
    </row>
    <row r="1419" spans="1:17" ht="20.25" hidden="1" customHeight="1">
      <c r="A1419" s="4">
        <v>7</v>
      </c>
      <c r="B1419" s="137" t="s">
        <v>1100</v>
      </c>
      <c r="C1419" s="245">
        <f t="shared" si="222"/>
        <v>1102420</v>
      </c>
      <c r="D1419" s="7">
        <v>1102420</v>
      </c>
      <c r="E1419" s="7"/>
      <c r="F1419" s="7"/>
      <c r="G1419" s="249"/>
      <c r="H1419" s="7"/>
      <c r="I1419" s="7"/>
      <c r="J1419" s="7"/>
      <c r="K1419" s="7"/>
      <c r="L1419" s="7"/>
      <c r="M1419" s="62"/>
      <c r="N1419" s="62"/>
      <c r="O1419" s="62"/>
      <c r="P1419" s="62"/>
      <c r="Q1419" s="62"/>
    </row>
    <row r="1420" spans="1:17" ht="20.25" hidden="1" customHeight="1">
      <c r="A1420" s="4">
        <v>8</v>
      </c>
      <c r="B1420" s="137" t="s">
        <v>1530</v>
      </c>
      <c r="C1420" s="245">
        <f t="shared" si="222"/>
        <v>1084028.1299999999</v>
      </c>
      <c r="D1420" s="7">
        <v>1084028.1299999999</v>
      </c>
      <c r="E1420" s="7"/>
      <c r="F1420" s="7"/>
      <c r="G1420" s="249"/>
      <c r="H1420" s="7"/>
      <c r="I1420" s="7"/>
      <c r="J1420" s="7"/>
      <c r="K1420" s="7"/>
      <c r="L1420" s="7"/>
      <c r="M1420" s="62"/>
      <c r="N1420" s="62"/>
      <c r="O1420" s="62"/>
      <c r="P1420" s="62"/>
      <c r="Q1420" s="62"/>
    </row>
    <row r="1421" spans="1:17" ht="20.25" hidden="1" customHeight="1">
      <c r="A1421" s="4">
        <v>9</v>
      </c>
      <c r="B1421" s="137" t="s">
        <v>1529</v>
      </c>
      <c r="C1421" s="245">
        <f t="shared" si="222"/>
        <v>1084028.1299999999</v>
      </c>
      <c r="D1421" s="7">
        <v>1084028.1299999999</v>
      </c>
      <c r="E1421" s="7"/>
      <c r="F1421" s="7"/>
      <c r="G1421" s="249"/>
      <c r="H1421" s="7"/>
      <c r="I1421" s="7"/>
      <c r="J1421" s="7"/>
      <c r="K1421" s="7"/>
      <c r="L1421" s="7"/>
      <c r="M1421" s="62"/>
      <c r="N1421" s="62"/>
      <c r="O1421" s="62"/>
      <c r="P1421" s="62"/>
      <c r="Q1421" s="62"/>
    </row>
    <row r="1422" spans="1:17" ht="20.25" hidden="1" customHeight="1">
      <c r="A1422" s="4">
        <v>10</v>
      </c>
      <c r="B1422" s="137" t="s">
        <v>1101</v>
      </c>
      <c r="C1422" s="245">
        <f t="shared" si="222"/>
        <v>1121939.08</v>
      </c>
      <c r="D1422" s="7">
        <v>1121939.08</v>
      </c>
      <c r="E1422" s="7"/>
      <c r="F1422" s="7"/>
      <c r="G1422" s="249"/>
      <c r="H1422" s="7"/>
      <c r="I1422" s="7"/>
      <c r="J1422" s="7"/>
      <c r="K1422" s="7"/>
      <c r="L1422" s="7"/>
      <c r="M1422" s="62"/>
      <c r="N1422" s="62"/>
      <c r="O1422" s="62"/>
      <c r="P1422" s="62"/>
      <c r="Q1422" s="62"/>
    </row>
    <row r="1423" spans="1:17" hidden="1">
      <c r="A1423" s="4">
        <v>11</v>
      </c>
      <c r="B1423" s="137" t="s">
        <v>1102</v>
      </c>
      <c r="C1423" s="245">
        <f t="shared" si="222"/>
        <v>1068263.18</v>
      </c>
      <c r="D1423" s="7">
        <v>1068263.18</v>
      </c>
      <c r="E1423" s="7"/>
      <c r="F1423" s="7"/>
      <c r="G1423" s="249"/>
      <c r="H1423" s="7"/>
      <c r="I1423" s="7"/>
      <c r="J1423" s="7"/>
      <c r="K1423" s="7"/>
      <c r="L1423" s="7"/>
      <c r="M1423" s="62"/>
      <c r="N1423" s="62"/>
      <c r="O1423" s="62"/>
      <c r="P1423" s="62"/>
      <c r="Q1423" s="62"/>
    </row>
    <row r="1424" spans="1:17" hidden="1">
      <c r="A1424" s="360" t="s">
        <v>88</v>
      </c>
      <c r="B1424" s="362"/>
      <c r="C1424" s="133">
        <f>SUM(C1425:C1439)</f>
        <v>114330700</v>
      </c>
      <c r="D1424" s="61">
        <f t="shared" ref="D1424:Q1424" si="223">SUM(D1425:D1439)</f>
        <v>32603548</v>
      </c>
      <c r="E1424" s="61">
        <f t="shared" si="223"/>
        <v>0</v>
      </c>
      <c r="F1424" s="61">
        <f t="shared" si="223"/>
        <v>0</v>
      </c>
      <c r="G1424" s="61">
        <f t="shared" si="223"/>
        <v>3625</v>
      </c>
      <c r="H1424" s="61">
        <f t="shared" si="223"/>
        <v>12816405</v>
      </c>
      <c r="I1424" s="61">
        <f t="shared" si="223"/>
        <v>0</v>
      </c>
      <c r="J1424" s="61">
        <f t="shared" si="223"/>
        <v>0</v>
      </c>
      <c r="K1424" s="61">
        <f t="shared" si="223"/>
        <v>12333</v>
      </c>
      <c r="L1424" s="61">
        <f t="shared" si="223"/>
        <v>15567962</v>
      </c>
      <c r="M1424" s="61">
        <f t="shared" si="223"/>
        <v>2701.36</v>
      </c>
      <c r="N1424" s="61">
        <f t="shared" si="223"/>
        <v>15957782</v>
      </c>
      <c r="O1424" s="61">
        <f t="shared" si="223"/>
        <v>12259</v>
      </c>
      <c r="P1424" s="61">
        <f t="shared" si="223"/>
        <v>37385003</v>
      </c>
      <c r="Q1424" s="61">
        <f t="shared" si="223"/>
        <v>0</v>
      </c>
    </row>
    <row r="1425" spans="1:19" ht="22.5" hidden="1" customHeight="1">
      <c r="A1425" s="4">
        <v>1</v>
      </c>
      <c r="B1425" s="137" t="s">
        <v>1103</v>
      </c>
      <c r="C1425" s="124">
        <f t="shared" ref="C1425:C1439" si="224">D1425+F1425+H1425+J1425+L1425+N1425+P1425+Q1425</f>
        <v>4126141</v>
      </c>
      <c r="D1425" s="7">
        <v>1142966</v>
      </c>
      <c r="E1425" s="7"/>
      <c r="F1425" s="7"/>
      <c r="G1425" s="7"/>
      <c r="H1425" s="7"/>
      <c r="I1425" s="7"/>
      <c r="J1425" s="7"/>
      <c r="K1425" s="7">
        <v>659</v>
      </c>
      <c r="L1425" s="7">
        <v>655215</v>
      </c>
      <c r="M1425" s="7">
        <v>207.02</v>
      </c>
      <c r="N1425" s="7">
        <v>688801</v>
      </c>
      <c r="O1425" s="7">
        <v>659</v>
      </c>
      <c r="P1425" s="7">
        <v>1639159</v>
      </c>
      <c r="Q1425" s="7"/>
    </row>
    <row r="1426" spans="1:19" ht="21" hidden="1" customHeight="1">
      <c r="A1426" s="4">
        <v>2</v>
      </c>
      <c r="B1426" s="137" t="s">
        <v>1094</v>
      </c>
      <c r="C1426" s="124">
        <f t="shared" si="224"/>
        <v>2248718</v>
      </c>
      <c r="D1426" s="7">
        <v>902056</v>
      </c>
      <c r="E1426" s="7"/>
      <c r="F1426" s="7"/>
      <c r="G1426" s="7"/>
      <c r="H1426" s="7"/>
      <c r="I1426" s="7"/>
      <c r="J1426" s="7"/>
      <c r="K1426" s="7"/>
      <c r="L1426" s="7"/>
      <c r="M1426" s="7">
        <v>145</v>
      </c>
      <c r="N1426" s="7">
        <v>398453</v>
      </c>
      <c r="O1426" s="7">
        <v>470</v>
      </c>
      <c r="P1426" s="7">
        <v>948209</v>
      </c>
      <c r="Q1426" s="7"/>
    </row>
    <row r="1427" spans="1:19" ht="22.5" hidden="1" customHeight="1">
      <c r="A1427" s="4">
        <v>3</v>
      </c>
      <c r="B1427" s="137" t="s">
        <v>1093</v>
      </c>
      <c r="C1427" s="124">
        <f t="shared" si="224"/>
        <v>17655411</v>
      </c>
      <c r="D1427" s="7">
        <v>2848509</v>
      </c>
      <c r="E1427" s="68"/>
      <c r="F1427" s="68"/>
      <c r="G1427" s="7"/>
      <c r="H1427" s="7"/>
      <c r="I1427" s="68"/>
      <c r="J1427" s="68"/>
      <c r="K1427" s="7">
        <v>2456</v>
      </c>
      <c r="L1427" s="7">
        <v>3252141</v>
      </c>
      <c r="M1427" s="7">
        <v>360.14</v>
      </c>
      <c r="N1427" s="7">
        <v>3418844</v>
      </c>
      <c r="O1427" s="7">
        <v>2456</v>
      </c>
      <c r="P1427" s="7">
        <v>8135917</v>
      </c>
      <c r="Q1427" s="7"/>
    </row>
    <row r="1428" spans="1:19" ht="22.5" hidden="1" customHeight="1">
      <c r="A1428" s="4">
        <v>4</v>
      </c>
      <c r="B1428" s="137" t="s">
        <v>1104</v>
      </c>
      <c r="C1428" s="124">
        <f t="shared" si="224"/>
        <v>4443734</v>
      </c>
      <c r="D1428" s="7">
        <v>1058181</v>
      </c>
      <c r="E1428" s="7"/>
      <c r="F1428" s="7"/>
      <c r="G1428" s="7">
        <v>385</v>
      </c>
      <c r="H1428" s="7">
        <v>1361191</v>
      </c>
      <c r="I1428" s="7"/>
      <c r="J1428" s="7"/>
      <c r="K1428" s="7">
        <v>487</v>
      </c>
      <c r="L1428" s="7">
        <v>444624</v>
      </c>
      <c r="M1428" s="7">
        <v>153.12</v>
      </c>
      <c r="N1428" s="7">
        <v>467416</v>
      </c>
      <c r="O1428" s="7">
        <v>487</v>
      </c>
      <c r="P1428" s="7">
        <v>1112322</v>
      </c>
      <c r="Q1428" s="7"/>
    </row>
    <row r="1429" spans="1:19" s="3" customFormat="1" ht="24.75" hidden="1" customHeight="1">
      <c r="A1429" s="4">
        <v>5</v>
      </c>
      <c r="B1429" s="137" t="s">
        <v>1105</v>
      </c>
      <c r="C1429" s="124">
        <f t="shared" si="224"/>
        <v>27875365</v>
      </c>
      <c r="D1429" s="7">
        <v>9569106</v>
      </c>
      <c r="E1429" s="7"/>
      <c r="F1429" s="7"/>
      <c r="G1429" s="7"/>
      <c r="H1429" s="7"/>
      <c r="I1429" s="7"/>
      <c r="J1429" s="7"/>
      <c r="K1429" s="7">
        <v>2492</v>
      </c>
      <c r="L1429" s="7">
        <v>4020729</v>
      </c>
      <c r="M1429" s="7">
        <v>360.14</v>
      </c>
      <c r="N1429" s="7">
        <v>4226829</v>
      </c>
      <c r="O1429" s="7">
        <v>2492</v>
      </c>
      <c r="P1429" s="7">
        <v>10058701</v>
      </c>
      <c r="Q1429" s="7"/>
      <c r="R1429" s="36"/>
      <c r="S1429" s="36"/>
    </row>
    <row r="1430" spans="1:19" s="3" customFormat="1" ht="24.75" hidden="1" customHeight="1">
      <c r="A1430" s="4">
        <v>6</v>
      </c>
      <c r="B1430" s="137" t="s">
        <v>1106</v>
      </c>
      <c r="C1430" s="124">
        <f t="shared" si="224"/>
        <v>1336671</v>
      </c>
      <c r="D1430" s="7">
        <v>927139</v>
      </c>
      <c r="E1430" s="68"/>
      <c r="F1430" s="68"/>
      <c r="G1430" s="7"/>
      <c r="H1430" s="7"/>
      <c r="I1430" s="68"/>
      <c r="J1430" s="68"/>
      <c r="K1430" s="7"/>
      <c r="L1430" s="7"/>
      <c r="M1430" s="7">
        <v>147</v>
      </c>
      <c r="N1430" s="7">
        <v>409532</v>
      </c>
      <c r="O1430" s="7"/>
      <c r="P1430" s="7"/>
      <c r="Q1430" s="7"/>
      <c r="R1430" s="36"/>
      <c r="S1430" s="36"/>
    </row>
    <row r="1431" spans="1:19" s="3" customFormat="1" ht="24.75" hidden="1" customHeight="1">
      <c r="A1431" s="4">
        <v>7</v>
      </c>
      <c r="B1431" s="137" t="s">
        <v>1107</v>
      </c>
      <c r="C1431" s="124">
        <f t="shared" si="224"/>
        <v>3390800</v>
      </c>
      <c r="D1431" s="7">
        <v>2387588</v>
      </c>
      <c r="E1431" s="68"/>
      <c r="F1431" s="68"/>
      <c r="G1431" s="7"/>
      <c r="H1431" s="7"/>
      <c r="I1431" s="68"/>
      <c r="J1431" s="68"/>
      <c r="K1431" s="7">
        <v>544</v>
      </c>
      <c r="L1431" s="7">
        <v>1003212</v>
      </c>
      <c r="M1431" s="7"/>
      <c r="N1431" s="7"/>
      <c r="O1431" s="7"/>
      <c r="P1431" s="7"/>
      <c r="Q1431" s="7"/>
      <c r="R1431" s="36"/>
      <c r="S1431" s="36"/>
    </row>
    <row r="1432" spans="1:19" s="3" customFormat="1" ht="24.75" hidden="1" customHeight="1">
      <c r="A1432" s="4">
        <v>8</v>
      </c>
      <c r="B1432" s="137" t="s">
        <v>1095</v>
      </c>
      <c r="C1432" s="124">
        <f t="shared" si="224"/>
        <v>3966109</v>
      </c>
      <c r="D1432" s="7">
        <v>1098636</v>
      </c>
      <c r="E1432" s="68"/>
      <c r="F1432" s="68"/>
      <c r="G1432" s="7"/>
      <c r="H1432" s="7"/>
      <c r="I1432" s="68"/>
      <c r="J1432" s="68"/>
      <c r="K1432" s="7">
        <v>669</v>
      </c>
      <c r="L1432" s="7">
        <v>629803</v>
      </c>
      <c r="M1432" s="7">
        <v>210.32</v>
      </c>
      <c r="N1432" s="7">
        <v>662086</v>
      </c>
      <c r="O1432" s="7">
        <v>669</v>
      </c>
      <c r="P1432" s="7">
        <v>1575584</v>
      </c>
      <c r="Q1432" s="7"/>
      <c r="R1432" s="36"/>
      <c r="S1432" s="36"/>
    </row>
    <row r="1433" spans="1:19" s="3" customFormat="1" ht="24.75" hidden="1" customHeight="1">
      <c r="A1433" s="4">
        <v>9</v>
      </c>
      <c r="B1433" s="137" t="s">
        <v>1108</v>
      </c>
      <c r="C1433" s="124">
        <f t="shared" si="224"/>
        <v>6195927</v>
      </c>
      <c r="D1433" s="7">
        <v>1226100</v>
      </c>
      <c r="E1433" s="68"/>
      <c r="F1433" s="68"/>
      <c r="G1433" s="7">
        <v>577</v>
      </c>
      <c r="H1433" s="7">
        <v>2040018</v>
      </c>
      <c r="I1433" s="68"/>
      <c r="J1433" s="68"/>
      <c r="K1433" s="7">
        <v>789</v>
      </c>
      <c r="L1433" s="7">
        <v>643494</v>
      </c>
      <c r="M1433" s="7">
        <v>208.9</v>
      </c>
      <c r="N1433" s="7">
        <v>676479</v>
      </c>
      <c r="O1433" s="7">
        <v>789</v>
      </c>
      <c r="P1433" s="7">
        <v>1609836</v>
      </c>
      <c r="Q1433" s="7"/>
      <c r="R1433" s="36"/>
      <c r="S1433" s="36"/>
    </row>
    <row r="1434" spans="1:19" s="3" customFormat="1" ht="24.75" hidden="1" customHeight="1">
      <c r="A1434" s="4">
        <v>10</v>
      </c>
      <c r="B1434" s="137" t="s">
        <v>1109</v>
      </c>
      <c r="C1434" s="124">
        <f t="shared" si="224"/>
        <v>6590997</v>
      </c>
      <c r="D1434" s="7">
        <v>1323881</v>
      </c>
      <c r="E1434" s="68"/>
      <c r="F1434" s="68"/>
      <c r="G1434" s="7">
        <v>595</v>
      </c>
      <c r="H1434" s="7">
        <v>2103658</v>
      </c>
      <c r="I1434" s="68"/>
      <c r="J1434" s="68"/>
      <c r="K1434" s="7">
        <v>678</v>
      </c>
      <c r="L1434" s="7">
        <v>694812</v>
      </c>
      <c r="M1434" s="7">
        <v>213.18</v>
      </c>
      <c r="N1434" s="7">
        <v>730428</v>
      </c>
      <c r="O1434" s="7">
        <v>678</v>
      </c>
      <c r="P1434" s="7">
        <v>1738218</v>
      </c>
      <c r="Q1434" s="7"/>
      <c r="R1434" s="36"/>
      <c r="S1434" s="36"/>
    </row>
    <row r="1435" spans="1:19" s="3" customFormat="1" ht="24.75" hidden="1" customHeight="1">
      <c r="A1435" s="4">
        <v>11</v>
      </c>
      <c r="B1435" s="137" t="s">
        <v>1110</v>
      </c>
      <c r="C1435" s="124">
        <f t="shared" si="224"/>
        <v>4428741</v>
      </c>
      <c r="D1435" s="7">
        <v>1225524</v>
      </c>
      <c r="E1435" s="130"/>
      <c r="F1435" s="130"/>
      <c r="G1435" s="7">
        <v>906</v>
      </c>
      <c r="H1435" s="7">
        <v>3203217</v>
      </c>
      <c r="I1435" s="130"/>
      <c r="J1435" s="130"/>
      <c r="K1435" s="7"/>
      <c r="L1435" s="7"/>
      <c r="M1435" s="7"/>
      <c r="N1435" s="7"/>
      <c r="O1435" s="7"/>
      <c r="P1435" s="7"/>
      <c r="Q1435" s="7"/>
      <c r="R1435" s="36"/>
      <c r="S1435" s="36"/>
    </row>
    <row r="1436" spans="1:19" s="3" customFormat="1" ht="24.75" hidden="1" customHeight="1">
      <c r="A1436" s="4">
        <v>12</v>
      </c>
      <c r="B1436" s="137" t="s">
        <v>1111</v>
      </c>
      <c r="C1436" s="124">
        <f t="shared" si="224"/>
        <v>1110639</v>
      </c>
      <c r="D1436" s="7">
        <v>1110639</v>
      </c>
      <c r="E1436" s="130"/>
      <c r="F1436" s="130"/>
      <c r="G1436" s="7"/>
      <c r="H1436" s="7"/>
      <c r="I1436" s="130"/>
      <c r="J1436" s="130"/>
      <c r="K1436" s="7"/>
      <c r="L1436" s="7"/>
      <c r="M1436" s="7"/>
      <c r="N1436" s="7"/>
      <c r="O1436" s="7"/>
      <c r="P1436" s="7"/>
      <c r="Q1436" s="7"/>
      <c r="R1436" s="36"/>
      <c r="S1436" s="36"/>
    </row>
    <row r="1437" spans="1:19" s="3" customFormat="1" ht="24.75" hidden="1" customHeight="1">
      <c r="A1437" s="4">
        <v>13</v>
      </c>
      <c r="B1437" s="137" t="s">
        <v>1112</v>
      </c>
      <c r="C1437" s="124">
        <f t="shared" si="224"/>
        <v>3241931</v>
      </c>
      <c r="D1437" s="7">
        <v>1773620</v>
      </c>
      <c r="E1437" s="130"/>
      <c r="F1437" s="130"/>
      <c r="G1437" s="7"/>
      <c r="H1437" s="7"/>
      <c r="I1437" s="130"/>
      <c r="J1437" s="130"/>
      <c r="K1437" s="7"/>
      <c r="L1437" s="7"/>
      <c r="M1437" s="7">
        <v>386.54</v>
      </c>
      <c r="N1437" s="7">
        <v>1468311</v>
      </c>
      <c r="O1437" s="7"/>
      <c r="P1437" s="7"/>
      <c r="Q1437" s="7"/>
      <c r="R1437" s="36"/>
      <c r="S1437" s="36"/>
    </row>
    <row r="1438" spans="1:19" s="3" customFormat="1" ht="24.75" hidden="1" customHeight="1">
      <c r="A1438" s="4">
        <v>14</v>
      </c>
      <c r="B1438" s="137" t="s">
        <v>1113</v>
      </c>
      <c r="C1438" s="124">
        <f t="shared" si="224"/>
        <v>7397705</v>
      </c>
      <c r="D1438" s="7">
        <v>1968743</v>
      </c>
      <c r="E1438" s="130"/>
      <c r="F1438" s="130"/>
      <c r="G1438" s="7"/>
      <c r="H1438" s="7"/>
      <c r="I1438" s="130"/>
      <c r="J1438" s="130"/>
      <c r="K1438" s="7">
        <v>1059</v>
      </c>
      <c r="L1438" s="7">
        <v>1550374</v>
      </c>
      <c r="M1438" s="7"/>
      <c r="N1438" s="7"/>
      <c r="O1438" s="7">
        <v>1059</v>
      </c>
      <c r="P1438" s="7">
        <v>3878588</v>
      </c>
      <c r="Q1438" s="7"/>
      <c r="R1438" s="36"/>
      <c r="S1438" s="36"/>
    </row>
    <row r="1439" spans="1:19" s="3" customFormat="1" ht="24.75" hidden="1" customHeight="1">
      <c r="A1439" s="4">
        <v>15</v>
      </c>
      <c r="B1439" s="137" t="s">
        <v>1114</v>
      </c>
      <c r="C1439" s="124">
        <f t="shared" si="224"/>
        <v>20321811</v>
      </c>
      <c r="D1439" s="7">
        <v>4040860</v>
      </c>
      <c r="E1439" s="7"/>
      <c r="F1439" s="7"/>
      <c r="G1439" s="7">
        <v>1162</v>
      </c>
      <c r="H1439" s="7">
        <v>4108321</v>
      </c>
      <c r="I1439" s="7"/>
      <c r="J1439" s="7"/>
      <c r="K1439" s="7">
        <v>2500</v>
      </c>
      <c r="L1439" s="7">
        <v>2673558</v>
      </c>
      <c r="M1439" s="7">
        <v>310</v>
      </c>
      <c r="N1439" s="7">
        <v>2810603</v>
      </c>
      <c r="O1439" s="7">
        <v>2500</v>
      </c>
      <c r="P1439" s="7">
        <v>6688469</v>
      </c>
      <c r="Q1439" s="7"/>
      <c r="R1439" s="36"/>
      <c r="S1439" s="36"/>
    </row>
    <row r="1440" spans="1:19" s="3" customFormat="1" ht="24.75" hidden="1" customHeight="1">
      <c r="A1440" s="275">
        <v>37</v>
      </c>
      <c r="B1440" s="12" t="s">
        <v>89</v>
      </c>
      <c r="C1440" s="133">
        <f>C1441+C1451+C1461</f>
        <v>13731701</v>
      </c>
      <c r="D1440" s="61">
        <f t="shared" ref="D1440:Q1440" si="225">D1441+D1451+D1461</f>
        <v>13731701</v>
      </c>
      <c r="E1440" s="61">
        <f t="shared" si="225"/>
        <v>0</v>
      </c>
      <c r="F1440" s="61">
        <f t="shared" si="225"/>
        <v>0</v>
      </c>
      <c r="G1440" s="61">
        <f t="shared" si="225"/>
        <v>0</v>
      </c>
      <c r="H1440" s="61">
        <f t="shared" si="225"/>
        <v>0</v>
      </c>
      <c r="I1440" s="61">
        <f t="shared" si="225"/>
        <v>0</v>
      </c>
      <c r="J1440" s="61">
        <f t="shared" si="225"/>
        <v>0</v>
      </c>
      <c r="K1440" s="61">
        <f t="shared" si="225"/>
        <v>0</v>
      </c>
      <c r="L1440" s="61">
        <f t="shared" si="225"/>
        <v>0</v>
      </c>
      <c r="M1440" s="61">
        <f t="shared" si="225"/>
        <v>0</v>
      </c>
      <c r="N1440" s="61">
        <f t="shared" si="225"/>
        <v>0</v>
      </c>
      <c r="O1440" s="61">
        <f t="shared" si="225"/>
        <v>0</v>
      </c>
      <c r="P1440" s="61">
        <f t="shared" si="225"/>
        <v>0</v>
      </c>
      <c r="Q1440" s="61">
        <f t="shared" si="225"/>
        <v>0</v>
      </c>
      <c r="R1440" s="36"/>
      <c r="S1440" s="36"/>
    </row>
    <row r="1441" spans="1:19" hidden="1">
      <c r="A1441" s="360" t="s">
        <v>90</v>
      </c>
      <c r="B1441" s="361"/>
      <c r="C1441" s="258">
        <f>SUM(C1442:C1450)</f>
        <v>2534114</v>
      </c>
      <c r="D1441" s="126">
        <f t="shared" ref="D1441:Q1441" si="226">SUM(D1442:D1450)</f>
        <v>2534114</v>
      </c>
      <c r="E1441" s="126">
        <f t="shared" si="226"/>
        <v>0</v>
      </c>
      <c r="F1441" s="126">
        <f t="shared" si="226"/>
        <v>0</v>
      </c>
      <c r="G1441" s="126">
        <f t="shared" si="226"/>
        <v>0</v>
      </c>
      <c r="H1441" s="126">
        <f t="shared" si="226"/>
        <v>0</v>
      </c>
      <c r="I1441" s="126">
        <f t="shared" si="226"/>
        <v>0</v>
      </c>
      <c r="J1441" s="126">
        <f t="shared" si="226"/>
        <v>0</v>
      </c>
      <c r="K1441" s="126">
        <f t="shared" si="226"/>
        <v>0</v>
      </c>
      <c r="L1441" s="126">
        <f t="shared" si="226"/>
        <v>0</v>
      </c>
      <c r="M1441" s="126">
        <f t="shared" si="226"/>
        <v>0</v>
      </c>
      <c r="N1441" s="126">
        <f t="shared" si="226"/>
        <v>0</v>
      </c>
      <c r="O1441" s="126">
        <f t="shared" si="226"/>
        <v>0</v>
      </c>
      <c r="P1441" s="126">
        <f t="shared" si="226"/>
        <v>0</v>
      </c>
      <c r="Q1441" s="126">
        <f t="shared" si="226"/>
        <v>0</v>
      </c>
    </row>
    <row r="1442" spans="1:19" s="3" customFormat="1" ht="25.5" hidden="1" customHeight="1">
      <c r="A1442" s="176">
        <v>1</v>
      </c>
      <c r="B1442" s="15" t="s">
        <v>1528</v>
      </c>
      <c r="C1442" s="123">
        <f t="shared" ref="C1442:C1450" si="227">D1442+F1442+H1442+J1442+L1442+N1442+P1442+Q1442</f>
        <v>361641</v>
      </c>
      <c r="D1442" s="21">
        <v>361641</v>
      </c>
      <c r="E1442" s="163"/>
      <c r="F1442" s="163"/>
      <c r="G1442" s="163"/>
      <c r="H1442" s="163"/>
      <c r="I1442" s="163"/>
      <c r="J1442" s="163"/>
      <c r="K1442" s="163"/>
      <c r="L1442" s="163"/>
      <c r="M1442" s="163"/>
      <c r="N1442" s="163"/>
      <c r="O1442" s="163"/>
      <c r="P1442" s="163"/>
      <c r="Q1442" s="163"/>
      <c r="R1442" s="36"/>
      <c r="S1442" s="36"/>
    </row>
    <row r="1443" spans="1:19" s="3" customFormat="1" ht="25.5" hidden="1" customHeight="1">
      <c r="A1443" s="176">
        <v>2</v>
      </c>
      <c r="B1443" s="15" t="s">
        <v>1527</v>
      </c>
      <c r="C1443" s="123">
        <f t="shared" si="227"/>
        <v>246615</v>
      </c>
      <c r="D1443" s="21">
        <v>246615</v>
      </c>
      <c r="E1443" s="163"/>
      <c r="F1443" s="163"/>
      <c r="G1443" s="163"/>
      <c r="H1443" s="163"/>
      <c r="I1443" s="163"/>
      <c r="J1443" s="163"/>
      <c r="K1443" s="163"/>
      <c r="L1443" s="163"/>
      <c r="M1443" s="163"/>
      <c r="N1443" s="163"/>
      <c r="O1443" s="163"/>
      <c r="P1443" s="163"/>
      <c r="Q1443" s="163"/>
      <c r="R1443" s="36"/>
      <c r="S1443" s="36"/>
    </row>
    <row r="1444" spans="1:19" s="3" customFormat="1" ht="25.5" hidden="1" customHeight="1">
      <c r="A1444" s="176">
        <v>3</v>
      </c>
      <c r="B1444" s="15" t="s">
        <v>1526</v>
      </c>
      <c r="C1444" s="123">
        <f t="shared" si="227"/>
        <v>196705</v>
      </c>
      <c r="D1444" s="21">
        <v>196705</v>
      </c>
      <c r="E1444" s="163"/>
      <c r="F1444" s="163"/>
      <c r="G1444" s="163"/>
      <c r="H1444" s="163"/>
      <c r="I1444" s="163"/>
      <c r="J1444" s="163"/>
      <c r="K1444" s="163"/>
      <c r="L1444" s="163"/>
      <c r="M1444" s="163"/>
      <c r="N1444" s="163"/>
      <c r="O1444" s="163"/>
      <c r="P1444" s="163"/>
      <c r="Q1444" s="163"/>
      <c r="R1444" s="36"/>
      <c r="S1444" s="36"/>
    </row>
    <row r="1445" spans="1:19" s="3" customFormat="1" ht="25.5" hidden="1" customHeight="1">
      <c r="A1445" s="176">
        <v>4</v>
      </c>
      <c r="B1445" s="15" t="s">
        <v>1525</v>
      </c>
      <c r="C1445" s="123">
        <f t="shared" si="227"/>
        <v>346567</v>
      </c>
      <c r="D1445" s="21">
        <v>346567</v>
      </c>
      <c r="E1445" s="163"/>
      <c r="F1445" s="163"/>
      <c r="G1445" s="163"/>
      <c r="H1445" s="163"/>
      <c r="I1445" s="163"/>
      <c r="J1445" s="163"/>
      <c r="K1445" s="163"/>
      <c r="L1445" s="163"/>
      <c r="M1445" s="163"/>
      <c r="N1445" s="163"/>
      <c r="O1445" s="163"/>
      <c r="P1445" s="163"/>
      <c r="Q1445" s="163"/>
      <c r="R1445" s="36"/>
      <c r="S1445" s="36"/>
    </row>
    <row r="1446" spans="1:19" s="3" customFormat="1" ht="25.5" hidden="1" customHeight="1">
      <c r="A1446" s="176">
        <v>5</v>
      </c>
      <c r="B1446" s="15" t="s">
        <v>1524</v>
      </c>
      <c r="C1446" s="123">
        <f t="shared" si="227"/>
        <v>200955</v>
      </c>
      <c r="D1446" s="21">
        <v>200955</v>
      </c>
      <c r="E1446" s="163"/>
      <c r="F1446" s="163"/>
      <c r="G1446" s="163"/>
      <c r="H1446" s="163"/>
      <c r="I1446" s="163"/>
      <c r="J1446" s="163"/>
      <c r="K1446" s="163"/>
      <c r="L1446" s="163"/>
      <c r="M1446" s="163"/>
      <c r="N1446" s="163"/>
      <c r="O1446" s="163"/>
      <c r="P1446" s="163"/>
      <c r="Q1446" s="163"/>
      <c r="R1446" s="36"/>
      <c r="S1446" s="36"/>
    </row>
    <row r="1447" spans="1:19" s="3" customFormat="1" ht="25.5" hidden="1" customHeight="1">
      <c r="A1447" s="176">
        <v>6</v>
      </c>
      <c r="B1447" s="15" t="s">
        <v>1523</v>
      </c>
      <c r="C1447" s="123">
        <f t="shared" si="227"/>
        <v>189650</v>
      </c>
      <c r="D1447" s="21">
        <v>189650</v>
      </c>
      <c r="E1447" s="163"/>
      <c r="F1447" s="163"/>
      <c r="G1447" s="163"/>
      <c r="H1447" s="163"/>
      <c r="I1447" s="163"/>
      <c r="J1447" s="163"/>
      <c r="K1447" s="163"/>
      <c r="L1447" s="163"/>
      <c r="M1447" s="163"/>
      <c r="N1447" s="163"/>
      <c r="O1447" s="163"/>
      <c r="P1447" s="163"/>
      <c r="Q1447" s="163"/>
      <c r="R1447" s="36"/>
      <c r="S1447" s="36"/>
    </row>
    <row r="1448" spans="1:19" ht="25.5" hidden="1" customHeight="1">
      <c r="A1448" s="176">
        <v>7</v>
      </c>
      <c r="B1448" s="15" t="s">
        <v>1522</v>
      </c>
      <c r="C1448" s="123">
        <f t="shared" si="227"/>
        <v>311687</v>
      </c>
      <c r="D1448" s="21">
        <v>311687</v>
      </c>
      <c r="E1448" s="163"/>
      <c r="F1448" s="163"/>
      <c r="G1448" s="163"/>
      <c r="H1448" s="163"/>
      <c r="I1448" s="163"/>
      <c r="J1448" s="163"/>
      <c r="K1448" s="163"/>
      <c r="L1448" s="163"/>
      <c r="M1448" s="163"/>
      <c r="N1448" s="163"/>
      <c r="O1448" s="163"/>
      <c r="P1448" s="163"/>
      <c r="Q1448" s="163"/>
    </row>
    <row r="1449" spans="1:19" ht="25.5" hidden="1" customHeight="1">
      <c r="A1449" s="176">
        <v>8</v>
      </c>
      <c r="B1449" s="15" t="s">
        <v>1521</v>
      </c>
      <c r="C1449" s="123">
        <f t="shared" si="227"/>
        <v>337715</v>
      </c>
      <c r="D1449" s="21">
        <v>337715</v>
      </c>
      <c r="E1449" s="163"/>
      <c r="F1449" s="163"/>
      <c r="G1449" s="163"/>
      <c r="H1449" s="163"/>
      <c r="I1449" s="163"/>
      <c r="J1449" s="163"/>
      <c r="K1449" s="163"/>
      <c r="L1449" s="163"/>
      <c r="M1449" s="163"/>
      <c r="N1449" s="163"/>
      <c r="O1449" s="163"/>
      <c r="P1449" s="163"/>
      <c r="Q1449" s="163"/>
    </row>
    <row r="1450" spans="1:19" ht="25.5" hidden="1" customHeight="1">
      <c r="A1450" s="176">
        <v>9</v>
      </c>
      <c r="B1450" s="15" t="s">
        <v>1520</v>
      </c>
      <c r="C1450" s="123">
        <f t="shared" si="227"/>
        <v>342579</v>
      </c>
      <c r="D1450" s="21">
        <v>342579</v>
      </c>
      <c r="E1450" s="163"/>
      <c r="F1450" s="163"/>
      <c r="G1450" s="163"/>
      <c r="H1450" s="163"/>
      <c r="I1450" s="163"/>
      <c r="J1450" s="163"/>
      <c r="K1450" s="163"/>
      <c r="L1450" s="163"/>
      <c r="M1450" s="163"/>
      <c r="N1450" s="163"/>
      <c r="O1450" s="163"/>
      <c r="P1450" s="163"/>
      <c r="Q1450" s="163"/>
    </row>
    <row r="1451" spans="1:19" hidden="1">
      <c r="A1451" s="360" t="s">
        <v>91</v>
      </c>
      <c r="B1451" s="361"/>
      <c r="C1451" s="133">
        <v>3442620</v>
      </c>
      <c r="D1451" s="61">
        <v>3442620</v>
      </c>
      <c r="E1451" s="61">
        <f t="shared" ref="E1451:Q1451" si="228">SUM(E1466:E1468)</f>
        <v>0</v>
      </c>
      <c r="F1451" s="61">
        <f t="shared" si="228"/>
        <v>0</v>
      </c>
      <c r="G1451" s="61">
        <f t="shared" si="228"/>
        <v>0</v>
      </c>
      <c r="H1451" s="61">
        <f t="shared" si="228"/>
        <v>0</v>
      </c>
      <c r="I1451" s="61">
        <f t="shared" si="228"/>
        <v>0</v>
      </c>
      <c r="J1451" s="61">
        <f t="shared" si="228"/>
        <v>0</v>
      </c>
      <c r="K1451" s="61">
        <f t="shared" si="228"/>
        <v>0</v>
      </c>
      <c r="L1451" s="61">
        <f t="shared" si="228"/>
        <v>0</v>
      </c>
      <c r="M1451" s="61">
        <f t="shared" si="228"/>
        <v>0</v>
      </c>
      <c r="N1451" s="61">
        <f t="shared" si="228"/>
        <v>0</v>
      </c>
      <c r="O1451" s="61">
        <f t="shared" si="228"/>
        <v>0</v>
      </c>
      <c r="P1451" s="61">
        <f t="shared" si="228"/>
        <v>0</v>
      </c>
      <c r="Q1451" s="61">
        <f t="shared" si="228"/>
        <v>0</v>
      </c>
    </row>
    <row r="1452" spans="1:19" ht="24.75" hidden="1" customHeight="1">
      <c r="A1452" s="176">
        <v>1</v>
      </c>
      <c r="B1452" s="15" t="s">
        <v>1310</v>
      </c>
      <c r="C1452" s="123">
        <f t="shared" ref="C1452:C1460" si="229">D1452+F1452+H1452+J1452+L1452+N1452+P1452+Q1452</f>
        <v>586258</v>
      </c>
      <c r="D1452" s="21">
        <v>586258</v>
      </c>
      <c r="E1452" s="163"/>
      <c r="F1452" s="163"/>
      <c r="G1452" s="163"/>
      <c r="H1452" s="163"/>
      <c r="I1452" s="163"/>
      <c r="J1452" s="163"/>
      <c r="K1452" s="163"/>
      <c r="L1452" s="163"/>
      <c r="M1452" s="163"/>
      <c r="N1452" s="163"/>
      <c r="O1452" s="163"/>
      <c r="P1452" s="163"/>
      <c r="Q1452" s="163"/>
    </row>
    <row r="1453" spans="1:19" ht="24.75" hidden="1" customHeight="1">
      <c r="A1453" s="176">
        <v>2</v>
      </c>
      <c r="B1453" s="15" t="s">
        <v>1311</v>
      </c>
      <c r="C1453" s="123">
        <f t="shared" si="229"/>
        <v>182288</v>
      </c>
      <c r="D1453" s="21">
        <v>182288</v>
      </c>
      <c r="E1453" s="163"/>
      <c r="F1453" s="163"/>
      <c r="G1453" s="163"/>
      <c r="H1453" s="163"/>
      <c r="I1453" s="163"/>
      <c r="J1453" s="163"/>
      <c r="K1453" s="163"/>
      <c r="L1453" s="163"/>
      <c r="M1453" s="163"/>
      <c r="N1453" s="163"/>
      <c r="O1453" s="163"/>
      <c r="P1453" s="163"/>
      <c r="Q1453" s="163"/>
    </row>
    <row r="1454" spans="1:19" ht="24.75" hidden="1" customHeight="1">
      <c r="A1454" s="176">
        <v>3</v>
      </c>
      <c r="B1454" s="15" t="s">
        <v>1519</v>
      </c>
      <c r="C1454" s="123">
        <f t="shared" si="229"/>
        <v>218834</v>
      </c>
      <c r="D1454" s="21">
        <v>218834</v>
      </c>
      <c r="E1454" s="163"/>
      <c r="F1454" s="163"/>
      <c r="G1454" s="163"/>
      <c r="H1454" s="163"/>
      <c r="I1454" s="163"/>
      <c r="J1454" s="163"/>
      <c r="K1454" s="163"/>
      <c r="L1454" s="163"/>
      <c r="M1454" s="163"/>
      <c r="N1454" s="163"/>
      <c r="O1454" s="163"/>
      <c r="P1454" s="163"/>
      <c r="Q1454" s="163"/>
    </row>
    <row r="1455" spans="1:19" ht="24.75" hidden="1" customHeight="1">
      <c r="A1455" s="176">
        <v>4</v>
      </c>
      <c r="B1455" s="15" t="s">
        <v>1518</v>
      </c>
      <c r="C1455" s="123">
        <f t="shared" si="229"/>
        <v>343719</v>
      </c>
      <c r="D1455" s="21">
        <v>343719</v>
      </c>
      <c r="E1455" s="163"/>
      <c r="F1455" s="163"/>
      <c r="G1455" s="163"/>
      <c r="H1455" s="163"/>
      <c r="I1455" s="163"/>
      <c r="J1455" s="163"/>
      <c r="K1455" s="163"/>
      <c r="L1455" s="163"/>
      <c r="M1455" s="163"/>
      <c r="N1455" s="163"/>
      <c r="O1455" s="163"/>
      <c r="P1455" s="163"/>
      <c r="Q1455" s="163"/>
    </row>
    <row r="1456" spans="1:19" ht="24.75" hidden="1" customHeight="1">
      <c r="A1456" s="176">
        <v>5</v>
      </c>
      <c r="B1456" s="15" t="s">
        <v>1283</v>
      </c>
      <c r="C1456" s="123">
        <f t="shared" si="229"/>
        <v>325227</v>
      </c>
      <c r="D1456" s="21">
        <v>325227</v>
      </c>
      <c r="E1456" s="163"/>
      <c r="F1456" s="163"/>
      <c r="G1456" s="163"/>
      <c r="H1456" s="163"/>
      <c r="I1456" s="163"/>
      <c r="J1456" s="163"/>
      <c r="K1456" s="163"/>
      <c r="L1456" s="163"/>
      <c r="M1456" s="163"/>
      <c r="N1456" s="163"/>
      <c r="O1456" s="163"/>
      <c r="P1456" s="163"/>
      <c r="Q1456" s="163"/>
    </row>
    <row r="1457" spans="1:17" ht="24.75" hidden="1" customHeight="1">
      <c r="A1457" s="176">
        <v>6</v>
      </c>
      <c r="B1457" s="15" t="s">
        <v>1284</v>
      </c>
      <c r="C1457" s="123">
        <f t="shared" si="229"/>
        <v>710355</v>
      </c>
      <c r="D1457" s="21">
        <v>710355</v>
      </c>
      <c r="E1457" s="163"/>
      <c r="F1457" s="163"/>
      <c r="G1457" s="163"/>
      <c r="H1457" s="163"/>
      <c r="I1457" s="163"/>
      <c r="J1457" s="163"/>
      <c r="K1457" s="163"/>
      <c r="L1457" s="163"/>
      <c r="M1457" s="163"/>
      <c r="N1457" s="163"/>
      <c r="O1457" s="163"/>
      <c r="P1457" s="163"/>
      <c r="Q1457" s="163"/>
    </row>
    <row r="1458" spans="1:17" ht="24.75" hidden="1" customHeight="1">
      <c r="A1458" s="176">
        <v>7</v>
      </c>
      <c r="B1458" s="15" t="s">
        <v>1285</v>
      </c>
      <c r="C1458" s="123">
        <f t="shared" si="229"/>
        <v>517199</v>
      </c>
      <c r="D1458" s="21">
        <v>517199</v>
      </c>
      <c r="E1458" s="163"/>
      <c r="F1458" s="163"/>
      <c r="G1458" s="163"/>
      <c r="H1458" s="163"/>
      <c r="I1458" s="163"/>
      <c r="J1458" s="163"/>
      <c r="K1458" s="163"/>
      <c r="L1458" s="163"/>
      <c r="M1458" s="163"/>
      <c r="N1458" s="163"/>
      <c r="O1458" s="163"/>
      <c r="P1458" s="163"/>
      <c r="Q1458" s="163"/>
    </row>
    <row r="1459" spans="1:17" ht="24.75" hidden="1" customHeight="1">
      <c r="A1459" s="176">
        <v>8</v>
      </c>
      <c r="B1459" s="15" t="s">
        <v>1517</v>
      </c>
      <c r="C1459" s="123">
        <f t="shared" si="229"/>
        <v>194207</v>
      </c>
      <c r="D1459" s="21">
        <v>194207</v>
      </c>
      <c r="E1459" s="163"/>
      <c r="F1459" s="163"/>
      <c r="G1459" s="163"/>
      <c r="H1459" s="163"/>
      <c r="I1459" s="163"/>
      <c r="J1459" s="163"/>
      <c r="K1459" s="163"/>
      <c r="L1459" s="163"/>
      <c r="M1459" s="163"/>
      <c r="N1459" s="163"/>
      <c r="O1459" s="163"/>
      <c r="P1459" s="163"/>
      <c r="Q1459" s="163"/>
    </row>
    <row r="1460" spans="1:17" ht="24.75" hidden="1" customHeight="1">
      <c r="A1460" s="176">
        <v>9</v>
      </c>
      <c r="B1460" s="15" t="s">
        <v>1516</v>
      </c>
      <c r="C1460" s="123">
        <f t="shared" si="229"/>
        <v>364533</v>
      </c>
      <c r="D1460" s="21">
        <v>364533</v>
      </c>
      <c r="E1460" s="163"/>
      <c r="F1460" s="163"/>
      <c r="G1460" s="163"/>
      <c r="H1460" s="163"/>
      <c r="I1460" s="163"/>
      <c r="J1460" s="163"/>
      <c r="K1460" s="163"/>
      <c r="L1460" s="163"/>
      <c r="M1460" s="163"/>
      <c r="N1460" s="163"/>
      <c r="O1460" s="163"/>
      <c r="P1460" s="163"/>
      <c r="Q1460" s="163"/>
    </row>
    <row r="1461" spans="1:17" hidden="1">
      <c r="A1461" s="360" t="s">
        <v>92</v>
      </c>
      <c r="B1461" s="361"/>
      <c r="C1461" s="133">
        <v>7754967</v>
      </c>
      <c r="D1461" s="61">
        <v>7754967</v>
      </c>
      <c r="E1461" s="61">
        <f t="shared" ref="E1461:Q1461" si="230">SUM(E1469:E1470)</f>
        <v>0</v>
      </c>
      <c r="F1461" s="61">
        <f t="shared" si="230"/>
        <v>0</v>
      </c>
      <c r="G1461" s="61">
        <f t="shared" si="230"/>
        <v>0</v>
      </c>
      <c r="H1461" s="61">
        <f t="shared" si="230"/>
        <v>0</v>
      </c>
      <c r="I1461" s="61">
        <f t="shared" si="230"/>
        <v>0</v>
      </c>
      <c r="J1461" s="61">
        <f t="shared" si="230"/>
        <v>0</v>
      </c>
      <c r="K1461" s="61">
        <f t="shared" si="230"/>
        <v>0</v>
      </c>
      <c r="L1461" s="61">
        <f t="shared" si="230"/>
        <v>0</v>
      </c>
      <c r="M1461" s="61">
        <f t="shared" si="230"/>
        <v>0</v>
      </c>
      <c r="N1461" s="61">
        <f t="shared" si="230"/>
        <v>0</v>
      </c>
      <c r="O1461" s="61">
        <f t="shared" si="230"/>
        <v>0</v>
      </c>
      <c r="P1461" s="61">
        <f t="shared" si="230"/>
        <v>0</v>
      </c>
      <c r="Q1461" s="61">
        <f t="shared" si="230"/>
        <v>0</v>
      </c>
    </row>
    <row r="1462" spans="1:17" ht="27" hidden="1" customHeight="1">
      <c r="A1462" s="4">
        <v>1</v>
      </c>
      <c r="B1462" s="15" t="s">
        <v>1511</v>
      </c>
      <c r="C1462" s="245">
        <f t="shared" ref="C1462:C1470" si="231">D1462+F1462+H1462+J1462+L1462+N1462+P1462+Q1462</f>
        <v>1428860</v>
      </c>
      <c r="D1462" s="7">
        <v>1428860</v>
      </c>
      <c r="E1462" s="62"/>
      <c r="F1462" s="62"/>
      <c r="G1462" s="62"/>
      <c r="H1462" s="62"/>
      <c r="I1462" s="62"/>
      <c r="J1462" s="62"/>
      <c r="K1462" s="62"/>
      <c r="L1462" s="62"/>
      <c r="M1462" s="62"/>
      <c r="N1462" s="62"/>
      <c r="O1462" s="62"/>
      <c r="P1462" s="62"/>
      <c r="Q1462" s="62"/>
    </row>
    <row r="1463" spans="1:17" ht="27" hidden="1" customHeight="1">
      <c r="A1463" s="4">
        <v>2</v>
      </c>
      <c r="B1463" s="15" t="s">
        <v>1510</v>
      </c>
      <c r="C1463" s="245">
        <f t="shared" si="231"/>
        <v>1404058</v>
      </c>
      <c r="D1463" s="7">
        <v>1404058</v>
      </c>
      <c r="E1463" s="62"/>
      <c r="F1463" s="62"/>
      <c r="G1463" s="62"/>
      <c r="H1463" s="62"/>
      <c r="I1463" s="62"/>
      <c r="J1463" s="62"/>
      <c r="K1463" s="62"/>
      <c r="L1463" s="62"/>
      <c r="M1463" s="62"/>
      <c r="N1463" s="62"/>
      <c r="O1463" s="62"/>
      <c r="P1463" s="62"/>
      <c r="Q1463" s="62"/>
    </row>
    <row r="1464" spans="1:17" ht="27" hidden="1" customHeight="1">
      <c r="A1464" s="4">
        <v>3</v>
      </c>
      <c r="B1464" s="15" t="s">
        <v>1509</v>
      </c>
      <c r="C1464" s="245">
        <f t="shared" si="231"/>
        <v>317690</v>
      </c>
      <c r="D1464" s="7">
        <v>317690</v>
      </c>
      <c r="E1464" s="62"/>
      <c r="F1464" s="62"/>
      <c r="G1464" s="62"/>
      <c r="H1464" s="62"/>
      <c r="I1464" s="62"/>
      <c r="J1464" s="62"/>
      <c r="K1464" s="62"/>
      <c r="L1464" s="62"/>
      <c r="M1464" s="62"/>
      <c r="N1464" s="62"/>
      <c r="O1464" s="62"/>
      <c r="P1464" s="62"/>
      <c r="Q1464" s="62"/>
    </row>
    <row r="1465" spans="1:17" ht="27" hidden="1" customHeight="1">
      <c r="A1465" s="4">
        <v>4</v>
      </c>
      <c r="B1465" s="15" t="s">
        <v>1508</v>
      </c>
      <c r="C1465" s="245">
        <f t="shared" si="231"/>
        <v>657947</v>
      </c>
      <c r="D1465" s="7">
        <v>657947</v>
      </c>
      <c r="E1465" s="62"/>
      <c r="F1465" s="62"/>
      <c r="G1465" s="62"/>
      <c r="H1465" s="62"/>
      <c r="I1465" s="62"/>
      <c r="J1465" s="62"/>
      <c r="K1465" s="62"/>
      <c r="L1465" s="62"/>
      <c r="M1465" s="62"/>
      <c r="N1465" s="62"/>
      <c r="O1465" s="62"/>
      <c r="P1465" s="62"/>
      <c r="Q1465" s="62"/>
    </row>
    <row r="1466" spans="1:17" ht="27" hidden="1" customHeight="1">
      <c r="A1466" s="4">
        <v>5</v>
      </c>
      <c r="B1466" s="195" t="s">
        <v>1507</v>
      </c>
      <c r="C1466" s="245">
        <f t="shared" si="231"/>
        <v>259586</v>
      </c>
      <c r="D1466" s="7">
        <v>259586</v>
      </c>
      <c r="E1466" s="62"/>
      <c r="F1466" s="62"/>
      <c r="G1466" s="62"/>
      <c r="H1466" s="62"/>
      <c r="I1466" s="62"/>
      <c r="J1466" s="62"/>
      <c r="K1466" s="62"/>
      <c r="L1466" s="62"/>
      <c r="M1466" s="62"/>
      <c r="N1466" s="62"/>
      <c r="O1466" s="62"/>
      <c r="P1466" s="62"/>
      <c r="Q1466" s="62"/>
    </row>
    <row r="1467" spans="1:17" ht="27" hidden="1" customHeight="1">
      <c r="A1467" s="4">
        <v>6</v>
      </c>
      <c r="B1467" s="15" t="s">
        <v>1287</v>
      </c>
      <c r="C1467" s="245">
        <f t="shared" si="231"/>
        <v>357259</v>
      </c>
      <c r="D1467" s="7">
        <v>357259</v>
      </c>
      <c r="E1467" s="62"/>
      <c r="F1467" s="62"/>
      <c r="G1467" s="62"/>
      <c r="H1467" s="62"/>
      <c r="I1467" s="62"/>
      <c r="J1467" s="62"/>
      <c r="K1467" s="62"/>
      <c r="L1467" s="62"/>
      <c r="M1467" s="62"/>
      <c r="N1467" s="62"/>
      <c r="O1467" s="62"/>
      <c r="P1467" s="62"/>
      <c r="Q1467" s="62"/>
    </row>
    <row r="1468" spans="1:17" ht="27" hidden="1" customHeight="1">
      <c r="A1468" s="4">
        <v>7</v>
      </c>
      <c r="B1468" s="15" t="s">
        <v>1506</v>
      </c>
      <c r="C1468" s="245">
        <f t="shared" si="231"/>
        <v>2567198</v>
      </c>
      <c r="D1468" s="7">
        <v>2567198</v>
      </c>
      <c r="E1468" s="62"/>
      <c r="F1468" s="62"/>
      <c r="G1468" s="62"/>
      <c r="H1468" s="62"/>
      <c r="I1468" s="62"/>
      <c r="J1468" s="62"/>
      <c r="K1468" s="62"/>
      <c r="L1468" s="62"/>
      <c r="M1468" s="62"/>
      <c r="N1468" s="62"/>
      <c r="O1468" s="62"/>
      <c r="P1468" s="62"/>
      <c r="Q1468" s="62"/>
    </row>
    <row r="1469" spans="1:17" ht="27" hidden="1" customHeight="1">
      <c r="A1469" s="4">
        <v>8</v>
      </c>
      <c r="B1469" s="15" t="s">
        <v>1505</v>
      </c>
      <c r="C1469" s="245">
        <f t="shared" si="231"/>
        <v>145831</v>
      </c>
      <c r="D1469" s="7">
        <v>145831</v>
      </c>
      <c r="E1469" s="62"/>
      <c r="F1469" s="62"/>
      <c r="G1469" s="62"/>
      <c r="H1469" s="62"/>
      <c r="I1469" s="62"/>
      <c r="J1469" s="62"/>
      <c r="K1469" s="62"/>
      <c r="L1469" s="62"/>
      <c r="M1469" s="62"/>
      <c r="N1469" s="62"/>
      <c r="O1469" s="62"/>
      <c r="P1469" s="62"/>
      <c r="Q1469" s="62"/>
    </row>
    <row r="1470" spans="1:17" ht="27" hidden="1" customHeight="1">
      <c r="A1470" s="4">
        <v>9</v>
      </c>
      <c r="B1470" s="15" t="s">
        <v>1286</v>
      </c>
      <c r="C1470" s="245">
        <f t="shared" si="231"/>
        <v>616538</v>
      </c>
      <c r="D1470" s="7">
        <v>616538</v>
      </c>
      <c r="E1470" s="62"/>
      <c r="F1470" s="62"/>
      <c r="G1470" s="62"/>
      <c r="H1470" s="62"/>
      <c r="I1470" s="62"/>
      <c r="J1470" s="62"/>
      <c r="K1470" s="62"/>
      <c r="L1470" s="62"/>
      <c r="M1470" s="62"/>
      <c r="N1470" s="62"/>
      <c r="O1470" s="62"/>
      <c r="P1470" s="62"/>
      <c r="Q1470" s="62"/>
    </row>
    <row r="1471" spans="1:17" hidden="1">
      <c r="A1471" s="196">
        <v>38</v>
      </c>
      <c r="B1471" s="188" t="s">
        <v>93</v>
      </c>
      <c r="C1471" s="133">
        <f>C1472+C1476+C1485</f>
        <v>9290000</v>
      </c>
      <c r="D1471" s="61">
        <f t="shared" ref="D1471:Q1471" si="232">D1472+D1476+D1485</f>
        <v>420000</v>
      </c>
      <c r="E1471" s="61">
        <f t="shared" si="232"/>
        <v>0</v>
      </c>
      <c r="F1471" s="61">
        <f t="shared" si="232"/>
        <v>0</v>
      </c>
      <c r="G1471" s="61">
        <f t="shared" si="232"/>
        <v>3607</v>
      </c>
      <c r="H1471" s="61">
        <f t="shared" si="232"/>
        <v>6550000</v>
      </c>
      <c r="I1471" s="61">
        <f t="shared" si="232"/>
        <v>498.2</v>
      </c>
      <c r="J1471" s="61">
        <f t="shared" si="232"/>
        <v>300000</v>
      </c>
      <c r="K1471" s="61">
        <f t="shared" si="232"/>
        <v>531</v>
      </c>
      <c r="L1471" s="61">
        <f t="shared" si="232"/>
        <v>600000</v>
      </c>
      <c r="M1471" s="61">
        <f t="shared" si="232"/>
        <v>7.3</v>
      </c>
      <c r="N1471" s="61">
        <f t="shared" si="232"/>
        <v>120000</v>
      </c>
      <c r="O1471" s="61">
        <f t="shared" si="232"/>
        <v>531</v>
      </c>
      <c r="P1471" s="61">
        <f t="shared" si="232"/>
        <v>1300000</v>
      </c>
      <c r="Q1471" s="61">
        <f t="shared" si="232"/>
        <v>0</v>
      </c>
    </row>
    <row r="1472" spans="1:17" hidden="1">
      <c r="A1472" s="360" t="s">
        <v>140</v>
      </c>
      <c r="B1472" s="361"/>
      <c r="C1472" s="133">
        <f>SUM(C1473:C1475)</f>
        <v>3150000</v>
      </c>
      <c r="D1472" s="61">
        <f t="shared" ref="D1472:Q1472" si="233">SUM(D1473:D1475)</f>
        <v>0</v>
      </c>
      <c r="E1472" s="61">
        <f t="shared" si="233"/>
        <v>0</v>
      </c>
      <c r="F1472" s="61">
        <f t="shared" si="233"/>
        <v>0</v>
      </c>
      <c r="G1472" s="61">
        <f t="shared" si="233"/>
        <v>1697</v>
      </c>
      <c r="H1472" s="61">
        <f t="shared" si="233"/>
        <v>3150000</v>
      </c>
      <c r="I1472" s="61">
        <f t="shared" si="233"/>
        <v>0</v>
      </c>
      <c r="J1472" s="61">
        <f t="shared" si="233"/>
        <v>0</v>
      </c>
      <c r="K1472" s="61">
        <f t="shared" si="233"/>
        <v>0</v>
      </c>
      <c r="L1472" s="61">
        <f t="shared" si="233"/>
        <v>0</v>
      </c>
      <c r="M1472" s="61">
        <f t="shared" si="233"/>
        <v>0</v>
      </c>
      <c r="N1472" s="61">
        <f t="shared" si="233"/>
        <v>0</v>
      </c>
      <c r="O1472" s="61">
        <f t="shared" si="233"/>
        <v>0</v>
      </c>
      <c r="P1472" s="61">
        <f t="shared" si="233"/>
        <v>0</v>
      </c>
      <c r="Q1472" s="61">
        <f t="shared" si="233"/>
        <v>0</v>
      </c>
    </row>
    <row r="1473" spans="1:19" ht="27.75" hidden="1" customHeight="1">
      <c r="A1473" s="197">
        <v>1</v>
      </c>
      <c r="B1473" s="17" t="s">
        <v>1092</v>
      </c>
      <c r="C1473" s="254">
        <f t="shared" ref="C1473:C1475" si="234">D1473+F1473+H1473+J1473+L1473+N1473+P1473+Q1473</f>
        <v>900000</v>
      </c>
      <c r="D1473" s="7"/>
      <c r="E1473" s="7"/>
      <c r="F1473" s="7"/>
      <c r="G1473" s="7">
        <v>545</v>
      </c>
      <c r="H1473" s="20">
        <v>900000</v>
      </c>
      <c r="I1473" s="62"/>
      <c r="J1473" s="62"/>
      <c r="K1473" s="62"/>
      <c r="L1473" s="62"/>
      <c r="M1473" s="62"/>
      <c r="N1473" s="62"/>
      <c r="O1473" s="62"/>
      <c r="P1473" s="62"/>
      <c r="Q1473" s="62"/>
    </row>
    <row r="1474" spans="1:19" ht="27.75" hidden="1" customHeight="1">
      <c r="A1474" s="197">
        <v>2</v>
      </c>
      <c r="B1474" s="198" t="s">
        <v>1514</v>
      </c>
      <c r="C1474" s="254">
        <f t="shared" si="234"/>
        <v>1450000</v>
      </c>
      <c r="D1474" s="7"/>
      <c r="E1474" s="7"/>
      <c r="F1474" s="7"/>
      <c r="G1474" s="7">
        <v>650</v>
      </c>
      <c r="H1474" s="20">
        <v>1450000</v>
      </c>
      <c r="I1474" s="62"/>
      <c r="J1474" s="62"/>
      <c r="K1474" s="62"/>
      <c r="L1474" s="62"/>
      <c r="M1474" s="62"/>
      <c r="N1474" s="62"/>
      <c r="O1474" s="62"/>
      <c r="P1474" s="62"/>
      <c r="Q1474" s="62"/>
    </row>
    <row r="1475" spans="1:19" ht="27.75" hidden="1" customHeight="1">
      <c r="A1475" s="197">
        <v>3</v>
      </c>
      <c r="B1475" s="17" t="s">
        <v>1515</v>
      </c>
      <c r="C1475" s="254">
        <f t="shared" si="234"/>
        <v>800000</v>
      </c>
      <c r="D1475" s="7"/>
      <c r="E1475" s="7"/>
      <c r="F1475" s="7"/>
      <c r="G1475" s="7">
        <v>502</v>
      </c>
      <c r="H1475" s="20">
        <v>800000</v>
      </c>
      <c r="I1475" s="62"/>
      <c r="J1475" s="62"/>
      <c r="K1475" s="62"/>
      <c r="L1475" s="62"/>
      <c r="M1475" s="62"/>
      <c r="N1475" s="62"/>
      <c r="O1475" s="62"/>
      <c r="P1475" s="62"/>
      <c r="Q1475" s="62"/>
    </row>
    <row r="1476" spans="1:19" hidden="1">
      <c r="A1476" s="360" t="s">
        <v>141</v>
      </c>
      <c r="B1476" s="361"/>
      <c r="C1476" s="133">
        <f>SUM(C1477:C1484)</f>
        <v>2540000</v>
      </c>
      <c r="D1476" s="61">
        <f t="shared" ref="D1476:Q1476" si="235">SUM(D1477:D1484)</f>
        <v>320000</v>
      </c>
      <c r="E1476" s="61">
        <f t="shared" si="235"/>
        <v>0</v>
      </c>
      <c r="F1476" s="61">
        <f t="shared" si="235"/>
        <v>0</v>
      </c>
      <c r="G1476" s="61">
        <f t="shared" si="235"/>
        <v>880</v>
      </c>
      <c r="H1476" s="61">
        <f t="shared" si="235"/>
        <v>1800000</v>
      </c>
      <c r="I1476" s="61">
        <f t="shared" si="235"/>
        <v>498.2</v>
      </c>
      <c r="J1476" s="61">
        <f t="shared" si="235"/>
        <v>300000</v>
      </c>
      <c r="K1476" s="61">
        <f t="shared" si="235"/>
        <v>0</v>
      </c>
      <c r="L1476" s="61">
        <f t="shared" si="235"/>
        <v>0</v>
      </c>
      <c r="M1476" s="61">
        <f t="shared" si="235"/>
        <v>7.3</v>
      </c>
      <c r="N1476" s="61">
        <f t="shared" si="235"/>
        <v>120000</v>
      </c>
      <c r="O1476" s="61">
        <f t="shared" si="235"/>
        <v>0</v>
      </c>
      <c r="P1476" s="61">
        <f t="shared" si="235"/>
        <v>0</v>
      </c>
      <c r="Q1476" s="61">
        <f t="shared" si="235"/>
        <v>0</v>
      </c>
    </row>
    <row r="1477" spans="1:19" ht="37.5" hidden="1">
      <c r="A1477" s="197">
        <v>1</v>
      </c>
      <c r="B1477" s="17" t="s">
        <v>1732</v>
      </c>
      <c r="C1477" s="254">
        <f t="shared" ref="C1477:C1484" si="236">D1477+F1477+H1477+J1477+L1477+N1477+P1477+Q1477</f>
        <v>700000</v>
      </c>
      <c r="D1477" s="7"/>
      <c r="E1477" s="7"/>
      <c r="F1477" s="7"/>
      <c r="G1477" s="7">
        <v>330</v>
      </c>
      <c r="H1477" s="20">
        <v>700000</v>
      </c>
      <c r="I1477" s="7"/>
      <c r="J1477" s="7"/>
      <c r="K1477" s="62"/>
      <c r="L1477" s="62"/>
      <c r="M1477" s="62"/>
      <c r="N1477" s="62"/>
      <c r="O1477" s="62"/>
      <c r="P1477" s="62"/>
      <c r="Q1477" s="62"/>
    </row>
    <row r="1478" spans="1:19" s="3" customFormat="1" ht="36.75" hidden="1" customHeight="1">
      <c r="A1478" s="197">
        <v>2</v>
      </c>
      <c r="B1478" s="17" t="s">
        <v>1737</v>
      </c>
      <c r="C1478" s="254">
        <f t="shared" si="236"/>
        <v>600000</v>
      </c>
      <c r="D1478" s="7"/>
      <c r="E1478" s="7"/>
      <c r="F1478" s="7"/>
      <c r="G1478" s="7">
        <v>300</v>
      </c>
      <c r="H1478" s="20">
        <v>600000</v>
      </c>
      <c r="I1478" s="7"/>
      <c r="J1478" s="7"/>
      <c r="K1478" s="62"/>
      <c r="L1478" s="62"/>
      <c r="M1478" s="62"/>
      <c r="N1478" s="62"/>
      <c r="O1478" s="62"/>
      <c r="P1478" s="62"/>
      <c r="Q1478" s="62"/>
      <c r="R1478" s="36"/>
      <c r="S1478" s="36"/>
    </row>
    <row r="1479" spans="1:19" s="3" customFormat="1" ht="41.25" hidden="1" customHeight="1">
      <c r="A1479" s="197">
        <v>3</v>
      </c>
      <c r="B1479" s="17" t="s">
        <v>1733</v>
      </c>
      <c r="C1479" s="254">
        <f t="shared" si="236"/>
        <v>500000</v>
      </c>
      <c r="D1479" s="7"/>
      <c r="E1479" s="7"/>
      <c r="F1479" s="7"/>
      <c r="G1479" s="7">
        <v>250</v>
      </c>
      <c r="H1479" s="20">
        <v>500000</v>
      </c>
      <c r="I1479" s="7"/>
      <c r="J1479" s="7"/>
      <c r="K1479" s="62"/>
      <c r="L1479" s="62"/>
      <c r="M1479" s="62"/>
      <c r="N1479" s="62"/>
      <c r="O1479" s="62"/>
      <c r="P1479" s="62"/>
      <c r="Q1479" s="62"/>
      <c r="R1479" s="36"/>
      <c r="S1479" s="36"/>
    </row>
    <row r="1480" spans="1:19" ht="27.75" hidden="1" customHeight="1">
      <c r="A1480" s="197">
        <v>4</v>
      </c>
      <c r="B1480" s="17" t="s">
        <v>1512</v>
      </c>
      <c r="C1480" s="254">
        <f t="shared" si="236"/>
        <v>100000</v>
      </c>
      <c r="D1480" s="20">
        <v>100000</v>
      </c>
      <c r="E1480" s="7"/>
      <c r="F1480" s="7"/>
      <c r="G1480" s="7"/>
      <c r="H1480" s="7"/>
      <c r="I1480" s="62"/>
      <c r="J1480" s="62"/>
      <c r="K1480" s="62"/>
      <c r="L1480" s="62"/>
      <c r="M1480" s="62"/>
      <c r="N1480" s="62"/>
      <c r="O1480" s="62"/>
      <c r="P1480" s="62"/>
      <c r="Q1480" s="62"/>
    </row>
    <row r="1481" spans="1:19" ht="27.75" hidden="1" customHeight="1">
      <c r="A1481" s="197">
        <v>5</v>
      </c>
      <c r="B1481" s="17" t="s">
        <v>1513</v>
      </c>
      <c r="C1481" s="254">
        <f t="shared" si="236"/>
        <v>220000</v>
      </c>
      <c r="D1481" s="20">
        <v>100000</v>
      </c>
      <c r="E1481" s="7"/>
      <c r="F1481" s="7"/>
      <c r="G1481" s="7"/>
      <c r="H1481" s="7"/>
      <c r="I1481" s="62"/>
      <c r="J1481" s="62"/>
      <c r="K1481" s="62"/>
      <c r="L1481" s="62"/>
      <c r="M1481" s="48">
        <v>7.3</v>
      </c>
      <c r="N1481" s="7">
        <v>120000</v>
      </c>
      <c r="O1481" s="62"/>
      <c r="P1481" s="62"/>
      <c r="Q1481" s="62"/>
    </row>
    <row r="1482" spans="1:19" s="3" customFormat="1" ht="27.75" hidden="1" customHeight="1">
      <c r="A1482" s="197">
        <v>6</v>
      </c>
      <c r="B1482" s="17" t="s">
        <v>1504</v>
      </c>
      <c r="C1482" s="254">
        <f t="shared" si="236"/>
        <v>120000</v>
      </c>
      <c r="D1482" s="20">
        <v>120000</v>
      </c>
      <c r="E1482" s="7"/>
      <c r="F1482" s="7"/>
      <c r="G1482" s="7"/>
      <c r="H1482" s="7"/>
      <c r="I1482" s="7"/>
      <c r="J1482" s="7"/>
      <c r="K1482" s="62"/>
      <c r="L1482" s="62"/>
      <c r="M1482" s="62"/>
      <c r="N1482" s="62"/>
      <c r="O1482" s="62"/>
      <c r="P1482" s="62"/>
      <c r="Q1482" s="62"/>
      <c r="R1482" s="36"/>
      <c r="S1482" s="36"/>
    </row>
    <row r="1483" spans="1:19" ht="27.75" hidden="1" customHeight="1">
      <c r="A1483" s="197">
        <v>7</v>
      </c>
      <c r="B1483" s="17" t="s">
        <v>1503</v>
      </c>
      <c r="C1483" s="254">
        <f t="shared" si="236"/>
        <v>150000</v>
      </c>
      <c r="D1483" s="7"/>
      <c r="E1483" s="7"/>
      <c r="F1483" s="7"/>
      <c r="G1483" s="7"/>
      <c r="H1483" s="7"/>
      <c r="I1483" s="7">
        <v>447.7</v>
      </c>
      <c r="J1483" s="20">
        <v>150000</v>
      </c>
      <c r="K1483" s="62"/>
      <c r="L1483" s="62"/>
      <c r="M1483" s="62"/>
      <c r="N1483" s="62"/>
      <c r="O1483" s="62"/>
      <c r="P1483" s="62"/>
      <c r="Q1483" s="62"/>
    </row>
    <row r="1484" spans="1:19" s="3" customFormat="1" ht="27" hidden="1" customHeight="1">
      <c r="A1484" s="197">
        <v>8</v>
      </c>
      <c r="B1484" s="17" t="s">
        <v>1502</v>
      </c>
      <c r="C1484" s="254">
        <f t="shared" si="236"/>
        <v>150000</v>
      </c>
      <c r="D1484" s="7"/>
      <c r="E1484" s="7"/>
      <c r="F1484" s="7"/>
      <c r="G1484" s="7"/>
      <c r="H1484" s="7"/>
      <c r="I1484" s="7">
        <v>50.5</v>
      </c>
      <c r="J1484" s="20">
        <v>150000</v>
      </c>
      <c r="K1484" s="62"/>
      <c r="L1484" s="62"/>
      <c r="M1484" s="62"/>
      <c r="N1484" s="62"/>
      <c r="O1484" s="62"/>
      <c r="P1484" s="62"/>
      <c r="Q1484" s="62"/>
      <c r="R1484" s="36"/>
      <c r="S1484" s="36"/>
    </row>
    <row r="1485" spans="1:19" s="3" customFormat="1" ht="27.75" customHeight="1">
      <c r="A1485" s="360" t="s">
        <v>142</v>
      </c>
      <c r="B1485" s="361"/>
      <c r="C1485" s="133">
        <f>SUM(C1486:C1490)</f>
        <v>3600000</v>
      </c>
      <c r="D1485" s="61">
        <f t="shared" ref="D1485:Q1485" si="237">SUM(D1486:D1490)</f>
        <v>100000</v>
      </c>
      <c r="E1485" s="61">
        <f t="shared" si="237"/>
        <v>0</v>
      </c>
      <c r="F1485" s="61">
        <f t="shared" si="237"/>
        <v>0</v>
      </c>
      <c r="G1485" s="61">
        <f t="shared" si="237"/>
        <v>1030</v>
      </c>
      <c r="H1485" s="61">
        <f t="shared" si="237"/>
        <v>1600000</v>
      </c>
      <c r="I1485" s="61">
        <f t="shared" si="237"/>
        <v>0</v>
      </c>
      <c r="J1485" s="61">
        <f t="shared" si="237"/>
        <v>0</v>
      </c>
      <c r="K1485" s="61">
        <f t="shared" si="237"/>
        <v>531</v>
      </c>
      <c r="L1485" s="61">
        <f t="shared" si="237"/>
        <v>600000</v>
      </c>
      <c r="M1485" s="61">
        <f t="shared" si="237"/>
        <v>0</v>
      </c>
      <c r="N1485" s="61">
        <f t="shared" si="237"/>
        <v>0</v>
      </c>
      <c r="O1485" s="61">
        <f t="shared" si="237"/>
        <v>531</v>
      </c>
      <c r="P1485" s="61">
        <f t="shared" si="237"/>
        <v>1300000</v>
      </c>
      <c r="Q1485" s="61">
        <f t="shared" si="237"/>
        <v>0</v>
      </c>
      <c r="R1485" s="36"/>
      <c r="S1485" s="36"/>
    </row>
    <row r="1486" spans="1:19" s="3" customFormat="1" ht="37.5" hidden="1" customHeight="1">
      <c r="A1486" s="10">
        <v>1</v>
      </c>
      <c r="B1486" s="17" t="s">
        <v>1734</v>
      </c>
      <c r="C1486" s="254">
        <f t="shared" ref="C1486:C1490" si="238">D1486+F1486+H1486+J1486+L1486+N1486+P1486+Q1486</f>
        <v>600000</v>
      </c>
      <c r="D1486" s="7"/>
      <c r="E1486" s="7"/>
      <c r="F1486" s="7"/>
      <c r="G1486" s="7">
        <v>250</v>
      </c>
      <c r="H1486" s="20">
        <v>600000</v>
      </c>
      <c r="I1486" s="62"/>
      <c r="J1486" s="62"/>
      <c r="K1486" s="62"/>
      <c r="L1486" s="62"/>
      <c r="M1486" s="62"/>
      <c r="N1486" s="62"/>
      <c r="O1486" s="62"/>
      <c r="P1486" s="62"/>
      <c r="Q1486" s="62"/>
      <c r="R1486" s="36"/>
      <c r="S1486" s="36"/>
    </row>
    <row r="1487" spans="1:19" s="3" customFormat="1" ht="37.5" hidden="1" customHeight="1">
      <c r="A1487" s="10">
        <v>2</v>
      </c>
      <c r="B1487" s="17" t="s">
        <v>1735</v>
      </c>
      <c r="C1487" s="254">
        <f t="shared" si="238"/>
        <v>600000</v>
      </c>
      <c r="D1487" s="7"/>
      <c r="E1487" s="7"/>
      <c r="F1487" s="7"/>
      <c r="G1487" s="7">
        <v>250</v>
      </c>
      <c r="H1487" s="20">
        <v>600000</v>
      </c>
      <c r="I1487" s="62"/>
      <c r="J1487" s="62"/>
      <c r="K1487" s="62"/>
      <c r="L1487" s="62"/>
      <c r="M1487" s="62"/>
      <c r="N1487" s="62"/>
      <c r="O1487" s="62"/>
      <c r="P1487" s="62"/>
      <c r="Q1487" s="62"/>
      <c r="R1487" s="36"/>
      <c r="S1487" s="36"/>
    </row>
    <row r="1488" spans="1:19" s="3" customFormat="1" ht="37.5" hidden="1" customHeight="1">
      <c r="A1488" s="10">
        <v>3</v>
      </c>
      <c r="B1488" s="17" t="s">
        <v>1736</v>
      </c>
      <c r="C1488" s="254">
        <f t="shared" si="238"/>
        <v>400000</v>
      </c>
      <c r="D1488" s="7"/>
      <c r="E1488" s="7"/>
      <c r="F1488" s="7"/>
      <c r="G1488" s="7">
        <v>530</v>
      </c>
      <c r="H1488" s="20">
        <v>400000</v>
      </c>
      <c r="I1488" s="62"/>
      <c r="J1488" s="62"/>
      <c r="K1488" s="62"/>
      <c r="L1488" s="62"/>
      <c r="M1488" s="62"/>
      <c r="N1488" s="62"/>
      <c r="O1488" s="62"/>
      <c r="P1488" s="62"/>
      <c r="Q1488" s="62"/>
      <c r="R1488" s="36"/>
      <c r="S1488" s="36"/>
    </row>
    <row r="1489" spans="1:36" s="3" customFormat="1" ht="24" hidden="1" customHeight="1">
      <c r="A1489" s="10">
        <v>4</v>
      </c>
      <c r="B1489" s="17" t="s">
        <v>1501</v>
      </c>
      <c r="C1489" s="254">
        <f t="shared" si="238"/>
        <v>100000</v>
      </c>
      <c r="D1489" s="20">
        <v>100000</v>
      </c>
      <c r="E1489" s="7"/>
      <c r="F1489" s="7"/>
      <c r="G1489" s="7"/>
      <c r="H1489" s="7"/>
      <c r="I1489" s="62"/>
      <c r="J1489" s="62"/>
      <c r="K1489" s="62"/>
      <c r="L1489" s="62"/>
      <c r="M1489" s="62"/>
      <c r="N1489" s="62"/>
      <c r="O1489" s="62"/>
      <c r="P1489" s="62"/>
      <c r="Q1489" s="62"/>
      <c r="R1489" s="36"/>
      <c r="S1489" s="36"/>
    </row>
    <row r="1490" spans="1:36" s="3" customFormat="1" ht="37.5" customHeight="1">
      <c r="A1490" s="10">
        <v>5</v>
      </c>
      <c r="B1490" s="17" t="s">
        <v>1695</v>
      </c>
      <c r="C1490" s="254">
        <f t="shared" si="238"/>
        <v>1900000</v>
      </c>
      <c r="D1490" s="7"/>
      <c r="E1490" s="7"/>
      <c r="F1490" s="7"/>
      <c r="G1490" s="7"/>
      <c r="H1490" s="7"/>
      <c r="I1490" s="48"/>
      <c r="J1490" s="48"/>
      <c r="K1490" s="48">
        <v>531</v>
      </c>
      <c r="L1490" s="48">
        <v>600000</v>
      </c>
      <c r="M1490" s="48"/>
      <c r="N1490" s="48"/>
      <c r="O1490" s="48">
        <v>531</v>
      </c>
      <c r="P1490" s="48">
        <v>1300000</v>
      </c>
      <c r="Q1490" s="62"/>
      <c r="R1490" s="289"/>
      <c r="S1490" s="36"/>
    </row>
    <row r="1491" spans="1:36" s="3" customFormat="1" ht="27.75" hidden="1" customHeight="1">
      <c r="A1491" s="6">
        <v>39</v>
      </c>
      <c r="B1491" s="13" t="s">
        <v>94</v>
      </c>
      <c r="C1491" s="133">
        <f>C1492+C1494+C1496</f>
        <v>794488.42999999993</v>
      </c>
      <c r="D1491" s="61">
        <f t="shared" ref="D1491:Q1491" si="239">D1492+D1494+D1496</f>
        <v>381380</v>
      </c>
      <c r="E1491" s="61">
        <f t="shared" si="239"/>
        <v>0</v>
      </c>
      <c r="F1491" s="61">
        <f t="shared" si="239"/>
        <v>0</v>
      </c>
      <c r="G1491" s="61">
        <f>G1492+G1494+G1496</f>
        <v>271.5</v>
      </c>
      <c r="H1491" s="61">
        <f t="shared" si="239"/>
        <v>413108.43</v>
      </c>
      <c r="I1491" s="61">
        <f t="shared" si="239"/>
        <v>0</v>
      </c>
      <c r="J1491" s="61">
        <f t="shared" si="239"/>
        <v>0</v>
      </c>
      <c r="K1491" s="61">
        <f t="shared" si="239"/>
        <v>0</v>
      </c>
      <c r="L1491" s="61">
        <f t="shared" si="239"/>
        <v>0</v>
      </c>
      <c r="M1491" s="61">
        <f t="shared" si="239"/>
        <v>0</v>
      </c>
      <c r="N1491" s="61">
        <f t="shared" si="239"/>
        <v>0</v>
      </c>
      <c r="O1491" s="61">
        <f t="shared" si="239"/>
        <v>0</v>
      </c>
      <c r="P1491" s="61">
        <f t="shared" si="239"/>
        <v>0</v>
      </c>
      <c r="Q1491" s="61">
        <f t="shared" si="239"/>
        <v>0</v>
      </c>
      <c r="R1491" s="36"/>
      <c r="S1491" s="36"/>
    </row>
    <row r="1492" spans="1:36" ht="29.25" hidden="1" customHeight="1">
      <c r="A1492" s="280" t="s">
        <v>1295</v>
      </c>
      <c r="C1492" s="255">
        <f>C1493</f>
        <v>187630</v>
      </c>
      <c r="D1492" s="122">
        <f t="shared" ref="D1492:Q1492" si="240">D1493</f>
        <v>187630</v>
      </c>
      <c r="E1492" s="122">
        <f t="shared" si="240"/>
        <v>0</v>
      </c>
      <c r="F1492" s="122">
        <f t="shared" si="240"/>
        <v>0</v>
      </c>
      <c r="G1492" s="122">
        <f t="shared" si="240"/>
        <v>0</v>
      </c>
      <c r="H1492" s="122">
        <f t="shared" si="240"/>
        <v>0</v>
      </c>
      <c r="I1492" s="122">
        <f t="shared" si="240"/>
        <v>0</v>
      </c>
      <c r="J1492" s="122">
        <f t="shared" si="240"/>
        <v>0</v>
      </c>
      <c r="K1492" s="122">
        <f t="shared" si="240"/>
        <v>0</v>
      </c>
      <c r="L1492" s="122">
        <f t="shared" si="240"/>
        <v>0</v>
      </c>
      <c r="M1492" s="122">
        <f t="shared" si="240"/>
        <v>0</v>
      </c>
      <c r="N1492" s="122">
        <f t="shared" si="240"/>
        <v>0</v>
      </c>
      <c r="O1492" s="122">
        <f t="shared" si="240"/>
        <v>0</v>
      </c>
      <c r="P1492" s="122">
        <f t="shared" si="240"/>
        <v>0</v>
      </c>
      <c r="Q1492" s="122">
        <f t="shared" si="240"/>
        <v>0</v>
      </c>
    </row>
    <row r="1493" spans="1:36" ht="39.75" hidden="1" customHeight="1">
      <c r="A1493" s="281">
        <v>1</v>
      </c>
      <c r="B1493" s="113" t="s">
        <v>1314</v>
      </c>
      <c r="C1493" s="268">
        <f t="shared" ref="C1493" si="241">D1493+F1493+H1493+J1493+L1493+N1493+P1493+Q1493</f>
        <v>187630</v>
      </c>
      <c r="D1493" s="120">
        <v>187630</v>
      </c>
      <c r="E1493" s="120"/>
      <c r="F1493" s="120"/>
      <c r="G1493" s="120"/>
      <c r="H1493" s="120"/>
      <c r="I1493" s="120"/>
      <c r="J1493" s="120"/>
      <c r="K1493" s="120"/>
      <c r="L1493" s="120"/>
      <c r="M1493" s="120"/>
      <c r="N1493" s="120"/>
      <c r="O1493" s="120"/>
      <c r="P1493" s="200"/>
      <c r="Q1493" s="120"/>
    </row>
    <row r="1494" spans="1:36" ht="21" hidden="1" customHeight="1">
      <c r="A1494" s="13" t="s">
        <v>1296</v>
      </c>
      <c r="C1494" s="61">
        <f>C1495</f>
        <v>413108.43</v>
      </c>
      <c r="D1494" s="61">
        <f t="shared" ref="D1494:Q1494" si="242">D1495</f>
        <v>0</v>
      </c>
      <c r="E1494" s="61">
        <f t="shared" si="242"/>
        <v>0</v>
      </c>
      <c r="F1494" s="61">
        <f t="shared" si="242"/>
        <v>0</v>
      </c>
      <c r="G1494" s="61">
        <f t="shared" si="242"/>
        <v>271.5</v>
      </c>
      <c r="H1494" s="61">
        <f t="shared" si="242"/>
        <v>413108.43</v>
      </c>
      <c r="I1494" s="61">
        <f t="shared" si="242"/>
        <v>0</v>
      </c>
      <c r="J1494" s="61">
        <f t="shared" si="242"/>
        <v>0</v>
      </c>
      <c r="K1494" s="61">
        <f t="shared" si="242"/>
        <v>0</v>
      </c>
      <c r="L1494" s="61">
        <f t="shared" si="242"/>
        <v>0</v>
      </c>
      <c r="M1494" s="61">
        <f t="shared" si="242"/>
        <v>0</v>
      </c>
      <c r="N1494" s="61">
        <f t="shared" si="242"/>
        <v>0</v>
      </c>
      <c r="O1494" s="61">
        <f t="shared" si="242"/>
        <v>0</v>
      </c>
      <c r="P1494" s="61">
        <f t="shared" si="242"/>
        <v>0</v>
      </c>
      <c r="Q1494" s="61">
        <f t="shared" si="242"/>
        <v>0</v>
      </c>
    </row>
    <row r="1495" spans="1:36" ht="37.5" hidden="1">
      <c r="A1495" s="201">
        <v>1</v>
      </c>
      <c r="B1495" s="103" t="s">
        <v>1313</v>
      </c>
      <c r="C1495" s="202">
        <f t="shared" ref="C1495" si="243">D1495+F1495+H1495+J1495+L1495+N1495+P1495+Q1495</f>
        <v>413108.43</v>
      </c>
      <c r="D1495" s="48"/>
      <c r="E1495" s="48"/>
      <c r="F1495" s="48"/>
      <c r="G1495" s="48">
        <v>271.5</v>
      </c>
      <c r="H1495" s="48">
        <v>413108.43</v>
      </c>
      <c r="I1495" s="48"/>
      <c r="J1495" s="48"/>
      <c r="K1495" s="48"/>
      <c r="L1495" s="48"/>
      <c r="M1495" s="48"/>
      <c r="N1495" s="48"/>
      <c r="O1495" s="48"/>
      <c r="P1495" s="48"/>
      <c r="Q1495" s="48"/>
    </row>
    <row r="1496" spans="1:36" hidden="1">
      <c r="A1496" s="252" t="s">
        <v>1297</v>
      </c>
      <c r="C1496" s="122">
        <v>193750</v>
      </c>
      <c r="D1496" s="122">
        <v>193750</v>
      </c>
      <c r="E1496" s="122">
        <v>0</v>
      </c>
      <c r="F1496" s="122">
        <v>0</v>
      </c>
      <c r="G1496" s="122">
        <v>0</v>
      </c>
      <c r="H1496" s="122">
        <v>0</v>
      </c>
      <c r="I1496" s="122">
        <v>0</v>
      </c>
      <c r="J1496" s="122">
        <v>0</v>
      </c>
      <c r="K1496" s="122">
        <v>0</v>
      </c>
      <c r="L1496" s="122">
        <v>0</v>
      </c>
      <c r="M1496" s="122">
        <v>0</v>
      </c>
      <c r="N1496" s="122">
        <v>0</v>
      </c>
      <c r="O1496" s="122">
        <v>0</v>
      </c>
      <c r="P1496" s="122">
        <v>0</v>
      </c>
      <c r="Q1496" s="122">
        <v>0</v>
      </c>
    </row>
    <row r="1497" spans="1:36" ht="42.75" hidden="1" customHeight="1">
      <c r="A1497" s="10">
        <v>1</v>
      </c>
      <c r="B1497" s="203" t="s">
        <v>1312</v>
      </c>
      <c r="C1497" s="202">
        <f t="shared" ref="C1497" si="244">D1497+F1497+H1497+J1497+L1497+N1497+P1497+Q1497</f>
        <v>193750</v>
      </c>
      <c r="D1497" s="48">
        <v>193750</v>
      </c>
      <c r="E1497" s="48"/>
      <c r="F1497" s="48"/>
      <c r="G1497" s="48"/>
      <c r="H1497" s="48"/>
      <c r="I1497" s="48"/>
      <c r="J1497" s="48"/>
      <c r="K1497" s="48"/>
      <c r="L1497" s="48"/>
      <c r="M1497" s="48"/>
      <c r="N1497" s="48"/>
      <c r="O1497" s="48"/>
      <c r="P1497" s="48"/>
      <c r="Q1497" s="48"/>
    </row>
    <row r="1498" spans="1:36" s="51" customFormat="1" ht="27.75" customHeight="1">
      <c r="A1498" s="6">
        <v>40</v>
      </c>
      <c r="B1498" s="13" t="s">
        <v>95</v>
      </c>
      <c r="C1498" s="133">
        <f>C1499+C1505+C1531</f>
        <v>117802423.3</v>
      </c>
      <c r="D1498" s="61">
        <f t="shared" ref="D1498:Q1498" si="245">D1499+D1505+D1531</f>
        <v>40691573.299999997</v>
      </c>
      <c r="E1498" s="61">
        <f t="shared" si="245"/>
        <v>0</v>
      </c>
      <c r="F1498" s="61">
        <f t="shared" si="245"/>
        <v>0</v>
      </c>
      <c r="G1498" s="61">
        <f t="shared" si="245"/>
        <v>6033</v>
      </c>
      <c r="H1498" s="61">
        <f t="shared" si="245"/>
        <v>9245800</v>
      </c>
      <c r="I1498" s="61">
        <f t="shared" si="245"/>
        <v>12284.4</v>
      </c>
      <c r="J1498" s="61">
        <f t="shared" si="245"/>
        <v>4006916</v>
      </c>
      <c r="K1498" s="61">
        <f t="shared" si="245"/>
        <v>96483.8</v>
      </c>
      <c r="L1498" s="61">
        <f t="shared" si="245"/>
        <v>14729597</v>
      </c>
      <c r="M1498" s="61">
        <f t="shared" si="245"/>
        <v>9722.8000000000011</v>
      </c>
      <c r="N1498" s="61">
        <f t="shared" si="245"/>
        <v>6100298</v>
      </c>
      <c r="O1498" s="61">
        <f t="shared" si="245"/>
        <v>94986.8</v>
      </c>
      <c r="P1498" s="61">
        <f t="shared" si="245"/>
        <v>34848201</v>
      </c>
      <c r="Q1498" s="61">
        <f t="shared" si="245"/>
        <v>8180038</v>
      </c>
      <c r="R1498" s="174"/>
      <c r="S1498" s="162"/>
      <c r="T1498" s="77"/>
      <c r="U1498" s="77"/>
      <c r="V1498" s="77"/>
      <c r="W1498" s="77"/>
      <c r="X1498" s="77"/>
      <c r="Y1498" s="77"/>
      <c r="Z1498" s="77"/>
      <c r="AA1498" s="77"/>
      <c r="AB1498" s="77"/>
      <c r="AC1498" s="77"/>
      <c r="AD1498" s="77"/>
      <c r="AE1498" s="77"/>
      <c r="AF1498" s="77"/>
      <c r="AG1498" s="77"/>
      <c r="AH1498" s="77"/>
      <c r="AI1498" s="77"/>
      <c r="AJ1498" s="77"/>
    </row>
    <row r="1499" spans="1:36" s="51" customFormat="1" ht="22.5" hidden="1" customHeight="1">
      <c r="A1499" s="98" t="s">
        <v>1418</v>
      </c>
      <c r="B1499" s="99"/>
      <c r="C1499" s="269">
        <f>SUM(C1500:C1504)</f>
        <v>6646048</v>
      </c>
      <c r="D1499" s="100">
        <f t="shared" ref="D1499:Q1499" si="246">SUM(D1500:D1504)</f>
        <v>0</v>
      </c>
      <c r="E1499" s="100">
        <f t="shared" si="246"/>
        <v>0</v>
      </c>
      <c r="F1499" s="100">
        <f t="shared" si="246"/>
        <v>0</v>
      </c>
      <c r="G1499" s="100">
        <f t="shared" si="246"/>
        <v>1530</v>
      </c>
      <c r="H1499" s="100">
        <f>SUM(H1500:H1504)</f>
        <v>2565379</v>
      </c>
      <c r="I1499" s="100">
        <f t="shared" si="246"/>
        <v>0</v>
      </c>
      <c r="J1499" s="100">
        <f t="shared" si="246"/>
        <v>0</v>
      </c>
      <c r="K1499" s="100">
        <f t="shared" si="246"/>
        <v>0</v>
      </c>
      <c r="L1499" s="100">
        <f t="shared" si="246"/>
        <v>0</v>
      </c>
      <c r="M1499" s="100">
        <f t="shared" si="246"/>
        <v>0</v>
      </c>
      <c r="N1499" s="100">
        <f t="shared" si="246"/>
        <v>0</v>
      </c>
      <c r="O1499" s="100">
        <f t="shared" si="246"/>
        <v>0</v>
      </c>
      <c r="P1499" s="100">
        <f t="shared" si="246"/>
        <v>0</v>
      </c>
      <c r="Q1499" s="100">
        <f t="shared" si="246"/>
        <v>4080669</v>
      </c>
      <c r="R1499" s="174"/>
      <c r="S1499" s="353"/>
      <c r="T1499" s="79"/>
      <c r="U1499" s="78"/>
      <c r="V1499" s="78"/>
      <c r="W1499" s="78"/>
      <c r="X1499" s="78"/>
      <c r="Y1499" s="78"/>
      <c r="Z1499" s="78"/>
      <c r="AA1499" s="78"/>
      <c r="AB1499" s="78"/>
      <c r="AC1499" s="78"/>
      <c r="AD1499" s="78"/>
      <c r="AE1499" s="78"/>
      <c r="AF1499" s="78"/>
      <c r="AG1499" s="78"/>
      <c r="AH1499" s="78"/>
      <c r="AI1499" s="78"/>
      <c r="AJ1499" s="77"/>
    </row>
    <row r="1500" spans="1:36" s="3" customFormat="1" ht="25.5" hidden="1" customHeight="1">
      <c r="A1500" s="101">
        <v>1</v>
      </c>
      <c r="B1500" s="102" t="s">
        <v>1421</v>
      </c>
      <c r="C1500" s="238">
        <f t="shared" ref="C1500:C1504" si="247">D1500+F1500+H1500+J1500+L1500+N1500+P1500+Q1500</f>
        <v>1409459</v>
      </c>
      <c r="D1500" s="90"/>
      <c r="E1500" s="90"/>
      <c r="F1500" s="90"/>
      <c r="G1500" s="90">
        <v>920</v>
      </c>
      <c r="H1500" s="90">
        <v>1409459</v>
      </c>
      <c r="I1500" s="90"/>
      <c r="J1500" s="90"/>
      <c r="K1500" s="90"/>
      <c r="L1500" s="90"/>
      <c r="M1500" s="90"/>
      <c r="N1500" s="90"/>
      <c r="O1500" s="90"/>
      <c r="P1500" s="90"/>
      <c r="Q1500" s="48"/>
      <c r="R1500" s="36"/>
      <c r="S1500" s="354"/>
      <c r="T1500" s="81"/>
      <c r="U1500" s="80"/>
      <c r="V1500" s="80"/>
      <c r="W1500" s="80"/>
      <c r="X1500" s="80"/>
      <c r="Y1500" s="80"/>
      <c r="Z1500" s="80"/>
      <c r="AA1500" s="80"/>
      <c r="AB1500" s="80"/>
      <c r="AC1500" s="80"/>
      <c r="AD1500" s="80"/>
      <c r="AE1500" s="80"/>
      <c r="AF1500" s="80"/>
      <c r="AG1500" s="80"/>
      <c r="AH1500" s="80"/>
      <c r="AI1500" s="80"/>
      <c r="AJ1500" s="43"/>
    </row>
    <row r="1501" spans="1:36" s="3" customFormat="1" ht="24" hidden="1" customHeight="1">
      <c r="A1501" s="101">
        <v>2</v>
      </c>
      <c r="B1501" s="102" t="s">
        <v>301</v>
      </c>
      <c r="C1501" s="238">
        <f t="shared" si="247"/>
        <v>535791</v>
      </c>
      <c r="D1501" s="90"/>
      <c r="E1501" s="90"/>
      <c r="F1501" s="90"/>
      <c r="G1501" s="90">
        <v>360</v>
      </c>
      <c r="H1501" s="90">
        <v>535791</v>
      </c>
      <c r="I1501" s="90"/>
      <c r="J1501" s="90"/>
      <c r="K1501" s="90"/>
      <c r="L1501" s="90"/>
      <c r="M1501" s="90"/>
      <c r="N1501" s="90"/>
      <c r="O1501" s="90"/>
      <c r="P1501" s="90"/>
      <c r="Q1501" s="90"/>
      <c r="R1501" s="36"/>
      <c r="S1501" s="354"/>
      <c r="T1501" s="81"/>
      <c r="U1501" s="80"/>
      <c r="V1501" s="80"/>
      <c r="W1501" s="80"/>
      <c r="X1501" s="80"/>
      <c r="Y1501" s="80"/>
      <c r="Z1501" s="80"/>
      <c r="AA1501" s="80"/>
      <c r="AB1501" s="80"/>
      <c r="AC1501" s="80"/>
      <c r="AD1501" s="80"/>
      <c r="AE1501" s="80"/>
      <c r="AF1501" s="80"/>
      <c r="AG1501" s="80"/>
      <c r="AH1501" s="80"/>
      <c r="AI1501" s="80"/>
      <c r="AJ1501" s="43"/>
    </row>
    <row r="1502" spans="1:36" s="3" customFormat="1" ht="25.5" hidden="1" customHeight="1">
      <c r="A1502" s="101">
        <v>3</v>
      </c>
      <c r="B1502" s="102" t="s">
        <v>303</v>
      </c>
      <c r="C1502" s="238">
        <f t="shared" si="247"/>
        <v>620129</v>
      </c>
      <c r="D1502" s="90"/>
      <c r="E1502" s="90"/>
      <c r="F1502" s="90"/>
      <c r="G1502" s="90">
        <v>250</v>
      </c>
      <c r="H1502" s="90">
        <v>620129</v>
      </c>
      <c r="I1502" s="90"/>
      <c r="J1502" s="90"/>
      <c r="K1502" s="90"/>
      <c r="L1502" s="90"/>
      <c r="M1502" s="90"/>
      <c r="N1502" s="90"/>
      <c r="O1502" s="90"/>
      <c r="P1502" s="90"/>
      <c r="Q1502" s="90"/>
      <c r="R1502" s="36"/>
      <c r="S1502" s="354"/>
      <c r="T1502" s="81"/>
      <c r="U1502" s="80"/>
      <c r="V1502" s="80"/>
      <c r="W1502" s="80"/>
      <c r="X1502" s="80"/>
      <c r="Y1502" s="80"/>
      <c r="Z1502" s="80"/>
      <c r="AA1502" s="80"/>
      <c r="AB1502" s="80"/>
      <c r="AC1502" s="80"/>
      <c r="AD1502" s="80"/>
      <c r="AE1502" s="80"/>
      <c r="AF1502" s="80"/>
      <c r="AG1502" s="80"/>
      <c r="AH1502" s="80"/>
      <c r="AI1502" s="80"/>
      <c r="AJ1502" s="43"/>
    </row>
    <row r="1503" spans="1:36" s="3" customFormat="1" ht="22.5" hidden="1" customHeight="1">
      <c r="A1503" s="101">
        <v>4</v>
      </c>
      <c r="B1503" s="102" t="s">
        <v>1394</v>
      </c>
      <c r="C1503" s="238">
        <f t="shared" si="247"/>
        <v>2033609</v>
      </c>
      <c r="D1503" s="90"/>
      <c r="E1503" s="90"/>
      <c r="F1503" s="90"/>
      <c r="G1503" s="90"/>
      <c r="H1503" s="90"/>
      <c r="I1503" s="90"/>
      <c r="J1503" s="90"/>
      <c r="K1503" s="90"/>
      <c r="L1503" s="90"/>
      <c r="M1503" s="90"/>
      <c r="N1503" s="90"/>
      <c r="O1503" s="90"/>
      <c r="P1503" s="90"/>
      <c r="Q1503" s="90">
        <v>2033609</v>
      </c>
      <c r="R1503" s="36"/>
      <c r="S1503" s="354"/>
      <c r="T1503" s="81"/>
      <c r="U1503" s="80"/>
      <c r="V1503" s="80"/>
      <c r="W1503" s="80"/>
      <c r="X1503" s="80"/>
      <c r="Y1503" s="80"/>
      <c r="Z1503" s="80"/>
      <c r="AA1503" s="80"/>
      <c r="AB1503" s="80"/>
      <c r="AC1503" s="80"/>
      <c r="AD1503" s="80"/>
      <c r="AE1503" s="80"/>
      <c r="AF1503" s="80"/>
      <c r="AG1503" s="80"/>
      <c r="AH1503" s="80"/>
      <c r="AI1503" s="80"/>
      <c r="AJ1503" s="43"/>
    </row>
    <row r="1504" spans="1:36" s="51" customFormat="1" ht="24.75" hidden="1" customHeight="1">
      <c r="A1504" s="101">
        <v>5</v>
      </c>
      <c r="B1504" s="102" t="s">
        <v>1387</v>
      </c>
      <c r="C1504" s="238">
        <f t="shared" si="247"/>
        <v>2047060</v>
      </c>
      <c r="D1504" s="90"/>
      <c r="E1504" s="90"/>
      <c r="F1504" s="90"/>
      <c r="G1504" s="90"/>
      <c r="H1504" s="90"/>
      <c r="I1504" s="90"/>
      <c r="J1504" s="90"/>
      <c r="K1504" s="90"/>
      <c r="L1504" s="90"/>
      <c r="M1504" s="90"/>
      <c r="N1504" s="90"/>
      <c r="O1504" s="90"/>
      <c r="P1504" s="90"/>
      <c r="Q1504" s="90">
        <v>2047060</v>
      </c>
      <c r="R1504" s="174"/>
      <c r="S1504" s="404"/>
      <c r="T1504" s="404"/>
      <c r="U1504" s="404"/>
      <c r="V1504" s="404"/>
      <c r="W1504" s="404"/>
      <c r="X1504" s="404"/>
      <c r="Y1504" s="404"/>
      <c r="Z1504" s="404"/>
      <c r="AA1504" s="404"/>
      <c r="AB1504" s="404"/>
      <c r="AC1504" s="404"/>
      <c r="AD1504" s="404"/>
      <c r="AE1504" s="404"/>
      <c r="AF1504" s="404"/>
      <c r="AG1504" s="404"/>
      <c r="AH1504" s="404"/>
      <c r="AI1504" s="404"/>
      <c r="AJ1504" s="77"/>
    </row>
    <row r="1505" spans="1:36" s="3" customFormat="1" ht="22.5" hidden="1" customHeight="1">
      <c r="A1505" s="98" t="s">
        <v>1419</v>
      </c>
      <c r="B1505" s="99"/>
      <c r="C1505" s="269">
        <f>SUM(C1506:C1530)</f>
        <v>54086448.299999997</v>
      </c>
      <c r="D1505" s="100">
        <f t="shared" ref="D1505:Q1505" si="248">SUM(D1506:D1530)</f>
        <v>22925915.300000001</v>
      </c>
      <c r="E1505" s="100">
        <f t="shared" si="248"/>
        <v>0</v>
      </c>
      <c r="F1505" s="100">
        <f t="shared" si="248"/>
        <v>0</v>
      </c>
      <c r="G1505" s="100">
        <f t="shared" si="248"/>
        <v>2116</v>
      </c>
      <c r="H1505" s="100">
        <f t="shared" si="248"/>
        <v>3149261</v>
      </c>
      <c r="I1505" s="100">
        <f t="shared" si="248"/>
        <v>7956.4</v>
      </c>
      <c r="J1505" s="100">
        <f t="shared" si="248"/>
        <v>1844535</v>
      </c>
      <c r="K1505" s="100">
        <f t="shared" si="248"/>
        <v>57046.8</v>
      </c>
      <c r="L1505" s="100">
        <f t="shared" si="248"/>
        <v>5258412</v>
      </c>
      <c r="M1505" s="100">
        <f t="shared" si="248"/>
        <v>5936.2000000000007</v>
      </c>
      <c r="N1505" s="100">
        <f t="shared" si="248"/>
        <v>4332985</v>
      </c>
      <c r="O1505" s="100">
        <f t="shared" si="248"/>
        <v>57046.8</v>
      </c>
      <c r="P1505" s="100">
        <f t="shared" si="248"/>
        <v>12475971</v>
      </c>
      <c r="Q1505" s="100">
        <f t="shared" si="248"/>
        <v>4099369</v>
      </c>
      <c r="R1505" s="36"/>
      <c r="S1505" s="354"/>
      <c r="T1505" s="81"/>
      <c r="U1505" s="80"/>
      <c r="V1505" s="80"/>
      <c r="W1505" s="80"/>
      <c r="X1505" s="80"/>
      <c r="Y1505" s="80"/>
      <c r="Z1505" s="80"/>
      <c r="AA1505" s="80"/>
      <c r="AB1505" s="80"/>
      <c r="AC1505" s="80"/>
      <c r="AD1505" s="80"/>
      <c r="AE1505" s="80"/>
      <c r="AF1505" s="80"/>
      <c r="AG1505" s="80"/>
      <c r="AH1505" s="80"/>
      <c r="AI1505" s="80"/>
      <c r="AJ1505" s="43"/>
    </row>
    <row r="1506" spans="1:36" s="3" customFormat="1" ht="22.5" hidden="1" customHeight="1">
      <c r="A1506" s="101">
        <v>1</v>
      </c>
      <c r="B1506" s="102" t="s">
        <v>1500</v>
      </c>
      <c r="C1506" s="238">
        <f t="shared" ref="C1506:C1530" si="249">D1506+F1506+H1506+J1506+L1506+N1506+P1506+Q1506</f>
        <v>3942914</v>
      </c>
      <c r="D1506" s="90"/>
      <c r="E1506" s="90"/>
      <c r="F1506" s="90"/>
      <c r="G1506" s="90">
        <v>660</v>
      </c>
      <c r="H1506" s="90">
        <v>982284</v>
      </c>
      <c r="I1506" s="90">
        <v>660</v>
      </c>
      <c r="J1506" s="90">
        <v>241465</v>
      </c>
      <c r="K1506" s="90">
        <v>5558</v>
      </c>
      <c r="L1506" s="90">
        <v>597229</v>
      </c>
      <c r="M1506" s="90">
        <v>303</v>
      </c>
      <c r="N1506" s="90">
        <v>627842</v>
      </c>
      <c r="O1506" s="90">
        <v>5558</v>
      </c>
      <c r="P1506" s="90">
        <v>1494094</v>
      </c>
      <c r="Q1506" s="90"/>
      <c r="R1506" s="36"/>
      <c r="S1506" s="354"/>
      <c r="T1506" s="81"/>
      <c r="U1506" s="82"/>
      <c r="V1506" s="82"/>
      <c r="W1506" s="75"/>
      <c r="X1506" s="82"/>
      <c r="Y1506" s="82"/>
      <c r="Z1506" s="82"/>
      <c r="AA1506" s="75"/>
      <c r="AB1506" s="82"/>
      <c r="AC1506" s="75"/>
      <c r="AD1506" s="82"/>
      <c r="AE1506" s="75"/>
      <c r="AF1506" s="82"/>
      <c r="AG1506" s="75"/>
      <c r="AH1506" s="82"/>
      <c r="AI1506" s="82"/>
      <c r="AJ1506" s="43"/>
    </row>
    <row r="1507" spans="1:36" s="3" customFormat="1" ht="22.5" hidden="1" customHeight="1">
      <c r="A1507" s="101">
        <v>2</v>
      </c>
      <c r="B1507" s="102" t="s">
        <v>294</v>
      </c>
      <c r="C1507" s="238">
        <f t="shared" si="249"/>
        <v>828349</v>
      </c>
      <c r="D1507" s="90">
        <v>828349</v>
      </c>
      <c r="E1507" s="90"/>
      <c r="F1507" s="90"/>
      <c r="G1507" s="90"/>
      <c r="H1507" s="90"/>
      <c r="I1507" s="90"/>
      <c r="J1507" s="90"/>
      <c r="K1507" s="90"/>
      <c r="L1507" s="90"/>
      <c r="M1507" s="90"/>
      <c r="N1507" s="90"/>
      <c r="O1507" s="90"/>
      <c r="P1507" s="90"/>
      <c r="Q1507" s="90"/>
      <c r="R1507" s="36"/>
      <c r="S1507" s="354"/>
      <c r="T1507" s="81"/>
      <c r="U1507" s="82"/>
      <c r="V1507" s="82"/>
      <c r="W1507" s="75"/>
      <c r="X1507" s="82"/>
      <c r="Y1507" s="82"/>
      <c r="Z1507" s="82"/>
      <c r="AA1507" s="75"/>
      <c r="AB1507" s="82"/>
      <c r="AC1507" s="75"/>
      <c r="AD1507" s="82"/>
      <c r="AE1507" s="75"/>
      <c r="AF1507" s="82"/>
      <c r="AG1507" s="75"/>
      <c r="AH1507" s="82"/>
      <c r="AI1507" s="82"/>
      <c r="AJ1507" s="43"/>
    </row>
    <row r="1508" spans="1:36" s="3" customFormat="1" ht="22.5" hidden="1" customHeight="1">
      <c r="A1508" s="101">
        <v>3</v>
      </c>
      <c r="B1508" s="102" t="s">
        <v>1499</v>
      </c>
      <c r="C1508" s="238">
        <f t="shared" si="249"/>
        <v>1069449</v>
      </c>
      <c r="D1508" s="90">
        <v>1069449</v>
      </c>
      <c r="E1508" s="90"/>
      <c r="F1508" s="90"/>
      <c r="G1508" s="90"/>
      <c r="H1508" s="90"/>
      <c r="I1508" s="90"/>
      <c r="J1508" s="90"/>
      <c r="K1508" s="90"/>
      <c r="L1508" s="90"/>
      <c r="M1508" s="90"/>
      <c r="N1508" s="90"/>
      <c r="O1508" s="90"/>
      <c r="P1508" s="90"/>
      <c r="Q1508" s="90"/>
      <c r="R1508" s="36"/>
      <c r="S1508" s="354"/>
      <c r="T1508" s="81"/>
      <c r="U1508" s="82"/>
      <c r="V1508" s="82"/>
      <c r="W1508" s="75"/>
      <c r="X1508" s="82"/>
      <c r="Y1508" s="82"/>
      <c r="Z1508" s="82"/>
      <c r="AA1508" s="75"/>
      <c r="AB1508" s="82"/>
      <c r="AC1508" s="75"/>
      <c r="AD1508" s="82"/>
      <c r="AE1508" s="75"/>
      <c r="AF1508" s="82"/>
      <c r="AG1508" s="75"/>
      <c r="AH1508" s="82"/>
      <c r="AI1508" s="82"/>
      <c r="AJ1508" s="43"/>
    </row>
    <row r="1509" spans="1:36" s="3" customFormat="1" ht="22.5" hidden="1" customHeight="1">
      <c r="A1509" s="101">
        <v>4</v>
      </c>
      <c r="B1509" s="102" t="s">
        <v>1498</v>
      </c>
      <c r="C1509" s="238">
        <f t="shared" si="249"/>
        <v>806016</v>
      </c>
      <c r="D1509" s="90">
        <v>806016</v>
      </c>
      <c r="E1509" s="90"/>
      <c r="F1509" s="90"/>
      <c r="G1509" s="90"/>
      <c r="H1509" s="90"/>
      <c r="I1509" s="90"/>
      <c r="J1509" s="90"/>
      <c r="K1509" s="90"/>
      <c r="L1509" s="90"/>
      <c r="M1509" s="90"/>
      <c r="N1509" s="90"/>
      <c r="O1509" s="90"/>
      <c r="P1509" s="90"/>
      <c r="Q1509" s="90"/>
      <c r="R1509" s="36"/>
      <c r="S1509" s="354"/>
      <c r="T1509" s="81"/>
      <c r="U1509" s="82"/>
      <c r="V1509" s="82"/>
      <c r="W1509" s="75"/>
      <c r="X1509" s="82"/>
      <c r="Y1509" s="82"/>
      <c r="Z1509" s="82"/>
      <c r="AA1509" s="75"/>
      <c r="AB1509" s="82"/>
      <c r="AC1509" s="75"/>
      <c r="AD1509" s="82"/>
      <c r="AE1509" s="75"/>
      <c r="AF1509" s="82"/>
      <c r="AG1509" s="75"/>
      <c r="AH1509" s="82"/>
      <c r="AI1509" s="82"/>
      <c r="AJ1509" s="43"/>
    </row>
    <row r="1510" spans="1:36" s="3" customFormat="1" ht="22.5" hidden="1" customHeight="1">
      <c r="A1510" s="101">
        <v>5</v>
      </c>
      <c r="B1510" s="102" t="s">
        <v>1497</v>
      </c>
      <c r="C1510" s="238">
        <f t="shared" si="249"/>
        <v>1840025</v>
      </c>
      <c r="D1510" s="90">
        <v>1840025</v>
      </c>
      <c r="E1510" s="90"/>
      <c r="F1510" s="90"/>
      <c r="G1510" s="90"/>
      <c r="H1510" s="90"/>
      <c r="I1510" s="90"/>
      <c r="J1510" s="90"/>
      <c r="K1510" s="90"/>
      <c r="L1510" s="90"/>
      <c r="M1510" s="90"/>
      <c r="N1510" s="90"/>
      <c r="O1510" s="90"/>
      <c r="P1510" s="90"/>
      <c r="Q1510" s="90"/>
      <c r="R1510" s="36"/>
      <c r="S1510" s="354"/>
      <c r="T1510" s="81"/>
      <c r="U1510" s="82"/>
      <c r="V1510" s="82"/>
      <c r="W1510" s="75"/>
      <c r="X1510" s="82"/>
      <c r="Y1510" s="82"/>
      <c r="Z1510" s="82"/>
      <c r="AA1510" s="75"/>
      <c r="AB1510" s="82"/>
      <c r="AC1510" s="75"/>
      <c r="AD1510" s="82"/>
      <c r="AE1510" s="75"/>
      <c r="AF1510" s="82"/>
      <c r="AG1510" s="75"/>
      <c r="AH1510" s="82"/>
      <c r="AI1510" s="82"/>
      <c r="AJ1510" s="43"/>
    </row>
    <row r="1511" spans="1:36" s="70" customFormat="1" ht="22.5" hidden="1" customHeight="1">
      <c r="A1511" s="101">
        <v>6</v>
      </c>
      <c r="B1511" s="102" t="s">
        <v>1496</v>
      </c>
      <c r="C1511" s="238">
        <f t="shared" si="249"/>
        <v>818211</v>
      </c>
      <c r="D1511" s="90">
        <v>818211</v>
      </c>
      <c r="E1511" s="90"/>
      <c r="F1511" s="90"/>
      <c r="G1511" s="90"/>
      <c r="H1511" s="90"/>
      <c r="I1511" s="90"/>
      <c r="J1511" s="90"/>
      <c r="K1511" s="90"/>
      <c r="L1511" s="90"/>
      <c r="M1511" s="90"/>
      <c r="N1511" s="90"/>
      <c r="O1511" s="90"/>
      <c r="P1511" s="90"/>
      <c r="Q1511" s="90"/>
      <c r="R1511" s="37"/>
      <c r="S1511" s="354"/>
      <c r="T1511" s="81"/>
      <c r="U1511" s="82"/>
      <c r="V1511" s="82"/>
      <c r="W1511" s="75"/>
      <c r="X1511" s="82"/>
      <c r="Y1511" s="82"/>
      <c r="Z1511" s="82"/>
      <c r="AA1511" s="75"/>
      <c r="AB1511" s="82"/>
      <c r="AC1511" s="75"/>
      <c r="AD1511" s="82"/>
      <c r="AE1511" s="75"/>
      <c r="AF1511" s="82"/>
      <c r="AG1511" s="75"/>
      <c r="AH1511" s="82"/>
      <c r="AI1511" s="82"/>
      <c r="AJ1511" s="83"/>
    </row>
    <row r="1512" spans="1:36" s="3" customFormat="1" ht="22.5" hidden="1" customHeight="1">
      <c r="A1512" s="101">
        <v>7</v>
      </c>
      <c r="B1512" s="102" t="s">
        <v>295</v>
      </c>
      <c r="C1512" s="238">
        <f t="shared" si="249"/>
        <v>938174</v>
      </c>
      <c r="D1512" s="90"/>
      <c r="E1512" s="90"/>
      <c r="F1512" s="90"/>
      <c r="G1512" s="90"/>
      <c r="H1512" s="90"/>
      <c r="I1512" s="90">
        <v>440</v>
      </c>
      <c r="J1512" s="90">
        <v>52806</v>
      </c>
      <c r="K1512" s="90">
        <v>2211</v>
      </c>
      <c r="L1512" s="90">
        <v>653343</v>
      </c>
      <c r="M1512" s="90">
        <v>221</v>
      </c>
      <c r="N1512" s="90">
        <v>68652</v>
      </c>
      <c r="O1512" s="90">
        <v>2211</v>
      </c>
      <c r="P1512" s="90">
        <v>163373</v>
      </c>
      <c r="Q1512" s="90"/>
      <c r="R1512" s="36"/>
      <c r="S1512" s="354"/>
      <c r="T1512" s="81"/>
      <c r="U1512" s="82"/>
      <c r="V1512" s="82"/>
      <c r="W1512" s="82"/>
      <c r="X1512" s="82"/>
      <c r="Y1512" s="82"/>
      <c r="Z1512" s="82"/>
      <c r="AA1512" s="82"/>
      <c r="AB1512" s="82"/>
      <c r="AC1512" s="82"/>
      <c r="AD1512" s="82"/>
      <c r="AE1512" s="82"/>
      <c r="AF1512" s="82"/>
      <c r="AG1512" s="82"/>
      <c r="AH1512" s="82"/>
      <c r="AI1512" s="82"/>
      <c r="AJ1512" s="43"/>
    </row>
    <row r="1513" spans="1:36" s="3" customFormat="1" ht="22.5" hidden="1" customHeight="1">
      <c r="A1513" s="101">
        <v>8</v>
      </c>
      <c r="B1513" s="102" t="s">
        <v>1495</v>
      </c>
      <c r="C1513" s="238">
        <f t="shared" si="249"/>
        <v>555632</v>
      </c>
      <c r="D1513" s="90">
        <v>555632</v>
      </c>
      <c r="E1513" s="90"/>
      <c r="F1513" s="90"/>
      <c r="G1513" s="90"/>
      <c r="H1513" s="90"/>
      <c r="I1513" s="90"/>
      <c r="J1513" s="90"/>
      <c r="K1513" s="90"/>
      <c r="L1513" s="90"/>
      <c r="M1513" s="90"/>
      <c r="N1513" s="90"/>
      <c r="O1513" s="90"/>
      <c r="P1513" s="90"/>
      <c r="Q1513" s="90"/>
      <c r="R1513" s="36"/>
      <c r="S1513" s="354"/>
      <c r="T1513" s="81"/>
      <c r="U1513" s="80"/>
      <c r="V1513" s="82"/>
      <c r="W1513" s="75"/>
      <c r="X1513" s="82"/>
      <c r="Y1513" s="82"/>
      <c r="Z1513" s="82"/>
      <c r="AA1513" s="75"/>
      <c r="AB1513" s="82"/>
      <c r="AC1513" s="75"/>
      <c r="AD1513" s="82"/>
      <c r="AE1513" s="75"/>
      <c r="AF1513" s="82"/>
      <c r="AG1513" s="75"/>
      <c r="AH1513" s="82"/>
      <c r="AI1513" s="82"/>
      <c r="AJ1513" s="43"/>
    </row>
    <row r="1514" spans="1:36" s="3" customFormat="1" ht="22.5" hidden="1" customHeight="1">
      <c r="A1514" s="101">
        <v>9</v>
      </c>
      <c r="B1514" s="102" t="s">
        <v>1494</v>
      </c>
      <c r="C1514" s="238">
        <f t="shared" si="249"/>
        <v>687950</v>
      </c>
      <c r="D1514" s="90">
        <v>687950</v>
      </c>
      <c r="E1514" s="90"/>
      <c r="F1514" s="90"/>
      <c r="G1514" s="90"/>
      <c r="H1514" s="90"/>
      <c r="I1514" s="90"/>
      <c r="J1514" s="90"/>
      <c r="K1514" s="90"/>
      <c r="L1514" s="90"/>
      <c r="M1514" s="90"/>
      <c r="N1514" s="90"/>
      <c r="O1514" s="90"/>
      <c r="P1514" s="90"/>
      <c r="Q1514" s="90"/>
      <c r="R1514" s="36"/>
      <c r="S1514" s="354"/>
      <c r="T1514" s="81"/>
      <c r="U1514" s="80"/>
      <c r="V1514" s="82"/>
      <c r="W1514" s="75"/>
      <c r="X1514" s="82"/>
      <c r="Y1514" s="82"/>
      <c r="Z1514" s="82"/>
      <c r="AA1514" s="75"/>
      <c r="AB1514" s="82"/>
      <c r="AC1514" s="75"/>
      <c r="AD1514" s="82"/>
      <c r="AE1514" s="75"/>
      <c r="AF1514" s="82"/>
      <c r="AG1514" s="75"/>
      <c r="AH1514" s="82"/>
      <c r="AI1514" s="82"/>
      <c r="AJ1514" s="43"/>
    </row>
    <row r="1515" spans="1:36" s="3" customFormat="1" ht="22.5" hidden="1" customHeight="1">
      <c r="A1515" s="101">
        <v>10</v>
      </c>
      <c r="B1515" s="102" t="s">
        <v>1493</v>
      </c>
      <c r="C1515" s="238">
        <f t="shared" si="249"/>
        <v>493483</v>
      </c>
      <c r="D1515" s="90">
        <v>493483</v>
      </c>
      <c r="E1515" s="90"/>
      <c r="F1515" s="90"/>
      <c r="G1515" s="90"/>
      <c r="H1515" s="90"/>
      <c r="I1515" s="90"/>
      <c r="J1515" s="90"/>
      <c r="K1515" s="90"/>
      <c r="L1515" s="90"/>
      <c r="M1515" s="90"/>
      <c r="N1515" s="90"/>
      <c r="O1515" s="90"/>
      <c r="P1515" s="90"/>
      <c r="Q1515" s="90"/>
      <c r="R1515" s="36"/>
      <c r="S1515" s="354"/>
      <c r="T1515" s="81"/>
      <c r="U1515" s="82"/>
      <c r="V1515" s="82"/>
      <c r="W1515" s="75"/>
      <c r="X1515" s="82"/>
      <c r="Y1515" s="82"/>
      <c r="Z1515" s="82"/>
      <c r="AA1515" s="75"/>
      <c r="AB1515" s="82"/>
      <c r="AC1515" s="75"/>
      <c r="AD1515" s="82"/>
      <c r="AE1515" s="75"/>
      <c r="AF1515" s="82"/>
      <c r="AG1515" s="75"/>
      <c r="AH1515" s="82"/>
      <c r="AI1515" s="82"/>
      <c r="AJ1515" s="43"/>
    </row>
    <row r="1516" spans="1:36" s="3" customFormat="1" ht="22.5" hidden="1" customHeight="1">
      <c r="A1516" s="101">
        <v>11</v>
      </c>
      <c r="B1516" s="102" t="s">
        <v>1492</v>
      </c>
      <c r="C1516" s="238">
        <f t="shared" si="249"/>
        <v>657625</v>
      </c>
      <c r="D1516" s="90">
        <v>657625</v>
      </c>
      <c r="E1516" s="90"/>
      <c r="F1516" s="90"/>
      <c r="G1516" s="90"/>
      <c r="H1516" s="90"/>
      <c r="I1516" s="90"/>
      <c r="J1516" s="90"/>
      <c r="K1516" s="90"/>
      <c r="L1516" s="90"/>
      <c r="M1516" s="90"/>
      <c r="N1516" s="90"/>
      <c r="O1516" s="90"/>
      <c r="P1516" s="90"/>
      <c r="Q1516" s="90"/>
      <c r="R1516" s="36"/>
      <c r="S1516" s="354"/>
      <c r="T1516" s="81"/>
      <c r="U1516" s="82"/>
      <c r="V1516" s="82"/>
      <c r="W1516" s="75"/>
      <c r="X1516" s="82"/>
      <c r="Y1516" s="82"/>
      <c r="Z1516" s="82"/>
      <c r="AA1516" s="80"/>
      <c r="AB1516" s="80"/>
      <c r="AC1516" s="80"/>
      <c r="AD1516" s="80"/>
      <c r="AE1516" s="80"/>
      <c r="AF1516" s="80"/>
      <c r="AG1516" s="80"/>
      <c r="AH1516" s="80"/>
      <c r="AI1516" s="80"/>
      <c r="AJ1516" s="43"/>
    </row>
    <row r="1517" spans="1:36" s="3" customFormat="1" ht="22.5" hidden="1" customHeight="1">
      <c r="A1517" s="101">
        <v>12</v>
      </c>
      <c r="B1517" s="102" t="s">
        <v>1422</v>
      </c>
      <c r="C1517" s="238">
        <f t="shared" si="249"/>
        <v>4104730</v>
      </c>
      <c r="D1517" s="90">
        <v>2474633</v>
      </c>
      <c r="E1517" s="90"/>
      <c r="F1517" s="90"/>
      <c r="G1517" s="90"/>
      <c r="H1517" s="90"/>
      <c r="I1517" s="90">
        <v>1044.2</v>
      </c>
      <c r="J1517" s="90">
        <v>243579</v>
      </c>
      <c r="K1517" s="90">
        <v>6116.4</v>
      </c>
      <c r="L1517" s="90">
        <v>602459</v>
      </c>
      <c r="M1517" s="90">
        <v>1019.4</v>
      </c>
      <c r="N1517" s="90">
        <v>633341</v>
      </c>
      <c r="O1517" s="90">
        <v>6116.4</v>
      </c>
      <c r="P1517" s="90">
        <v>150718</v>
      </c>
      <c r="Q1517" s="90"/>
      <c r="R1517" s="36"/>
      <c r="S1517" s="354"/>
      <c r="T1517" s="81"/>
      <c r="U1517" s="80"/>
      <c r="V1517" s="80"/>
      <c r="W1517" s="80"/>
      <c r="X1517" s="80"/>
      <c r="Y1517" s="80"/>
      <c r="Z1517" s="80"/>
      <c r="AA1517" s="80"/>
      <c r="AB1517" s="80"/>
      <c r="AC1517" s="80"/>
      <c r="AD1517" s="80"/>
      <c r="AE1517" s="80"/>
      <c r="AF1517" s="80"/>
      <c r="AG1517" s="80"/>
      <c r="AH1517" s="80"/>
      <c r="AI1517" s="80"/>
      <c r="AJ1517" s="43"/>
    </row>
    <row r="1518" spans="1:36" s="3" customFormat="1" ht="22.5" hidden="1" customHeight="1">
      <c r="A1518" s="101">
        <v>13</v>
      </c>
      <c r="B1518" s="102" t="s">
        <v>1399</v>
      </c>
      <c r="C1518" s="238">
        <f t="shared" si="249"/>
        <v>7223721</v>
      </c>
      <c r="D1518" s="90">
        <v>2474633</v>
      </c>
      <c r="E1518" s="90"/>
      <c r="F1518" s="90"/>
      <c r="G1518" s="90"/>
      <c r="H1518" s="90"/>
      <c r="I1518" s="90">
        <v>1044.2</v>
      </c>
      <c r="J1518" s="90">
        <v>243579</v>
      </c>
      <c r="K1518" s="90">
        <v>6116.4</v>
      </c>
      <c r="L1518" s="90">
        <v>602459</v>
      </c>
      <c r="M1518" s="90">
        <v>1019.4</v>
      </c>
      <c r="N1518" s="90">
        <v>633341</v>
      </c>
      <c r="O1518" s="90">
        <v>6116.4</v>
      </c>
      <c r="P1518" s="90">
        <v>150718</v>
      </c>
      <c r="Q1518" s="90">
        <v>3118991</v>
      </c>
      <c r="R1518" s="289" t="s">
        <v>1731</v>
      </c>
      <c r="S1518" s="354"/>
      <c r="T1518" s="81"/>
      <c r="U1518" s="80"/>
      <c r="V1518" s="80"/>
      <c r="W1518" s="80"/>
      <c r="X1518" s="80"/>
      <c r="Y1518" s="80"/>
      <c r="Z1518" s="80"/>
      <c r="AA1518" s="80"/>
      <c r="AB1518" s="80"/>
      <c r="AC1518" s="80"/>
      <c r="AD1518" s="80"/>
      <c r="AE1518" s="80"/>
      <c r="AF1518" s="80"/>
      <c r="AG1518" s="80"/>
      <c r="AH1518" s="80"/>
      <c r="AI1518" s="80"/>
      <c r="AJ1518" s="43"/>
    </row>
    <row r="1519" spans="1:36" s="3" customFormat="1" ht="22.5" hidden="1" customHeight="1">
      <c r="A1519" s="101">
        <v>14</v>
      </c>
      <c r="B1519" s="102" t="s">
        <v>1400</v>
      </c>
      <c r="C1519" s="238">
        <f t="shared" si="249"/>
        <v>5461201.2999999998</v>
      </c>
      <c r="D1519" s="90">
        <v>2474633.2999999998</v>
      </c>
      <c r="E1519" s="90"/>
      <c r="F1519" s="90"/>
      <c r="G1519" s="90"/>
      <c r="H1519" s="90"/>
      <c r="I1519" s="90">
        <v>843</v>
      </c>
      <c r="J1519" s="90">
        <v>243579</v>
      </c>
      <c r="K1519" s="90">
        <v>8430</v>
      </c>
      <c r="L1519" s="90">
        <v>602459</v>
      </c>
      <c r="M1519" s="90">
        <v>1019.4</v>
      </c>
      <c r="N1519" s="90">
        <v>633341</v>
      </c>
      <c r="O1519" s="90">
        <v>8430</v>
      </c>
      <c r="P1519" s="90">
        <v>1507189</v>
      </c>
      <c r="Q1519" s="90"/>
      <c r="R1519" s="36"/>
      <c r="S1519" s="354"/>
      <c r="T1519" s="81"/>
      <c r="U1519" s="80"/>
      <c r="V1519" s="80"/>
      <c r="W1519" s="80"/>
      <c r="X1519" s="80"/>
      <c r="Y1519" s="80"/>
      <c r="Z1519" s="80"/>
      <c r="AA1519" s="80"/>
      <c r="AB1519" s="80"/>
      <c r="AC1519" s="80"/>
      <c r="AD1519" s="80"/>
      <c r="AE1519" s="80"/>
      <c r="AF1519" s="80"/>
      <c r="AG1519" s="80"/>
      <c r="AH1519" s="80"/>
      <c r="AI1519" s="80"/>
      <c r="AJ1519" s="43"/>
    </row>
    <row r="1520" spans="1:36" s="3" customFormat="1" ht="22.5" hidden="1" customHeight="1">
      <c r="A1520" s="101">
        <v>15</v>
      </c>
      <c r="B1520" s="102" t="s">
        <v>1421</v>
      </c>
      <c r="C1520" s="238">
        <f t="shared" si="249"/>
        <v>6138919</v>
      </c>
      <c r="D1520" s="90">
        <v>1857746</v>
      </c>
      <c r="E1520" s="90"/>
      <c r="F1520" s="90"/>
      <c r="G1520" s="90"/>
      <c r="H1520" s="90"/>
      <c r="I1520" s="90">
        <v>840</v>
      </c>
      <c r="J1520" s="90">
        <v>100356</v>
      </c>
      <c r="K1520" s="90">
        <v>5268</v>
      </c>
      <c r="L1520" s="90">
        <v>155678</v>
      </c>
      <c r="M1520" s="90">
        <v>421</v>
      </c>
      <c r="N1520" s="90">
        <v>130781</v>
      </c>
      <c r="O1520" s="90">
        <v>5268</v>
      </c>
      <c r="P1520" s="90">
        <v>3894358</v>
      </c>
      <c r="Q1520" s="90"/>
      <c r="R1520" s="36"/>
      <c r="S1520" s="354"/>
      <c r="T1520" s="81"/>
      <c r="U1520" s="80"/>
      <c r="V1520" s="80"/>
      <c r="W1520" s="80"/>
      <c r="X1520" s="80"/>
      <c r="Y1520" s="80"/>
      <c r="Z1520" s="80"/>
      <c r="AA1520" s="80"/>
      <c r="AB1520" s="80"/>
      <c r="AC1520" s="80"/>
      <c r="AD1520" s="80"/>
      <c r="AE1520" s="80"/>
      <c r="AF1520" s="80"/>
      <c r="AG1520" s="80"/>
      <c r="AH1520" s="80"/>
      <c r="AI1520" s="80"/>
      <c r="AJ1520" s="43"/>
    </row>
    <row r="1521" spans="1:36" s="3" customFormat="1" ht="22.5" hidden="1" customHeight="1">
      <c r="A1521" s="101">
        <v>16</v>
      </c>
      <c r="B1521" s="102" t="s">
        <v>305</v>
      </c>
      <c r="C1521" s="238">
        <f t="shared" si="249"/>
        <v>214565</v>
      </c>
      <c r="D1521" s="90">
        <v>214565</v>
      </c>
      <c r="E1521" s="90"/>
      <c r="F1521" s="90"/>
      <c r="G1521" s="90"/>
      <c r="H1521" s="90"/>
      <c r="I1521" s="90"/>
      <c r="J1521" s="90"/>
      <c r="K1521" s="90"/>
      <c r="L1521" s="90"/>
      <c r="M1521" s="90"/>
      <c r="N1521" s="90"/>
      <c r="O1521" s="90"/>
      <c r="P1521" s="90"/>
      <c r="Q1521" s="90"/>
      <c r="R1521" s="36"/>
      <c r="S1521" s="354"/>
      <c r="T1521" s="81"/>
      <c r="U1521" s="80"/>
      <c r="V1521" s="80"/>
      <c r="W1521" s="80"/>
      <c r="X1521" s="80"/>
      <c r="Y1521" s="80"/>
      <c r="Z1521" s="80"/>
      <c r="AA1521" s="80"/>
      <c r="AB1521" s="80"/>
      <c r="AC1521" s="80"/>
      <c r="AD1521" s="80"/>
      <c r="AE1521" s="80"/>
      <c r="AF1521" s="80"/>
      <c r="AG1521" s="80"/>
      <c r="AH1521" s="80"/>
      <c r="AI1521" s="80"/>
      <c r="AJ1521" s="43"/>
    </row>
    <row r="1522" spans="1:36" s="3" customFormat="1" ht="22.5" hidden="1" customHeight="1">
      <c r="A1522" s="101">
        <v>17</v>
      </c>
      <c r="B1522" s="102" t="s">
        <v>306</v>
      </c>
      <c r="C1522" s="238">
        <f t="shared" si="249"/>
        <v>382048</v>
      </c>
      <c r="D1522" s="90">
        <v>336482</v>
      </c>
      <c r="E1522" s="90"/>
      <c r="F1522" s="90"/>
      <c r="G1522" s="90"/>
      <c r="H1522" s="90"/>
      <c r="I1522" s="90">
        <v>229</v>
      </c>
      <c r="J1522" s="90">
        <v>45566</v>
      </c>
      <c r="K1522" s="90" t="s">
        <v>135</v>
      </c>
      <c r="L1522" s="90"/>
      <c r="M1522" s="90" t="s">
        <v>135</v>
      </c>
      <c r="N1522" s="90"/>
      <c r="O1522" s="90" t="s">
        <v>135</v>
      </c>
      <c r="P1522" s="90"/>
      <c r="Q1522" s="90"/>
      <c r="R1522" s="36"/>
      <c r="S1522" s="354"/>
      <c r="T1522" s="81"/>
      <c r="U1522" s="80"/>
      <c r="V1522" s="80"/>
      <c r="W1522" s="80"/>
      <c r="X1522" s="80"/>
      <c r="Y1522" s="80"/>
      <c r="Z1522" s="80"/>
      <c r="AA1522" s="80"/>
      <c r="AB1522" s="80"/>
      <c r="AC1522" s="80"/>
      <c r="AD1522" s="80"/>
      <c r="AE1522" s="80"/>
      <c r="AF1522" s="80"/>
      <c r="AG1522" s="80"/>
      <c r="AH1522" s="80"/>
      <c r="AI1522" s="80"/>
      <c r="AJ1522" s="43"/>
    </row>
    <row r="1523" spans="1:36" s="3" customFormat="1" ht="22.5" hidden="1" customHeight="1">
      <c r="A1523" s="101">
        <v>18</v>
      </c>
      <c r="B1523" s="102" t="s">
        <v>307</v>
      </c>
      <c r="C1523" s="238">
        <f t="shared" si="249"/>
        <v>420723</v>
      </c>
      <c r="D1523" s="90">
        <v>370509</v>
      </c>
      <c r="E1523" s="90"/>
      <c r="F1523" s="90"/>
      <c r="G1523" s="90"/>
      <c r="H1523" s="90"/>
      <c r="I1523" s="90">
        <v>252</v>
      </c>
      <c r="J1523" s="90">
        <v>50214</v>
      </c>
      <c r="K1523" s="90"/>
      <c r="L1523" s="90"/>
      <c r="M1523" s="90"/>
      <c r="N1523" s="90"/>
      <c r="O1523" s="90"/>
      <c r="P1523" s="90"/>
      <c r="Q1523" s="90"/>
      <c r="R1523" s="36"/>
      <c r="S1523" s="354"/>
      <c r="T1523" s="81"/>
      <c r="U1523" s="80"/>
      <c r="V1523" s="80"/>
      <c r="W1523" s="80"/>
      <c r="X1523" s="80"/>
      <c r="Y1523" s="80"/>
      <c r="Z1523" s="80"/>
      <c r="AA1523" s="80"/>
      <c r="AB1523" s="80"/>
      <c r="AC1523" s="80"/>
      <c r="AD1523" s="80"/>
      <c r="AE1523" s="80"/>
      <c r="AF1523" s="80"/>
      <c r="AG1523" s="80"/>
      <c r="AH1523" s="80"/>
      <c r="AI1523" s="80"/>
      <c r="AJ1523" s="43"/>
    </row>
    <row r="1524" spans="1:36" s="3" customFormat="1" ht="22.5" hidden="1" customHeight="1">
      <c r="A1524" s="101">
        <v>19</v>
      </c>
      <c r="B1524" s="102" t="s">
        <v>303</v>
      </c>
      <c r="C1524" s="238">
        <f t="shared" si="249"/>
        <v>1232843</v>
      </c>
      <c r="D1524" s="90">
        <v>324757</v>
      </c>
      <c r="E1524" s="90"/>
      <c r="F1524" s="90"/>
      <c r="G1524" s="90"/>
      <c r="H1524" s="90"/>
      <c r="I1524" s="90">
        <v>200</v>
      </c>
      <c r="J1524" s="90">
        <v>23894</v>
      </c>
      <c r="K1524" s="90">
        <v>820</v>
      </c>
      <c r="L1524" s="90">
        <v>242285</v>
      </c>
      <c r="M1524" s="90">
        <v>115</v>
      </c>
      <c r="N1524" s="90">
        <v>35724</v>
      </c>
      <c r="O1524" s="90">
        <v>820</v>
      </c>
      <c r="P1524" s="90">
        <v>606183</v>
      </c>
      <c r="Q1524" s="90"/>
      <c r="R1524" s="36"/>
      <c r="S1524" s="354"/>
      <c r="T1524" s="81"/>
      <c r="U1524" s="80"/>
      <c r="V1524" s="80"/>
      <c r="W1524" s="80"/>
      <c r="X1524" s="80"/>
      <c r="Y1524" s="80"/>
      <c r="Z1524" s="80"/>
      <c r="AA1524" s="80"/>
      <c r="AB1524" s="80"/>
      <c r="AC1524" s="80"/>
      <c r="AD1524" s="80"/>
      <c r="AE1524" s="80"/>
      <c r="AF1524" s="80"/>
      <c r="AG1524" s="80"/>
      <c r="AH1524" s="80"/>
      <c r="AI1524" s="80"/>
      <c r="AJ1524" s="43"/>
    </row>
    <row r="1525" spans="1:36" s="3" customFormat="1" ht="22.5" hidden="1" customHeight="1">
      <c r="A1525" s="101">
        <v>20</v>
      </c>
      <c r="B1525" s="102" t="s">
        <v>301</v>
      </c>
      <c r="C1525" s="238">
        <f t="shared" si="249"/>
        <v>2052458</v>
      </c>
      <c r="D1525" s="90">
        <v>482224</v>
      </c>
      <c r="E1525" s="90"/>
      <c r="F1525" s="90"/>
      <c r="G1525" s="90"/>
      <c r="H1525" s="90"/>
      <c r="I1525" s="90">
        <v>300</v>
      </c>
      <c r="J1525" s="90">
        <v>35842</v>
      </c>
      <c r="K1525" s="90">
        <v>1382</v>
      </c>
      <c r="L1525" s="90">
        <v>408376</v>
      </c>
      <c r="M1525" s="90">
        <v>336</v>
      </c>
      <c r="N1525" s="90">
        <v>104376</v>
      </c>
      <c r="O1525" s="90">
        <v>1382</v>
      </c>
      <c r="P1525" s="90">
        <v>1021640</v>
      </c>
      <c r="Q1525" s="90"/>
      <c r="R1525" s="36"/>
      <c r="S1525" s="354"/>
      <c r="T1525" s="81"/>
      <c r="U1525" s="80"/>
      <c r="V1525" s="80"/>
      <c r="W1525" s="80"/>
      <c r="X1525" s="80"/>
      <c r="Y1525" s="80"/>
      <c r="Z1525" s="80"/>
      <c r="AA1525" s="80"/>
      <c r="AB1525" s="80"/>
      <c r="AC1525" s="80"/>
      <c r="AD1525" s="80"/>
      <c r="AE1525" s="80"/>
      <c r="AF1525" s="80"/>
      <c r="AG1525" s="80"/>
      <c r="AH1525" s="80"/>
      <c r="AI1525" s="80"/>
      <c r="AJ1525" s="43"/>
    </row>
    <row r="1526" spans="1:36" s="3" customFormat="1" ht="22.5" hidden="1" customHeight="1">
      <c r="A1526" s="101">
        <v>21</v>
      </c>
      <c r="B1526" s="102" t="s">
        <v>1393</v>
      </c>
      <c r="C1526" s="238">
        <f t="shared" si="249"/>
        <v>3991038</v>
      </c>
      <c r="D1526" s="90">
        <v>1131097</v>
      </c>
      <c r="E1526" s="90"/>
      <c r="F1526" s="90"/>
      <c r="G1526" s="90"/>
      <c r="H1526" s="90"/>
      <c r="I1526" s="90">
        <v>300</v>
      </c>
      <c r="J1526" s="90">
        <v>153295</v>
      </c>
      <c r="K1526" s="90">
        <v>6132</v>
      </c>
      <c r="L1526" s="90">
        <v>379152</v>
      </c>
      <c r="M1526" s="90">
        <v>260</v>
      </c>
      <c r="N1526" s="90">
        <v>398587</v>
      </c>
      <c r="O1526" s="90">
        <v>6132</v>
      </c>
      <c r="P1526" s="90">
        <v>948529</v>
      </c>
      <c r="Q1526" s="90">
        <v>980378</v>
      </c>
      <c r="R1526" s="36"/>
      <c r="S1526" s="354"/>
      <c r="T1526" s="81"/>
      <c r="U1526" s="80"/>
      <c r="V1526" s="80"/>
      <c r="W1526" s="80"/>
      <c r="X1526" s="80"/>
      <c r="Y1526" s="80"/>
      <c r="Z1526" s="80"/>
      <c r="AA1526" s="80"/>
      <c r="AB1526" s="80"/>
      <c r="AC1526" s="80"/>
      <c r="AD1526" s="80"/>
      <c r="AE1526" s="80"/>
      <c r="AF1526" s="80"/>
      <c r="AG1526" s="80"/>
      <c r="AH1526" s="80"/>
      <c r="AI1526" s="80"/>
      <c r="AJ1526" s="43"/>
    </row>
    <row r="1527" spans="1:36" s="3" customFormat="1" ht="22.5" hidden="1" customHeight="1">
      <c r="A1527" s="101">
        <v>22</v>
      </c>
      <c r="B1527" s="102" t="s">
        <v>1389</v>
      </c>
      <c r="C1527" s="238">
        <f t="shared" si="249"/>
        <v>1672510</v>
      </c>
      <c r="D1527" s="90">
        <v>628358</v>
      </c>
      <c r="E1527" s="90"/>
      <c r="F1527" s="90"/>
      <c r="G1527" s="90"/>
      <c r="H1527" s="90"/>
      <c r="I1527" s="90">
        <v>428</v>
      </c>
      <c r="J1527" s="90">
        <v>85159</v>
      </c>
      <c r="K1527" s="90">
        <v>3564</v>
      </c>
      <c r="L1527" s="90">
        <v>210630</v>
      </c>
      <c r="M1527" s="90">
        <v>220</v>
      </c>
      <c r="N1527" s="90">
        <v>221427</v>
      </c>
      <c r="O1527" s="90">
        <v>3564</v>
      </c>
      <c r="P1527" s="90">
        <v>526936</v>
      </c>
      <c r="Q1527" s="90"/>
      <c r="R1527" s="36"/>
      <c r="S1527" s="354"/>
      <c r="T1527" s="81"/>
      <c r="U1527" s="80"/>
      <c r="V1527" s="80"/>
      <c r="W1527" s="80"/>
      <c r="X1527" s="80"/>
      <c r="Y1527" s="80"/>
      <c r="Z1527" s="80"/>
      <c r="AA1527" s="80"/>
      <c r="AB1527" s="80"/>
      <c r="AC1527" s="80"/>
      <c r="AD1527" s="80"/>
      <c r="AE1527" s="80"/>
      <c r="AF1527" s="80"/>
      <c r="AG1527" s="80"/>
      <c r="AH1527" s="80"/>
      <c r="AI1527" s="80"/>
      <c r="AJ1527" s="43"/>
    </row>
    <row r="1528" spans="1:36" s="76" customFormat="1" ht="22.5" hidden="1" customHeight="1">
      <c r="A1528" s="101">
        <v>23</v>
      </c>
      <c r="B1528" s="102" t="s">
        <v>1390</v>
      </c>
      <c r="C1528" s="238">
        <f t="shared" si="249"/>
        <v>2358620</v>
      </c>
      <c r="D1528" s="90">
        <v>628358</v>
      </c>
      <c r="E1528" s="90"/>
      <c r="F1528" s="90"/>
      <c r="G1528" s="90">
        <v>461</v>
      </c>
      <c r="H1528" s="90">
        <v>686110</v>
      </c>
      <c r="I1528" s="90">
        <v>428</v>
      </c>
      <c r="J1528" s="90">
        <v>85159</v>
      </c>
      <c r="K1528" s="90">
        <v>3564</v>
      </c>
      <c r="L1528" s="90">
        <v>210630</v>
      </c>
      <c r="M1528" s="90">
        <v>220</v>
      </c>
      <c r="N1528" s="90">
        <v>221427</v>
      </c>
      <c r="O1528" s="90">
        <v>3564</v>
      </c>
      <c r="P1528" s="90">
        <v>526936</v>
      </c>
      <c r="Q1528" s="90"/>
      <c r="R1528" s="95"/>
      <c r="S1528" s="355"/>
      <c r="T1528" s="81"/>
      <c r="U1528" s="84"/>
      <c r="V1528" s="84"/>
      <c r="W1528" s="84"/>
      <c r="X1528" s="84"/>
      <c r="Y1528" s="84"/>
      <c r="Z1528" s="84"/>
      <c r="AA1528" s="81"/>
      <c r="AB1528" s="84"/>
      <c r="AC1528" s="84"/>
      <c r="AD1528" s="84"/>
      <c r="AE1528" s="84"/>
      <c r="AF1528" s="84"/>
      <c r="AG1528" s="84"/>
      <c r="AH1528" s="84"/>
      <c r="AI1528" s="84"/>
      <c r="AJ1528" s="85"/>
    </row>
    <row r="1529" spans="1:36" s="3" customFormat="1" ht="22.5" hidden="1" customHeight="1">
      <c r="A1529" s="101">
        <v>24</v>
      </c>
      <c r="B1529" s="102" t="s">
        <v>1392</v>
      </c>
      <c r="C1529" s="238">
        <f t="shared" si="249"/>
        <v>2312482</v>
      </c>
      <c r="D1529" s="90">
        <v>628358</v>
      </c>
      <c r="E1529" s="90"/>
      <c r="F1529" s="90"/>
      <c r="G1529" s="90">
        <v>430</v>
      </c>
      <c r="H1529" s="90">
        <v>639972</v>
      </c>
      <c r="I1529" s="90">
        <v>428</v>
      </c>
      <c r="J1529" s="90">
        <v>85159</v>
      </c>
      <c r="K1529" s="90">
        <v>3564</v>
      </c>
      <c r="L1529" s="90">
        <v>210630</v>
      </c>
      <c r="M1529" s="90">
        <v>220</v>
      </c>
      <c r="N1529" s="90">
        <v>221427</v>
      </c>
      <c r="O1529" s="90">
        <v>3564</v>
      </c>
      <c r="P1529" s="90">
        <v>526936</v>
      </c>
      <c r="Q1529" s="90"/>
      <c r="R1529" s="36"/>
      <c r="S1529" s="354"/>
      <c r="T1529" s="399"/>
      <c r="U1529" s="399"/>
      <c r="V1529" s="399"/>
      <c r="W1529" s="399"/>
      <c r="X1529" s="399"/>
      <c r="Y1529" s="399"/>
      <c r="Z1529" s="399"/>
      <c r="AA1529" s="399"/>
      <c r="AB1529" s="399"/>
      <c r="AC1529" s="399"/>
      <c r="AD1529" s="399"/>
      <c r="AE1529" s="399"/>
      <c r="AF1529" s="399"/>
      <c r="AG1529" s="399"/>
      <c r="AH1529" s="399"/>
      <c r="AI1529" s="399"/>
      <c r="AJ1529" s="43"/>
    </row>
    <row r="1530" spans="1:36" s="3" customFormat="1" ht="22.5" hidden="1" customHeight="1">
      <c r="A1530" s="101">
        <v>25</v>
      </c>
      <c r="B1530" s="102" t="s">
        <v>1388</v>
      </c>
      <c r="C1530" s="238">
        <f t="shared" si="249"/>
        <v>3882762</v>
      </c>
      <c r="D1530" s="90">
        <v>1142822</v>
      </c>
      <c r="E1530" s="90"/>
      <c r="F1530" s="90"/>
      <c r="G1530" s="90">
        <v>565</v>
      </c>
      <c r="H1530" s="90">
        <v>840895</v>
      </c>
      <c r="I1530" s="90">
        <v>520</v>
      </c>
      <c r="J1530" s="90">
        <v>154883</v>
      </c>
      <c r="K1530" s="90">
        <v>4321</v>
      </c>
      <c r="L1530" s="90">
        <v>383082</v>
      </c>
      <c r="M1530" s="90">
        <v>562</v>
      </c>
      <c r="N1530" s="90">
        <v>402719</v>
      </c>
      <c r="O1530" s="90">
        <v>4321</v>
      </c>
      <c r="P1530" s="90">
        <v>958361</v>
      </c>
      <c r="Q1530" s="90"/>
      <c r="R1530" s="36"/>
      <c r="S1530" s="400"/>
      <c r="T1530" s="401"/>
      <c r="U1530" s="402"/>
      <c r="V1530" s="402"/>
      <c r="W1530" s="403"/>
      <c r="X1530" s="402"/>
      <c r="Y1530" s="402"/>
      <c r="Z1530" s="402"/>
      <c r="AA1530" s="403"/>
      <c r="AB1530" s="402"/>
      <c r="AC1530" s="403"/>
      <c r="AD1530" s="402"/>
      <c r="AE1530" s="403"/>
      <c r="AF1530" s="402"/>
      <c r="AG1530" s="403"/>
      <c r="AH1530" s="402"/>
      <c r="AI1530" s="402"/>
      <c r="AJ1530" s="43"/>
    </row>
    <row r="1531" spans="1:36" s="3" customFormat="1" ht="22.5" customHeight="1">
      <c r="A1531" s="98" t="s">
        <v>1420</v>
      </c>
      <c r="B1531" s="99"/>
      <c r="C1531" s="269">
        <f>SUM(C1532:C1555)</f>
        <v>57069927</v>
      </c>
      <c r="D1531" s="100">
        <f t="shared" ref="D1531:Q1531" si="250">SUM(D1532:D1555)</f>
        <v>17765658</v>
      </c>
      <c r="E1531" s="100">
        <f t="shared" si="250"/>
        <v>0</v>
      </c>
      <c r="F1531" s="100">
        <f t="shared" si="250"/>
        <v>0</v>
      </c>
      <c r="G1531" s="100">
        <f t="shared" si="250"/>
        <v>2387</v>
      </c>
      <c r="H1531" s="100">
        <f t="shared" si="250"/>
        <v>3531160</v>
      </c>
      <c r="I1531" s="100">
        <f t="shared" si="250"/>
        <v>4328</v>
      </c>
      <c r="J1531" s="100">
        <f t="shared" si="250"/>
        <v>2162381</v>
      </c>
      <c r="K1531" s="100">
        <f t="shared" si="250"/>
        <v>39437</v>
      </c>
      <c r="L1531" s="100">
        <f t="shared" si="250"/>
        <v>9471185</v>
      </c>
      <c r="M1531" s="100">
        <f t="shared" si="250"/>
        <v>3786.6</v>
      </c>
      <c r="N1531" s="100">
        <f t="shared" si="250"/>
        <v>1767313</v>
      </c>
      <c r="O1531" s="100">
        <f t="shared" si="250"/>
        <v>37940</v>
      </c>
      <c r="P1531" s="100">
        <f t="shared" si="250"/>
        <v>22372230</v>
      </c>
      <c r="Q1531" s="100">
        <f t="shared" si="250"/>
        <v>0</v>
      </c>
      <c r="R1531" s="36"/>
      <c r="S1531" s="400"/>
      <c r="T1531" s="401"/>
      <c r="U1531" s="402"/>
      <c r="V1531" s="402"/>
      <c r="W1531" s="403"/>
      <c r="X1531" s="402"/>
      <c r="Y1531" s="402"/>
      <c r="Z1531" s="402"/>
      <c r="AA1531" s="403"/>
      <c r="AB1531" s="402"/>
      <c r="AC1531" s="403"/>
      <c r="AD1531" s="402"/>
      <c r="AE1531" s="403"/>
      <c r="AF1531" s="402"/>
      <c r="AG1531" s="403"/>
      <c r="AH1531" s="402"/>
      <c r="AI1531" s="402"/>
      <c r="AJ1531" s="43"/>
    </row>
    <row r="1532" spans="1:36" s="3" customFormat="1" ht="22.5" customHeight="1">
      <c r="A1532" s="101">
        <v>1</v>
      </c>
      <c r="B1532" s="103" t="s">
        <v>296</v>
      </c>
      <c r="C1532" s="238">
        <f t="shared" ref="C1532:C1555" si="251">D1532+F1532+H1532+J1532+L1532+N1532+P1532+Q1532</f>
        <v>517813</v>
      </c>
      <c r="D1532" s="90">
        <v>517813</v>
      </c>
      <c r="E1532" s="90"/>
      <c r="F1532" s="90"/>
      <c r="G1532" s="90"/>
      <c r="H1532" s="90"/>
      <c r="I1532" s="90"/>
      <c r="J1532" s="90"/>
      <c r="K1532" s="90"/>
      <c r="L1532" s="90"/>
      <c r="M1532" s="90"/>
      <c r="N1532" s="90"/>
      <c r="O1532" s="90"/>
      <c r="P1532" s="90"/>
      <c r="Q1532" s="90"/>
      <c r="R1532" s="36"/>
      <c r="S1532" s="354"/>
      <c r="T1532" s="86"/>
      <c r="U1532" s="82"/>
      <c r="V1532" s="82"/>
      <c r="W1532" s="75"/>
      <c r="X1532" s="82"/>
      <c r="Y1532" s="82"/>
      <c r="Z1532" s="82"/>
      <c r="AA1532" s="75"/>
      <c r="AB1532" s="82"/>
      <c r="AC1532" s="75"/>
      <c r="AD1532" s="82"/>
      <c r="AE1532" s="75"/>
      <c r="AF1532" s="82"/>
      <c r="AG1532" s="75"/>
      <c r="AH1532" s="82"/>
      <c r="AI1532" s="82"/>
      <c r="AJ1532" s="43"/>
    </row>
    <row r="1533" spans="1:36" s="3" customFormat="1" ht="22.5" customHeight="1">
      <c r="A1533" s="101">
        <v>2</v>
      </c>
      <c r="B1533" s="103" t="s">
        <v>297</v>
      </c>
      <c r="C1533" s="238">
        <f t="shared" si="251"/>
        <v>517813</v>
      </c>
      <c r="D1533" s="90">
        <v>517813</v>
      </c>
      <c r="E1533" s="90"/>
      <c r="F1533" s="90"/>
      <c r="G1533" s="90"/>
      <c r="H1533" s="90"/>
      <c r="I1533" s="90"/>
      <c r="J1533" s="90"/>
      <c r="K1533" s="90"/>
      <c r="L1533" s="90"/>
      <c r="M1533" s="90"/>
      <c r="N1533" s="90"/>
      <c r="O1533" s="90"/>
      <c r="P1533" s="90"/>
      <c r="Q1533" s="90"/>
      <c r="R1533" s="36"/>
      <c r="S1533" s="354"/>
      <c r="T1533" s="86"/>
      <c r="U1533" s="82"/>
      <c r="V1533" s="82"/>
      <c r="W1533" s="75"/>
      <c r="X1533" s="82"/>
      <c r="Y1533" s="82"/>
      <c r="Z1533" s="82"/>
      <c r="AA1533" s="75"/>
      <c r="AB1533" s="82"/>
      <c r="AC1533" s="75"/>
      <c r="AD1533" s="82"/>
      <c r="AE1533" s="75"/>
      <c r="AF1533" s="82"/>
      <c r="AG1533" s="75"/>
      <c r="AH1533" s="82"/>
      <c r="AI1533" s="82"/>
      <c r="AJ1533" s="43"/>
    </row>
    <row r="1534" spans="1:36" s="3" customFormat="1" ht="22.5" customHeight="1">
      <c r="A1534" s="101">
        <v>3</v>
      </c>
      <c r="B1534" s="103" t="s">
        <v>298</v>
      </c>
      <c r="C1534" s="238">
        <f t="shared" si="251"/>
        <v>517813</v>
      </c>
      <c r="D1534" s="90">
        <v>517813</v>
      </c>
      <c r="E1534" s="90"/>
      <c r="F1534" s="90"/>
      <c r="G1534" s="90"/>
      <c r="H1534" s="90"/>
      <c r="I1534" s="90"/>
      <c r="J1534" s="90"/>
      <c r="K1534" s="90"/>
      <c r="L1534" s="90"/>
      <c r="M1534" s="90"/>
      <c r="N1534" s="90"/>
      <c r="O1534" s="90"/>
      <c r="P1534" s="90"/>
      <c r="Q1534" s="90"/>
      <c r="R1534" s="36"/>
      <c r="S1534" s="354"/>
      <c r="T1534" s="86"/>
      <c r="U1534" s="82"/>
      <c r="V1534" s="82"/>
      <c r="W1534" s="75"/>
      <c r="X1534" s="82"/>
      <c r="Y1534" s="82"/>
      <c r="Z1534" s="82"/>
      <c r="AA1534" s="75"/>
      <c r="AB1534" s="82"/>
      <c r="AC1534" s="75"/>
      <c r="AD1534" s="82"/>
      <c r="AE1534" s="75"/>
      <c r="AF1534" s="82"/>
      <c r="AG1534" s="75"/>
      <c r="AH1534" s="82"/>
      <c r="AI1534" s="82"/>
      <c r="AJ1534" s="43"/>
    </row>
    <row r="1535" spans="1:36" s="3" customFormat="1" ht="22.5" customHeight="1">
      <c r="A1535" s="101">
        <v>4</v>
      </c>
      <c r="B1535" s="103" t="s">
        <v>299</v>
      </c>
      <c r="C1535" s="238">
        <f t="shared" si="251"/>
        <v>517813</v>
      </c>
      <c r="D1535" s="90">
        <v>517813</v>
      </c>
      <c r="E1535" s="90"/>
      <c r="F1535" s="90"/>
      <c r="G1535" s="90"/>
      <c r="H1535" s="90"/>
      <c r="I1535" s="90"/>
      <c r="J1535" s="90"/>
      <c r="K1535" s="90"/>
      <c r="L1535" s="90"/>
      <c r="M1535" s="90"/>
      <c r="N1535" s="90"/>
      <c r="O1535" s="90"/>
      <c r="P1535" s="90"/>
      <c r="Q1535" s="90"/>
      <c r="R1535" s="36"/>
      <c r="S1535" s="354"/>
      <c r="T1535" s="86"/>
      <c r="U1535" s="82"/>
      <c r="V1535" s="82"/>
      <c r="W1535" s="75"/>
      <c r="X1535" s="82"/>
      <c r="Y1535" s="82"/>
      <c r="Z1535" s="82"/>
      <c r="AA1535" s="75"/>
      <c r="AB1535" s="82"/>
      <c r="AC1535" s="75"/>
      <c r="AD1535" s="82"/>
      <c r="AE1535" s="75"/>
      <c r="AF1535" s="82"/>
      <c r="AG1535" s="75"/>
      <c r="AH1535" s="82"/>
      <c r="AI1535" s="82"/>
      <c r="AJ1535" s="43"/>
    </row>
    <row r="1536" spans="1:36" s="3" customFormat="1" ht="22.5" customHeight="1">
      <c r="A1536" s="101">
        <v>5</v>
      </c>
      <c r="B1536" s="103" t="s">
        <v>300</v>
      </c>
      <c r="C1536" s="238">
        <f t="shared" si="251"/>
        <v>1829185</v>
      </c>
      <c r="D1536" s="90">
        <v>1829185</v>
      </c>
      <c r="E1536" s="90"/>
      <c r="F1536" s="90"/>
      <c r="G1536" s="90"/>
      <c r="H1536" s="90"/>
      <c r="I1536" s="90"/>
      <c r="J1536" s="90"/>
      <c r="K1536" s="90"/>
      <c r="L1536" s="90"/>
      <c r="M1536" s="90"/>
      <c r="N1536" s="90"/>
      <c r="O1536" s="90"/>
      <c r="P1536" s="90"/>
      <c r="Q1536" s="90"/>
      <c r="R1536" s="36"/>
      <c r="S1536" s="354"/>
      <c r="T1536" s="81"/>
      <c r="U1536" s="82"/>
      <c r="V1536" s="82"/>
      <c r="W1536" s="75"/>
      <c r="X1536" s="82"/>
      <c r="Y1536" s="80"/>
      <c r="Z1536" s="80"/>
      <c r="AA1536" s="80"/>
      <c r="AB1536" s="80"/>
      <c r="AC1536" s="80"/>
      <c r="AD1536" s="80"/>
      <c r="AE1536" s="80"/>
      <c r="AF1536" s="80"/>
      <c r="AG1536" s="80"/>
      <c r="AH1536" s="80"/>
      <c r="AI1536" s="82"/>
      <c r="AJ1536" s="43"/>
    </row>
    <row r="1537" spans="1:36" s="3" customFormat="1" ht="22.5" customHeight="1">
      <c r="A1537" s="101">
        <v>6</v>
      </c>
      <c r="B1537" s="102" t="s">
        <v>1437</v>
      </c>
      <c r="C1537" s="238">
        <f t="shared" si="251"/>
        <v>1810712</v>
      </c>
      <c r="D1537" s="90">
        <v>680280</v>
      </c>
      <c r="E1537" s="90"/>
      <c r="F1537" s="90"/>
      <c r="G1537" s="90"/>
      <c r="H1537" s="90"/>
      <c r="I1537" s="90">
        <v>424</v>
      </c>
      <c r="J1537" s="90">
        <v>92196</v>
      </c>
      <c r="K1537" s="90">
        <v>2122</v>
      </c>
      <c r="L1537" s="90">
        <v>228035</v>
      </c>
      <c r="M1537" s="90">
        <v>232</v>
      </c>
      <c r="N1537" s="90">
        <v>239723</v>
      </c>
      <c r="O1537" s="90">
        <v>2122</v>
      </c>
      <c r="P1537" s="90">
        <v>570478</v>
      </c>
      <c r="Q1537" s="90"/>
      <c r="R1537" s="36"/>
      <c r="S1537" s="354"/>
      <c r="T1537" s="81"/>
      <c r="U1537" s="82"/>
      <c r="V1537" s="82"/>
      <c r="W1537" s="75"/>
      <c r="X1537" s="82"/>
      <c r="Y1537" s="80"/>
      <c r="Z1537" s="80"/>
      <c r="AA1537" s="80"/>
      <c r="AB1537" s="80"/>
      <c r="AC1537" s="80"/>
      <c r="AD1537" s="80"/>
      <c r="AE1537" s="80"/>
      <c r="AF1537" s="80"/>
      <c r="AG1537" s="80"/>
      <c r="AH1537" s="80"/>
      <c r="AI1537" s="82"/>
      <c r="AJ1537" s="43"/>
    </row>
    <row r="1538" spans="1:36" s="3" customFormat="1" ht="22.5" customHeight="1">
      <c r="A1538" s="101">
        <v>7</v>
      </c>
      <c r="B1538" s="102" t="s">
        <v>308</v>
      </c>
      <c r="C1538" s="238">
        <f t="shared" si="251"/>
        <v>358760</v>
      </c>
      <c r="D1538" s="90">
        <v>315942</v>
      </c>
      <c r="E1538" s="90"/>
      <c r="F1538" s="90"/>
      <c r="G1538" s="90"/>
      <c r="H1538" s="90"/>
      <c r="I1538" s="90">
        <v>109</v>
      </c>
      <c r="J1538" s="90">
        <v>42818</v>
      </c>
      <c r="K1538" s="90"/>
      <c r="L1538" s="90"/>
      <c r="M1538" s="90"/>
      <c r="N1538" s="90"/>
      <c r="O1538" s="90"/>
      <c r="P1538" s="90"/>
      <c r="Q1538" s="90"/>
      <c r="R1538" s="36"/>
      <c r="S1538" s="354"/>
      <c r="T1538" s="81"/>
      <c r="U1538" s="82"/>
      <c r="V1538" s="82"/>
      <c r="W1538" s="75"/>
      <c r="X1538" s="82"/>
      <c r="Y1538" s="80"/>
      <c r="Z1538" s="80"/>
      <c r="AA1538" s="80"/>
      <c r="AB1538" s="80"/>
      <c r="AC1538" s="80"/>
      <c r="AD1538" s="80"/>
      <c r="AE1538" s="80"/>
      <c r="AF1538" s="80"/>
      <c r="AG1538" s="80"/>
      <c r="AH1538" s="80"/>
      <c r="AI1538" s="82"/>
      <c r="AJ1538" s="43"/>
    </row>
    <row r="1539" spans="1:36" s="3" customFormat="1" ht="22.5" customHeight="1">
      <c r="A1539" s="101">
        <v>8</v>
      </c>
      <c r="B1539" s="102" t="s">
        <v>309</v>
      </c>
      <c r="C1539" s="238">
        <f t="shared" si="251"/>
        <v>1142852</v>
      </c>
      <c r="D1539" s="90">
        <v>487224</v>
      </c>
      <c r="E1539" s="90"/>
      <c r="F1539" s="90"/>
      <c r="G1539" s="90"/>
      <c r="H1539" s="90"/>
      <c r="I1539" s="90">
        <v>166</v>
      </c>
      <c r="J1539" s="90">
        <v>66032</v>
      </c>
      <c r="K1539" s="90">
        <v>1658</v>
      </c>
      <c r="L1539" s="90">
        <v>163321</v>
      </c>
      <c r="M1539" s="90">
        <v>170</v>
      </c>
      <c r="N1539" s="90">
        <v>17693</v>
      </c>
      <c r="O1539" s="90">
        <v>1658</v>
      </c>
      <c r="P1539" s="90">
        <v>408582</v>
      </c>
      <c r="Q1539" s="90"/>
      <c r="R1539" s="36"/>
      <c r="S1539" s="354"/>
      <c r="T1539" s="81"/>
      <c r="U1539" s="82"/>
      <c r="V1539" s="82"/>
      <c r="W1539" s="75"/>
      <c r="X1539" s="82"/>
      <c r="Y1539" s="80"/>
      <c r="Z1539" s="80"/>
      <c r="AA1539" s="80"/>
      <c r="AB1539" s="80"/>
      <c r="AC1539" s="80"/>
      <c r="AD1539" s="80"/>
      <c r="AE1539" s="80"/>
      <c r="AF1539" s="80"/>
      <c r="AG1539" s="80"/>
      <c r="AH1539" s="80"/>
      <c r="AI1539" s="82"/>
      <c r="AJ1539" s="43"/>
    </row>
    <row r="1540" spans="1:36" s="3" customFormat="1" ht="22.5" customHeight="1">
      <c r="A1540" s="101">
        <v>9</v>
      </c>
      <c r="B1540" s="102" t="s">
        <v>310</v>
      </c>
      <c r="C1540" s="238">
        <f t="shared" si="251"/>
        <v>433010</v>
      </c>
      <c r="D1540" s="90">
        <v>433010</v>
      </c>
      <c r="E1540" s="90"/>
      <c r="F1540" s="90"/>
      <c r="G1540" s="90"/>
      <c r="H1540" s="90"/>
      <c r="I1540" s="90"/>
      <c r="J1540" s="90"/>
      <c r="K1540" s="90"/>
      <c r="L1540" s="90"/>
      <c r="M1540" s="90"/>
      <c r="N1540" s="90"/>
      <c r="O1540" s="90"/>
      <c r="P1540" s="90"/>
      <c r="Q1540" s="90"/>
      <c r="R1540" s="36"/>
      <c r="S1540" s="354"/>
      <c r="T1540" s="81"/>
      <c r="U1540" s="82"/>
      <c r="V1540" s="82"/>
      <c r="W1540" s="75"/>
      <c r="X1540" s="82"/>
      <c r="Y1540" s="80"/>
      <c r="Z1540" s="80"/>
      <c r="AA1540" s="80"/>
      <c r="AB1540" s="80"/>
      <c r="AC1540" s="80"/>
      <c r="AD1540" s="80"/>
      <c r="AE1540" s="80"/>
      <c r="AF1540" s="80"/>
      <c r="AG1540" s="80"/>
      <c r="AH1540" s="80"/>
      <c r="AI1540" s="82"/>
      <c r="AJ1540" s="43"/>
    </row>
    <row r="1541" spans="1:36" s="3" customFormat="1" ht="22.5" customHeight="1">
      <c r="A1541" s="101">
        <v>10</v>
      </c>
      <c r="B1541" s="102" t="s">
        <v>311</v>
      </c>
      <c r="C1541" s="238">
        <f t="shared" si="251"/>
        <v>433010</v>
      </c>
      <c r="D1541" s="90">
        <v>433010</v>
      </c>
      <c r="E1541" s="90"/>
      <c r="F1541" s="90"/>
      <c r="G1541" s="90"/>
      <c r="H1541" s="90"/>
      <c r="I1541" s="90"/>
      <c r="J1541" s="90"/>
      <c r="K1541" s="90"/>
      <c r="L1541" s="90"/>
      <c r="M1541" s="90"/>
      <c r="N1541" s="90"/>
      <c r="O1541" s="90"/>
      <c r="P1541" s="90"/>
      <c r="Q1541" s="90"/>
      <c r="R1541" s="36"/>
      <c r="S1541" s="354"/>
      <c r="T1541" s="81"/>
      <c r="U1541" s="82"/>
      <c r="V1541" s="82"/>
      <c r="W1541" s="75"/>
      <c r="X1541" s="82"/>
      <c r="Y1541" s="80"/>
      <c r="Z1541" s="80"/>
      <c r="AA1541" s="80"/>
      <c r="AB1541" s="80"/>
      <c r="AC1541" s="80"/>
      <c r="AD1541" s="80"/>
      <c r="AE1541" s="80"/>
      <c r="AF1541" s="80"/>
      <c r="AG1541" s="80"/>
      <c r="AH1541" s="80"/>
      <c r="AI1541" s="82"/>
      <c r="AJ1541" s="43"/>
    </row>
    <row r="1542" spans="1:36" s="3" customFormat="1" ht="22.5" customHeight="1">
      <c r="A1542" s="101">
        <v>11</v>
      </c>
      <c r="B1542" s="16" t="s">
        <v>312</v>
      </c>
      <c r="C1542" s="238">
        <f>D1542+F1542+H1542+J1542+L1542+N1542+P1542+Q1542</f>
        <v>1031887</v>
      </c>
      <c r="D1542" s="90"/>
      <c r="E1542" s="90"/>
      <c r="F1542" s="90"/>
      <c r="G1542" s="90">
        <v>366</v>
      </c>
      <c r="H1542" s="90">
        <v>544721</v>
      </c>
      <c r="I1542" s="90">
        <v>320</v>
      </c>
      <c r="J1542" s="90">
        <v>38231</v>
      </c>
      <c r="K1542" s="90">
        <v>1400</v>
      </c>
      <c r="L1542" s="90">
        <v>413695</v>
      </c>
      <c r="M1542" s="90">
        <v>338.6</v>
      </c>
      <c r="N1542" s="90">
        <v>35240</v>
      </c>
      <c r="O1542" s="90"/>
      <c r="P1542" s="90"/>
      <c r="Q1542" s="90"/>
      <c r="R1542" s="289"/>
      <c r="S1542" s="354"/>
      <c r="T1542" s="81"/>
      <c r="U1542" s="82"/>
      <c r="V1542" s="82"/>
      <c r="W1542" s="75"/>
      <c r="X1542" s="82"/>
      <c r="Y1542" s="80"/>
      <c r="Z1542" s="80"/>
      <c r="AA1542" s="80"/>
      <c r="AB1542" s="80"/>
      <c r="AC1542" s="80"/>
      <c r="AD1542" s="80"/>
      <c r="AE1542" s="80"/>
      <c r="AF1542" s="80"/>
      <c r="AG1542" s="80"/>
      <c r="AH1542" s="80"/>
      <c r="AI1542" s="82"/>
      <c r="AJ1542" s="43"/>
    </row>
    <row r="1543" spans="1:36" s="3" customFormat="1" ht="22.5" customHeight="1">
      <c r="A1543" s="101">
        <v>12</v>
      </c>
      <c r="B1543" s="102" t="s">
        <v>313</v>
      </c>
      <c r="C1543" s="238">
        <f t="shared" si="251"/>
        <v>456924</v>
      </c>
      <c r="D1543" s="90">
        <v>342212</v>
      </c>
      <c r="E1543" s="90"/>
      <c r="F1543" s="90"/>
      <c r="G1543" s="90"/>
      <c r="H1543" s="90"/>
      <c r="I1543" s="90"/>
      <c r="J1543" s="90"/>
      <c r="K1543" s="90">
        <v>97</v>
      </c>
      <c r="L1543" s="90">
        <v>114712</v>
      </c>
      <c r="M1543" s="90"/>
      <c r="N1543" s="90"/>
      <c r="O1543" s="90"/>
      <c r="P1543" s="90"/>
      <c r="Q1543" s="90"/>
      <c r="R1543" s="36"/>
      <c r="S1543" s="354"/>
      <c r="T1543" s="81"/>
      <c r="U1543" s="82"/>
      <c r="V1543" s="82"/>
      <c r="W1543" s="75"/>
      <c r="X1543" s="82"/>
      <c r="Y1543" s="80"/>
      <c r="Z1543" s="80"/>
      <c r="AA1543" s="80"/>
      <c r="AB1543" s="80"/>
      <c r="AC1543" s="80"/>
      <c r="AD1543" s="80"/>
      <c r="AE1543" s="80"/>
      <c r="AF1543" s="80"/>
      <c r="AG1543" s="80"/>
      <c r="AH1543" s="80"/>
      <c r="AI1543" s="82"/>
      <c r="AJ1543" s="43"/>
    </row>
    <row r="1544" spans="1:36" s="3" customFormat="1" ht="22.5" customHeight="1">
      <c r="A1544" s="101">
        <v>13</v>
      </c>
      <c r="B1544" s="102" t="s">
        <v>314</v>
      </c>
      <c r="C1544" s="238">
        <f t="shared" si="251"/>
        <v>636292</v>
      </c>
      <c r="D1544" s="90">
        <v>636292</v>
      </c>
      <c r="E1544" s="90"/>
      <c r="F1544" s="90"/>
      <c r="G1544" s="90"/>
      <c r="H1544" s="90"/>
      <c r="I1544" s="90"/>
      <c r="J1544" s="90"/>
      <c r="K1544" s="90"/>
      <c r="L1544" s="90"/>
      <c r="M1544" s="90"/>
      <c r="N1544" s="90"/>
      <c r="O1544" s="90"/>
      <c r="P1544" s="90"/>
      <c r="Q1544" s="90"/>
      <c r="R1544" s="289"/>
      <c r="S1544" s="354"/>
      <c r="T1544" s="81"/>
      <c r="U1544" s="82"/>
      <c r="V1544" s="82"/>
      <c r="W1544" s="75"/>
      <c r="X1544" s="82"/>
      <c r="Y1544" s="80"/>
      <c r="Z1544" s="80"/>
      <c r="AA1544" s="80"/>
      <c r="AB1544" s="80"/>
      <c r="AC1544" s="80"/>
      <c r="AD1544" s="80"/>
      <c r="AE1544" s="80"/>
      <c r="AF1544" s="80"/>
      <c r="AG1544" s="80"/>
      <c r="AH1544" s="80"/>
      <c r="AI1544" s="82"/>
      <c r="AJ1544" s="43"/>
    </row>
    <row r="1545" spans="1:36" s="3" customFormat="1" ht="22.5" customHeight="1">
      <c r="A1545" s="101">
        <v>14</v>
      </c>
      <c r="B1545" s="102" t="s">
        <v>315</v>
      </c>
      <c r="C1545" s="238">
        <f t="shared" si="251"/>
        <v>921907</v>
      </c>
      <c r="D1545" s="90">
        <v>346355</v>
      </c>
      <c r="E1545" s="90"/>
      <c r="F1545" s="90"/>
      <c r="G1545" s="90"/>
      <c r="H1545" s="90"/>
      <c r="I1545" s="90">
        <v>216</v>
      </c>
      <c r="J1545" s="90">
        <v>46940</v>
      </c>
      <c r="K1545" s="90">
        <v>982</v>
      </c>
      <c r="L1545" s="90">
        <v>116110</v>
      </c>
      <c r="M1545" s="90">
        <v>120</v>
      </c>
      <c r="N1545" s="90">
        <v>122052</v>
      </c>
      <c r="O1545" s="90">
        <v>982</v>
      </c>
      <c r="P1545" s="90">
        <v>290450</v>
      </c>
      <c r="Q1545" s="90"/>
      <c r="R1545" s="36"/>
      <c r="S1545" s="354"/>
      <c r="T1545" s="81"/>
      <c r="U1545" s="304"/>
      <c r="V1545" s="304"/>
      <c r="W1545" s="305"/>
      <c r="X1545" s="304"/>
      <c r="Y1545" s="303"/>
      <c r="Z1545" s="303"/>
      <c r="AA1545" s="303"/>
      <c r="AB1545" s="303"/>
      <c r="AC1545" s="303"/>
      <c r="AD1545" s="303"/>
      <c r="AE1545" s="303"/>
      <c r="AF1545" s="303"/>
      <c r="AG1545" s="303"/>
      <c r="AH1545" s="303"/>
      <c r="AI1545" s="304"/>
      <c r="AJ1545" s="43"/>
    </row>
    <row r="1546" spans="1:36" s="3" customFormat="1" ht="22.5" customHeight="1">
      <c r="A1546" s="101">
        <v>15</v>
      </c>
      <c r="B1546" s="17" t="s">
        <v>302</v>
      </c>
      <c r="C1546" s="238">
        <f t="shared" si="251"/>
        <v>1689209</v>
      </c>
      <c r="D1546" s="90"/>
      <c r="E1546" s="90"/>
      <c r="F1546" s="90"/>
      <c r="G1546" s="90">
        <v>325</v>
      </c>
      <c r="H1546" s="90">
        <v>483700</v>
      </c>
      <c r="I1546" s="90"/>
      <c r="J1546" s="90"/>
      <c r="K1546" s="90">
        <v>1120</v>
      </c>
      <c r="L1546" s="90">
        <v>330956</v>
      </c>
      <c r="M1546" s="90">
        <v>150</v>
      </c>
      <c r="N1546" s="90">
        <v>46596</v>
      </c>
      <c r="O1546" s="90">
        <v>1120</v>
      </c>
      <c r="P1546" s="90">
        <v>827957</v>
      </c>
      <c r="Q1546" s="90"/>
      <c r="R1546" s="36"/>
      <c r="S1546" s="354"/>
      <c r="T1546" s="81"/>
      <c r="U1546" s="82"/>
      <c r="V1546" s="82"/>
      <c r="W1546" s="75"/>
      <c r="X1546" s="82"/>
      <c r="Y1546" s="80"/>
      <c r="Z1546" s="80"/>
      <c r="AA1546" s="80"/>
      <c r="AB1546" s="80"/>
      <c r="AC1546" s="80"/>
      <c r="AD1546" s="80"/>
      <c r="AE1546" s="80"/>
      <c r="AF1546" s="80"/>
      <c r="AG1546" s="80"/>
      <c r="AH1546" s="80"/>
      <c r="AI1546" s="82"/>
      <c r="AJ1546" s="43"/>
    </row>
    <row r="1547" spans="1:36" s="3" customFormat="1" ht="22.5" customHeight="1">
      <c r="A1547" s="101">
        <v>16</v>
      </c>
      <c r="B1547" s="17" t="s">
        <v>304</v>
      </c>
      <c r="C1547" s="238">
        <f t="shared" si="251"/>
        <v>1346237</v>
      </c>
      <c r="D1547" s="90"/>
      <c r="E1547" s="90"/>
      <c r="F1547" s="90"/>
      <c r="G1547" s="90"/>
      <c r="H1547" s="90"/>
      <c r="I1547" s="90"/>
      <c r="J1547" s="90"/>
      <c r="K1547" s="90">
        <v>1253</v>
      </c>
      <c r="L1547" s="90">
        <v>370257</v>
      </c>
      <c r="M1547" s="90">
        <v>160</v>
      </c>
      <c r="N1547" s="90">
        <v>49703</v>
      </c>
      <c r="O1547" s="90">
        <v>1253</v>
      </c>
      <c r="P1547" s="90">
        <v>926277</v>
      </c>
      <c r="Q1547" s="90"/>
      <c r="R1547" s="36"/>
      <c r="S1547" s="354"/>
      <c r="T1547" s="81"/>
      <c r="U1547" s="82"/>
      <c r="V1547" s="82"/>
      <c r="W1547" s="75"/>
      <c r="X1547" s="82"/>
      <c r="Y1547" s="80"/>
      <c r="Z1547" s="80"/>
      <c r="AA1547" s="80"/>
      <c r="AB1547" s="80"/>
      <c r="AC1547" s="80"/>
      <c r="AD1547" s="80"/>
      <c r="AE1547" s="80"/>
      <c r="AF1547" s="80"/>
      <c r="AG1547" s="80"/>
      <c r="AH1547" s="80"/>
      <c r="AI1547" s="82"/>
      <c r="AJ1547" s="43"/>
    </row>
    <row r="1548" spans="1:36" s="3" customFormat="1" ht="22.5" customHeight="1">
      <c r="A1548" s="101">
        <v>17</v>
      </c>
      <c r="B1548" s="102" t="s">
        <v>1398</v>
      </c>
      <c r="C1548" s="238">
        <f t="shared" si="251"/>
        <v>401843</v>
      </c>
      <c r="D1548" s="90"/>
      <c r="E1548" s="90"/>
      <c r="F1548" s="90"/>
      <c r="G1548" s="90">
        <v>270</v>
      </c>
      <c r="H1548" s="90">
        <v>401843</v>
      </c>
      <c r="I1548" s="90"/>
      <c r="J1548" s="90"/>
      <c r="K1548" s="90"/>
      <c r="L1548" s="90"/>
      <c r="M1548" s="90"/>
      <c r="N1548" s="90"/>
      <c r="O1548" s="90"/>
      <c r="P1548" s="90"/>
      <c r="Q1548" s="90"/>
      <c r="R1548" s="36"/>
      <c r="S1548" s="354"/>
      <c r="T1548" s="81"/>
      <c r="U1548" s="82"/>
      <c r="V1548" s="82"/>
      <c r="W1548" s="75"/>
      <c r="X1548" s="82"/>
      <c r="Y1548" s="80"/>
      <c r="Z1548" s="80"/>
      <c r="AA1548" s="80"/>
      <c r="AB1548" s="80"/>
      <c r="AC1548" s="80"/>
      <c r="AD1548" s="80"/>
      <c r="AE1548" s="80"/>
      <c r="AF1548" s="80"/>
      <c r="AG1548" s="80"/>
      <c r="AH1548" s="80"/>
      <c r="AI1548" s="82"/>
      <c r="AJ1548" s="43"/>
    </row>
    <row r="1549" spans="1:36" s="3" customFormat="1" ht="22.5" customHeight="1">
      <c r="A1549" s="101">
        <v>18</v>
      </c>
      <c r="B1549" s="102" t="s">
        <v>1391</v>
      </c>
      <c r="C1549" s="238">
        <f t="shared" si="251"/>
        <v>2763584</v>
      </c>
      <c r="D1549" s="90">
        <v>1038272</v>
      </c>
      <c r="E1549" s="90"/>
      <c r="F1549" s="90"/>
      <c r="G1549" s="90"/>
      <c r="H1549" s="90"/>
      <c r="I1549" s="90">
        <v>431</v>
      </c>
      <c r="J1549" s="90">
        <v>140714</v>
      </c>
      <c r="K1549" s="90">
        <v>3926</v>
      </c>
      <c r="L1549" s="90">
        <v>348036</v>
      </c>
      <c r="M1549" s="90">
        <v>630</v>
      </c>
      <c r="N1549" s="90">
        <v>365876</v>
      </c>
      <c r="O1549" s="90">
        <v>3926</v>
      </c>
      <c r="P1549" s="90">
        <v>870686</v>
      </c>
      <c r="Q1549" s="90"/>
      <c r="R1549" s="36"/>
      <c r="S1549" s="354"/>
      <c r="T1549" s="81"/>
      <c r="U1549" s="88"/>
      <c r="V1549" s="88"/>
      <c r="W1549" s="89"/>
      <c r="X1549" s="88"/>
      <c r="Y1549" s="87"/>
      <c r="Z1549" s="87"/>
      <c r="AA1549" s="87"/>
      <c r="AB1549" s="87"/>
      <c r="AC1549" s="87"/>
      <c r="AD1549" s="87"/>
      <c r="AE1549" s="87"/>
      <c r="AF1549" s="87"/>
      <c r="AG1549" s="87"/>
      <c r="AH1549" s="87"/>
      <c r="AI1549" s="88"/>
      <c r="AJ1549" s="43"/>
    </row>
    <row r="1550" spans="1:36" s="3" customFormat="1" ht="22.5" customHeight="1">
      <c r="A1550" s="101">
        <v>19</v>
      </c>
      <c r="B1550" s="102" t="s">
        <v>1395</v>
      </c>
      <c r="C1550" s="238">
        <f t="shared" si="251"/>
        <v>2745990</v>
      </c>
      <c r="D1550" s="90">
        <v>553780</v>
      </c>
      <c r="E1550" s="90"/>
      <c r="F1550" s="90"/>
      <c r="G1550" s="90">
        <v>408</v>
      </c>
      <c r="H1550" s="90">
        <v>596514</v>
      </c>
      <c r="I1550" s="90">
        <v>350</v>
      </c>
      <c r="J1550" s="90">
        <v>750523</v>
      </c>
      <c r="K1550" s="90">
        <v>1570</v>
      </c>
      <c r="L1550" s="90">
        <v>185631</v>
      </c>
      <c r="M1550" s="90">
        <v>188</v>
      </c>
      <c r="N1550" s="90">
        <v>195146</v>
      </c>
      <c r="O1550" s="90">
        <v>1570</v>
      </c>
      <c r="P1550" s="90">
        <v>464396</v>
      </c>
      <c r="Q1550" s="90"/>
      <c r="R1550" s="36"/>
      <c r="S1550" s="354"/>
      <c r="T1550" s="81"/>
      <c r="U1550" s="88"/>
      <c r="V1550" s="88"/>
      <c r="W1550" s="89"/>
      <c r="X1550" s="88"/>
      <c r="Y1550" s="87"/>
      <c r="Z1550" s="87"/>
      <c r="AA1550" s="87"/>
      <c r="AB1550" s="87"/>
      <c r="AC1550" s="87"/>
      <c r="AD1550" s="87"/>
      <c r="AE1550" s="87"/>
      <c r="AF1550" s="87"/>
      <c r="AG1550" s="87"/>
      <c r="AH1550" s="87"/>
      <c r="AI1550" s="88"/>
      <c r="AJ1550" s="43"/>
    </row>
    <row r="1551" spans="1:36" s="3" customFormat="1" ht="22.5" customHeight="1">
      <c r="A1551" s="101">
        <v>20</v>
      </c>
      <c r="B1551" s="102" t="s">
        <v>1396</v>
      </c>
      <c r="C1551" s="238">
        <f t="shared" si="251"/>
        <v>907868</v>
      </c>
      <c r="D1551" s="90"/>
      <c r="E1551" s="90"/>
      <c r="F1551" s="90"/>
      <c r="G1551" s="90">
        <v>610</v>
      </c>
      <c r="H1551" s="90">
        <v>907868</v>
      </c>
      <c r="I1551" s="90"/>
      <c r="J1551" s="90"/>
      <c r="K1551" s="90"/>
      <c r="L1551" s="90"/>
      <c r="M1551" s="90"/>
      <c r="N1551" s="90"/>
      <c r="O1551" s="90"/>
      <c r="P1551" s="90"/>
      <c r="Q1551" s="90"/>
      <c r="R1551" s="36"/>
      <c r="S1551" s="354"/>
      <c r="T1551" s="81"/>
      <c r="U1551" s="88"/>
      <c r="V1551" s="88"/>
      <c r="W1551" s="89"/>
      <c r="X1551" s="88"/>
      <c r="Y1551" s="87"/>
      <c r="Z1551" s="87"/>
      <c r="AA1551" s="87"/>
      <c r="AB1551" s="87"/>
      <c r="AC1551" s="87"/>
      <c r="AD1551" s="87"/>
      <c r="AE1551" s="87"/>
      <c r="AF1551" s="87"/>
      <c r="AG1551" s="87"/>
      <c r="AH1551" s="87"/>
      <c r="AI1551" s="88"/>
      <c r="AJ1551" s="43"/>
    </row>
    <row r="1552" spans="1:36" s="3" customFormat="1" ht="22.5" customHeight="1">
      <c r="A1552" s="101">
        <v>21</v>
      </c>
      <c r="B1552" s="102" t="s">
        <v>1397</v>
      </c>
      <c r="C1552" s="238">
        <f t="shared" si="251"/>
        <v>2745990</v>
      </c>
      <c r="D1552" s="90">
        <v>553780</v>
      </c>
      <c r="E1552" s="90"/>
      <c r="F1552" s="90"/>
      <c r="G1552" s="90">
        <v>408</v>
      </c>
      <c r="H1552" s="90">
        <v>596514</v>
      </c>
      <c r="I1552" s="90">
        <v>350</v>
      </c>
      <c r="J1552" s="90">
        <v>750523</v>
      </c>
      <c r="K1552" s="90">
        <v>1570</v>
      </c>
      <c r="L1552" s="90">
        <v>185631</v>
      </c>
      <c r="M1552" s="90">
        <v>188</v>
      </c>
      <c r="N1552" s="90">
        <v>195146</v>
      </c>
      <c r="O1552" s="90">
        <v>1570</v>
      </c>
      <c r="P1552" s="90">
        <v>464396</v>
      </c>
      <c r="Q1552" s="90"/>
      <c r="R1552" s="36"/>
      <c r="S1552" s="354"/>
      <c r="T1552" s="81"/>
      <c r="U1552" s="88"/>
      <c r="V1552" s="88"/>
      <c r="W1552" s="89"/>
      <c r="X1552" s="88"/>
      <c r="Y1552" s="87"/>
      <c r="Z1552" s="87"/>
      <c r="AA1552" s="87"/>
      <c r="AB1552" s="87"/>
      <c r="AC1552" s="87"/>
      <c r="AD1552" s="87"/>
      <c r="AE1552" s="87"/>
      <c r="AF1552" s="87"/>
      <c r="AG1552" s="87"/>
      <c r="AH1552" s="87"/>
      <c r="AI1552" s="88"/>
      <c r="AJ1552" s="43"/>
    </row>
    <row r="1553" spans="1:36" s="3" customFormat="1" ht="22.5" customHeight="1">
      <c r="A1553" s="101">
        <v>22</v>
      </c>
      <c r="B1553" s="102" t="s">
        <v>1394</v>
      </c>
      <c r="C1553" s="238">
        <f t="shared" si="251"/>
        <v>11971455</v>
      </c>
      <c r="D1553" s="90">
        <v>3055400</v>
      </c>
      <c r="E1553" s="90"/>
      <c r="F1553" s="90"/>
      <c r="G1553" s="90"/>
      <c r="H1553" s="90"/>
      <c r="I1553" s="90">
        <v>420</v>
      </c>
      <c r="J1553" s="90">
        <v>50178</v>
      </c>
      <c r="K1553" s="90">
        <v>8319</v>
      </c>
      <c r="L1553" s="90">
        <v>2458239</v>
      </c>
      <c r="M1553" s="90">
        <v>830</v>
      </c>
      <c r="N1553" s="90">
        <v>257834</v>
      </c>
      <c r="O1553" s="90">
        <v>8319</v>
      </c>
      <c r="P1553" s="90">
        <v>6149804</v>
      </c>
      <c r="Q1553" s="90"/>
      <c r="R1553" s="36"/>
      <c r="S1553" s="354"/>
      <c r="T1553" s="81"/>
      <c r="U1553" s="88"/>
      <c r="V1553" s="88"/>
      <c r="W1553" s="89"/>
      <c r="X1553" s="88"/>
      <c r="Y1553" s="87"/>
      <c r="Z1553" s="87"/>
      <c r="AA1553" s="87"/>
      <c r="AB1553" s="87"/>
      <c r="AC1553" s="87"/>
      <c r="AD1553" s="87"/>
      <c r="AE1553" s="87"/>
      <c r="AF1553" s="87"/>
      <c r="AG1553" s="87"/>
      <c r="AH1553" s="87"/>
      <c r="AI1553" s="88"/>
      <c r="AJ1553" s="43"/>
    </row>
    <row r="1554" spans="1:36" s="3" customFormat="1" ht="22.5" customHeight="1">
      <c r="A1554" s="101">
        <v>23</v>
      </c>
      <c r="B1554" s="102" t="s">
        <v>1387</v>
      </c>
      <c r="C1554" s="238">
        <f t="shared" si="251"/>
        <v>10685980</v>
      </c>
      <c r="D1554" s="90">
        <v>2494832</v>
      </c>
      <c r="E1554" s="90"/>
      <c r="F1554" s="90"/>
      <c r="G1554" s="90"/>
      <c r="H1554" s="90"/>
      <c r="I1554" s="90">
        <v>771</v>
      </c>
      <c r="J1554" s="90">
        <v>92113</v>
      </c>
      <c r="K1554" s="90">
        <v>7710</v>
      </c>
      <c r="L1554" s="90">
        <v>2278281</v>
      </c>
      <c r="M1554" s="90">
        <v>390</v>
      </c>
      <c r="N1554" s="90">
        <v>121152</v>
      </c>
      <c r="O1554" s="90">
        <v>7710</v>
      </c>
      <c r="P1554" s="90">
        <v>5699602</v>
      </c>
      <c r="Q1554" s="90"/>
      <c r="R1554" s="36"/>
      <c r="S1554" s="354"/>
      <c r="T1554" s="81"/>
      <c r="U1554" s="88"/>
      <c r="V1554" s="88"/>
      <c r="W1554" s="89"/>
      <c r="X1554" s="88"/>
      <c r="Y1554" s="87"/>
      <c r="Z1554" s="87"/>
      <c r="AA1554" s="87"/>
      <c r="AB1554" s="87"/>
      <c r="AC1554" s="87"/>
      <c r="AD1554" s="87"/>
      <c r="AE1554" s="87"/>
      <c r="AF1554" s="87"/>
      <c r="AG1554" s="87"/>
      <c r="AH1554" s="87"/>
      <c r="AI1554" s="88"/>
      <c r="AJ1554" s="43"/>
    </row>
    <row r="1555" spans="1:36" s="3" customFormat="1" ht="22.5" customHeight="1">
      <c r="A1555" s="101">
        <v>24</v>
      </c>
      <c r="B1555" s="102" t="s">
        <v>1423</v>
      </c>
      <c r="C1555" s="238">
        <f t="shared" si="251"/>
        <v>10685980</v>
      </c>
      <c r="D1555" s="90">
        <v>2494832</v>
      </c>
      <c r="E1555" s="90"/>
      <c r="F1555" s="90"/>
      <c r="G1555" s="90"/>
      <c r="H1555" s="90"/>
      <c r="I1555" s="90">
        <v>771</v>
      </c>
      <c r="J1555" s="90">
        <v>92113</v>
      </c>
      <c r="K1555" s="90">
        <v>7710</v>
      </c>
      <c r="L1555" s="90">
        <v>2278281</v>
      </c>
      <c r="M1555" s="90">
        <v>390</v>
      </c>
      <c r="N1555" s="90">
        <v>121152</v>
      </c>
      <c r="O1555" s="90">
        <v>7710</v>
      </c>
      <c r="P1555" s="90">
        <v>5699602</v>
      </c>
      <c r="Q1555" s="90"/>
      <c r="R1555" s="36"/>
      <c r="S1555" s="354"/>
      <c r="T1555" s="81"/>
      <c r="U1555" s="82"/>
      <c r="V1555" s="82"/>
      <c r="W1555" s="75"/>
      <c r="X1555" s="82"/>
      <c r="Y1555" s="80"/>
      <c r="Z1555" s="80"/>
      <c r="AA1555" s="80"/>
      <c r="AB1555" s="80"/>
      <c r="AC1555" s="80"/>
      <c r="AD1555" s="80"/>
      <c r="AE1555" s="80"/>
      <c r="AF1555" s="80"/>
      <c r="AG1555" s="80"/>
      <c r="AH1555" s="80"/>
      <c r="AI1555" s="82"/>
      <c r="AJ1555" s="43"/>
    </row>
    <row r="1556" spans="1:36" s="3" customFormat="1" ht="28.5" hidden="1" customHeight="1">
      <c r="A1556" s="6">
        <v>41</v>
      </c>
      <c r="B1556" s="13" t="s">
        <v>96</v>
      </c>
      <c r="C1556" s="133">
        <f>C1557+C1559</f>
        <v>3920000</v>
      </c>
      <c r="D1556" s="61">
        <f t="shared" ref="D1556:Q1556" si="252">D1557+D1559</f>
        <v>470000</v>
      </c>
      <c r="E1556" s="61">
        <f t="shared" si="252"/>
        <v>0</v>
      </c>
      <c r="F1556" s="61">
        <f t="shared" si="252"/>
        <v>0</v>
      </c>
      <c r="G1556" s="61">
        <f t="shared" si="252"/>
        <v>1374</v>
      </c>
      <c r="H1556" s="61">
        <f t="shared" si="252"/>
        <v>3150000</v>
      </c>
      <c r="I1556" s="61">
        <f t="shared" si="252"/>
        <v>0</v>
      </c>
      <c r="J1556" s="61">
        <f t="shared" si="252"/>
        <v>0</v>
      </c>
      <c r="K1556" s="61">
        <f t="shared" si="252"/>
        <v>360</v>
      </c>
      <c r="L1556" s="61">
        <f t="shared" si="252"/>
        <v>300000</v>
      </c>
      <c r="M1556" s="61">
        <f t="shared" si="252"/>
        <v>0</v>
      </c>
      <c r="N1556" s="61">
        <f t="shared" si="252"/>
        <v>0</v>
      </c>
      <c r="O1556" s="61">
        <f t="shared" si="252"/>
        <v>0</v>
      </c>
      <c r="P1556" s="61">
        <f t="shared" si="252"/>
        <v>0</v>
      </c>
      <c r="Q1556" s="61">
        <f t="shared" si="252"/>
        <v>0</v>
      </c>
      <c r="R1556" s="36"/>
      <c r="S1556" s="36"/>
    </row>
    <row r="1557" spans="1:36" s="3" customFormat="1" ht="28.5" hidden="1" customHeight="1">
      <c r="A1557" s="307" t="s">
        <v>1248</v>
      </c>
      <c r="B1557" s="310"/>
      <c r="C1557" s="262">
        <f>C1558</f>
        <v>1050000</v>
      </c>
      <c r="D1557" s="49">
        <f>D1558</f>
        <v>0</v>
      </c>
      <c r="E1557" s="49">
        <v>0</v>
      </c>
      <c r="F1557" s="49">
        <f>F1558</f>
        <v>0</v>
      </c>
      <c r="G1557" s="49">
        <f>G1558</f>
        <v>458</v>
      </c>
      <c r="H1557" s="49">
        <f>H1558</f>
        <v>1050000</v>
      </c>
      <c r="I1557" s="49">
        <v>0</v>
      </c>
      <c r="J1557" s="49">
        <f>J1558</f>
        <v>0</v>
      </c>
      <c r="K1557" s="49">
        <f>K1558</f>
        <v>0</v>
      </c>
      <c r="L1557" s="49">
        <f>L1558</f>
        <v>0</v>
      </c>
      <c r="M1557" s="49">
        <v>0</v>
      </c>
      <c r="N1557" s="49">
        <f>N1558</f>
        <v>0</v>
      </c>
      <c r="O1557" s="49">
        <v>0</v>
      </c>
      <c r="P1557" s="49">
        <f>P1558</f>
        <v>0</v>
      </c>
      <c r="Q1557" s="49">
        <v>0</v>
      </c>
      <c r="R1557" s="36"/>
      <c r="S1557" s="36"/>
    </row>
    <row r="1558" spans="1:36" s="3" customFormat="1" ht="26.25" hidden="1" customHeight="1">
      <c r="A1558" s="176">
        <v>1</v>
      </c>
      <c r="B1558" s="16" t="s">
        <v>1490</v>
      </c>
      <c r="C1558" s="124">
        <f t="shared" ref="C1558" si="253">D1558+F1558+H1558+J1558+L1558+N1558+P1558+Q1558</f>
        <v>1050000</v>
      </c>
      <c r="D1558" s="7"/>
      <c r="E1558" s="7"/>
      <c r="F1558" s="7"/>
      <c r="G1558" s="7">
        <v>458</v>
      </c>
      <c r="H1558" s="7">
        <v>1050000</v>
      </c>
      <c r="I1558" s="7"/>
      <c r="J1558" s="7"/>
      <c r="K1558" s="7"/>
      <c r="L1558" s="7"/>
      <c r="M1558" s="7"/>
      <c r="N1558" s="7"/>
      <c r="O1558" s="7"/>
      <c r="P1558" s="7"/>
      <c r="Q1558" s="7"/>
      <c r="R1558" s="36"/>
      <c r="S1558" s="36"/>
    </row>
    <row r="1559" spans="1:36" s="3" customFormat="1" ht="28.5" hidden="1" customHeight="1">
      <c r="A1559" s="307" t="s">
        <v>1249</v>
      </c>
      <c r="B1559" s="310"/>
      <c r="C1559" s="262">
        <f>C1560+C1561+C1562</f>
        <v>2870000</v>
      </c>
      <c r="D1559" s="49">
        <f t="shared" ref="D1559:Q1559" si="254">D1560+D1561+D1562</f>
        <v>470000</v>
      </c>
      <c r="E1559" s="49">
        <f t="shared" si="254"/>
        <v>0</v>
      </c>
      <c r="F1559" s="49">
        <f t="shared" si="254"/>
        <v>0</v>
      </c>
      <c r="G1559" s="49">
        <f t="shared" si="254"/>
        <v>916</v>
      </c>
      <c r="H1559" s="49">
        <f t="shared" si="254"/>
        <v>2100000</v>
      </c>
      <c r="I1559" s="49">
        <f t="shared" si="254"/>
        <v>0</v>
      </c>
      <c r="J1559" s="49">
        <f t="shared" si="254"/>
        <v>0</v>
      </c>
      <c r="K1559" s="49">
        <f t="shared" si="254"/>
        <v>360</v>
      </c>
      <c r="L1559" s="49">
        <f t="shared" si="254"/>
        <v>300000</v>
      </c>
      <c r="M1559" s="49">
        <f t="shared" si="254"/>
        <v>0</v>
      </c>
      <c r="N1559" s="49">
        <f t="shared" si="254"/>
        <v>0</v>
      </c>
      <c r="O1559" s="49">
        <f t="shared" si="254"/>
        <v>0</v>
      </c>
      <c r="P1559" s="49">
        <f t="shared" si="254"/>
        <v>0</v>
      </c>
      <c r="Q1559" s="49">
        <f t="shared" si="254"/>
        <v>0</v>
      </c>
      <c r="R1559" s="36"/>
      <c r="S1559" s="36"/>
    </row>
    <row r="1560" spans="1:36" s="3" customFormat="1" ht="25.5" hidden="1" customHeight="1">
      <c r="A1560" s="176">
        <v>1</v>
      </c>
      <c r="B1560" s="16" t="s">
        <v>1491</v>
      </c>
      <c r="C1560" s="124">
        <f t="shared" ref="C1560:C1562" si="255">D1560+F1560+H1560+J1560+L1560+N1560+P1560+Q1560</f>
        <v>1350000</v>
      </c>
      <c r="D1560" s="7">
        <v>150000</v>
      </c>
      <c r="E1560" s="7"/>
      <c r="F1560" s="7"/>
      <c r="G1560" s="7">
        <v>458</v>
      </c>
      <c r="H1560" s="7">
        <v>1050000</v>
      </c>
      <c r="I1560" s="7"/>
      <c r="J1560" s="7"/>
      <c r="K1560" s="7">
        <v>180</v>
      </c>
      <c r="L1560" s="7">
        <v>150000</v>
      </c>
      <c r="M1560" s="7"/>
      <c r="N1560" s="7"/>
      <c r="O1560" s="7"/>
      <c r="P1560" s="7"/>
      <c r="Q1560" s="7"/>
      <c r="R1560" s="36"/>
      <c r="S1560" s="36"/>
    </row>
    <row r="1561" spans="1:36" s="3" customFormat="1" ht="24.75" hidden="1" customHeight="1">
      <c r="A1561" s="176">
        <v>2</v>
      </c>
      <c r="B1561" s="16" t="s">
        <v>1490</v>
      </c>
      <c r="C1561" s="124">
        <f t="shared" si="255"/>
        <v>300000</v>
      </c>
      <c r="D1561" s="7">
        <v>150000</v>
      </c>
      <c r="E1561" s="7"/>
      <c r="F1561" s="7"/>
      <c r="G1561" s="7"/>
      <c r="H1561" s="7"/>
      <c r="I1561" s="7"/>
      <c r="J1561" s="7"/>
      <c r="K1561" s="7">
        <v>180</v>
      </c>
      <c r="L1561" s="7">
        <v>150000</v>
      </c>
      <c r="M1561" s="7"/>
      <c r="N1561" s="7"/>
      <c r="O1561" s="7"/>
      <c r="P1561" s="7"/>
      <c r="Q1561" s="7"/>
      <c r="R1561" s="36"/>
      <c r="S1561" s="36"/>
    </row>
    <row r="1562" spans="1:36" s="3" customFormat="1" ht="38.25" hidden="1" customHeight="1">
      <c r="A1562" s="176">
        <v>3</v>
      </c>
      <c r="B1562" s="16" t="s">
        <v>1431</v>
      </c>
      <c r="C1562" s="124">
        <f t="shared" si="255"/>
        <v>1220000</v>
      </c>
      <c r="D1562" s="7">
        <v>170000</v>
      </c>
      <c r="E1562" s="7"/>
      <c r="F1562" s="7"/>
      <c r="G1562" s="7">
        <v>458</v>
      </c>
      <c r="H1562" s="7">
        <v>1050000</v>
      </c>
      <c r="I1562" s="7"/>
      <c r="J1562" s="7"/>
      <c r="K1562" s="7"/>
      <c r="L1562" s="7"/>
      <c r="M1562" s="7"/>
      <c r="N1562" s="7"/>
      <c r="O1562" s="7"/>
      <c r="P1562" s="7"/>
      <c r="Q1562" s="7"/>
      <c r="R1562" s="36"/>
      <c r="S1562" s="36"/>
    </row>
    <row r="1563" spans="1:36" s="3" customFormat="1" ht="28.5" customHeight="1">
      <c r="A1563" s="6">
        <v>42</v>
      </c>
      <c r="B1563" s="13" t="s">
        <v>97</v>
      </c>
      <c r="C1563" s="133">
        <f>C1564+C1567</f>
        <v>73910000</v>
      </c>
      <c r="D1563" s="61">
        <f t="shared" ref="D1563:Q1563" si="256">D1564+D1567</f>
        <v>26100000</v>
      </c>
      <c r="E1563" s="61">
        <f t="shared" si="256"/>
        <v>0</v>
      </c>
      <c r="F1563" s="61">
        <f t="shared" si="256"/>
        <v>0</v>
      </c>
      <c r="G1563" s="61">
        <f t="shared" si="256"/>
        <v>2790</v>
      </c>
      <c r="H1563" s="61">
        <f t="shared" si="256"/>
        <v>3200000</v>
      </c>
      <c r="I1563" s="61">
        <f t="shared" si="256"/>
        <v>1271.5999999999999</v>
      </c>
      <c r="J1563" s="61">
        <f t="shared" si="256"/>
        <v>3500000</v>
      </c>
      <c r="K1563" s="61">
        <f t="shared" si="256"/>
        <v>6289.5599999999995</v>
      </c>
      <c r="L1563" s="61">
        <f t="shared" si="256"/>
        <v>4560000</v>
      </c>
      <c r="M1563" s="61">
        <f t="shared" si="256"/>
        <v>242.8</v>
      </c>
      <c r="N1563" s="61">
        <f t="shared" si="256"/>
        <v>3250000</v>
      </c>
      <c r="O1563" s="61">
        <f t="shared" si="256"/>
        <v>999.56</v>
      </c>
      <c r="P1563" s="61">
        <f t="shared" si="256"/>
        <v>1500000</v>
      </c>
      <c r="Q1563" s="61">
        <f t="shared" si="256"/>
        <v>31800000</v>
      </c>
      <c r="R1563" s="36"/>
      <c r="S1563" s="36"/>
    </row>
    <row r="1564" spans="1:36" s="51" customFormat="1" ht="28.5" hidden="1" customHeight="1">
      <c r="A1564" s="282" t="s">
        <v>1416</v>
      </c>
      <c r="B1564" s="204"/>
      <c r="C1564" s="258">
        <f t="shared" ref="C1564:Q1564" si="257">SUM(C1565:C1566)</f>
        <v>3000000</v>
      </c>
      <c r="D1564" s="126">
        <f t="shared" si="257"/>
        <v>1000000</v>
      </c>
      <c r="E1564" s="126">
        <f t="shared" si="257"/>
        <v>0</v>
      </c>
      <c r="F1564" s="126">
        <f t="shared" si="257"/>
        <v>0</v>
      </c>
      <c r="G1564" s="126">
        <f t="shared" si="257"/>
        <v>530</v>
      </c>
      <c r="H1564" s="126">
        <f t="shared" si="257"/>
        <v>1000000</v>
      </c>
      <c r="I1564" s="126">
        <f t="shared" si="257"/>
        <v>0</v>
      </c>
      <c r="J1564" s="126">
        <f t="shared" si="257"/>
        <v>0</v>
      </c>
      <c r="K1564" s="126">
        <f t="shared" si="257"/>
        <v>0</v>
      </c>
      <c r="L1564" s="126">
        <f t="shared" si="257"/>
        <v>0</v>
      </c>
      <c r="M1564" s="126">
        <f t="shared" si="257"/>
        <v>42.84</v>
      </c>
      <c r="N1564" s="126">
        <f t="shared" si="257"/>
        <v>200000</v>
      </c>
      <c r="O1564" s="126">
        <f t="shared" si="257"/>
        <v>0</v>
      </c>
      <c r="P1564" s="126">
        <f t="shared" si="257"/>
        <v>0</v>
      </c>
      <c r="Q1564" s="126">
        <f t="shared" si="257"/>
        <v>800000</v>
      </c>
      <c r="R1564" s="174"/>
      <c r="S1564" s="174"/>
    </row>
    <row r="1565" spans="1:36" s="3" customFormat="1" ht="24.75" hidden="1" customHeight="1">
      <c r="A1565" s="205">
        <v>1</v>
      </c>
      <c r="B1565" s="67" t="s">
        <v>1344</v>
      </c>
      <c r="C1565" s="123">
        <f t="shared" ref="C1565:C1566" si="258">D1565+F1565+H1565+J1565+L1565+N1565+P1565+Q1565</f>
        <v>2000000</v>
      </c>
      <c r="D1565" s="21">
        <v>1000000</v>
      </c>
      <c r="E1565" s="21"/>
      <c r="F1565" s="21"/>
      <c r="G1565" s="21">
        <v>530</v>
      </c>
      <c r="H1565" s="21">
        <v>1000000</v>
      </c>
      <c r="I1565" s="21"/>
      <c r="J1565" s="21"/>
      <c r="K1565" s="21"/>
      <c r="L1565" s="21"/>
      <c r="M1565" s="21"/>
      <c r="N1565" s="21"/>
      <c r="O1565" s="21"/>
      <c r="P1565" s="21"/>
      <c r="Q1565" s="21"/>
      <c r="R1565" s="36"/>
      <c r="S1565" s="36"/>
    </row>
    <row r="1566" spans="1:36" s="3" customFormat="1" ht="23.25" hidden="1" customHeight="1">
      <c r="A1566" s="205">
        <v>2</v>
      </c>
      <c r="B1566" s="206" t="s">
        <v>1345</v>
      </c>
      <c r="C1566" s="123">
        <f t="shared" si="258"/>
        <v>1000000</v>
      </c>
      <c r="D1566" s="21"/>
      <c r="E1566" s="21"/>
      <c r="F1566" s="21"/>
      <c r="G1566" s="21"/>
      <c r="H1566" s="21"/>
      <c r="I1566" s="21"/>
      <c r="J1566" s="21"/>
      <c r="K1566" s="21"/>
      <c r="L1566" s="21"/>
      <c r="M1566" s="21">
        <v>42.84</v>
      </c>
      <c r="N1566" s="21">
        <v>200000</v>
      </c>
      <c r="O1566" s="21"/>
      <c r="P1566" s="21"/>
      <c r="Q1566" s="21">
        <v>800000</v>
      </c>
      <c r="R1566" s="36"/>
      <c r="S1566" s="36"/>
    </row>
    <row r="1567" spans="1:36" s="51" customFormat="1" ht="28.5" customHeight="1">
      <c r="A1567" s="207" t="s">
        <v>1417</v>
      </c>
      <c r="B1567" s="118"/>
      <c r="C1567" s="258">
        <f>SUM(C1568:C1614)</f>
        <v>70910000</v>
      </c>
      <c r="D1567" s="126">
        <f t="shared" ref="D1567:Q1567" si="259">SUM(D1568:D1614)</f>
        <v>25100000</v>
      </c>
      <c r="E1567" s="126">
        <f t="shared" si="259"/>
        <v>0</v>
      </c>
      <c r="F1567" s="126">
        <f t="shared" si="259"/>
        <v>0</v>
      </c>
      <c r="G1567" s="126">
        <f t="shared" si="259"/>
        <v>2260</v>
      </c>
      <c r="H1567" s="126">
        <f t="shared" si="259"/>
        <v>2200000</v>
      </c>
      <c r="I1567" s="126">
        <f t="shared" si="259"/>
        <v>1271.5999999999999</v>
      </c>
      <c r="J1567" s="126">
        <f t="shared" si="259"/>
        <v>3500000</v>
      </c>
      <c r="K1567" s="126">
        <f t="shared" si="259"/>
        <v>6289.5599999999995</v>
      </c>
      <c r="L1567" s="126">
        <f t="shared" si="259"/>
        <v>4560000</v>
      </c>
      <c r="M1567" s="126">
        <f t="shared" si="259"/>
        <v>199.96</v>
      </c>
      <c r="N1567" s="126">
        <f t="shared" si="259"/>
        <v>3050000</v>
      </c>
      <c r="O1567" s="126">
        <f t="shared" si="259"/>
        <v>999.56</v>
      </c>
      <c r="P1567" s="126">
        <f t="shared" si="259"/>
        <v>1500000</v>
      </c>
      <c r="Q1567" s="126">
        <f t="shared" si="259"/>
        <v>31000000</v>
      </c>
      <c r="R1567" s="174"/>
      <c r="S1567" s="174"/>
    </row>
    <row r="1568" spans="1:36" s="3" customFormat="1" ht="24.75" hidden="1" customHeight="1">
      <c r="A1568" s="205">
        <v>1</v>
      </c>
      <c r="B1568" s="206" t="s">
        <v>1374</v>
      </c>
      <c r="C1568" s="123">
        <f t="shared" ref="C1568:C1614" si="260">D1568+F1568+H1568+J1568+L1568+N1568+P1568+Q1568</f>
        <v>2000000</v>
      </c>
      <c r="D1568" s="21"/>
      <c r="E1568" s="21"/>
      <c r="F1568" s="21"/>
      <c r="G1568" s="21"/>
      <c r="H1568" s="21"/>
      <c r="I1568" s="21">
        <v>518.6</v>
      </c>
      <c r="J1568" s="21">
        <v>1000000</v>
      </c>
      <c r="K1568" s="21">
        <v>100</v>
      </c>
      <c r="L1568" s="21">
        <v>500000</v>
      </c>
      <c r="M1568" s="21"/>
      <c r="N1568" s="21"/>
      <c r="O1568" s="21">
        <v>100</v>
      </c>
      <c r="P1568" s="21">
        <v>500000</v>
      </c>
      <c r="Q1568" s="21"/>
      <c r="R1568" s="36"/>
      <c r="S1568" s="36"/>
    </row>
    <row r="1569" spans="1:19" s="3" customFormat="1" ht="24.75" hidden="1" customHeight="1">
      <c r="A1569" s="205">
        <v>2</v>
      </c>
      <c r="B1569" s="208" t="s">
        <v>1346</v>
      </c>
      <c r="C1569" s="123">
        <f t="shared" si="260"/>
        <v>1500000</v>
      </c>
      <c r="D1569" s="21"/>
      <c r="E1569" s="21"/>
      <c r="F1569" s="21"/>
      <c r="G1569" s="21"/>
      <c r="H1569" s="21"/>
      <c r="I1569" s="21"/>
      <c r="J1569" s="21"/>
      <c r="K1569" s="21"/>
      <c r="L1569" s="21"/>
      <c r="M1569" s="21">
        <v>62.12</v>
      </c>
      <c r="N1569" s="21">
        <v>1500000</v>
      </c>
      <c r="O1569" s="21"/>
      <c r="P1569" s="21"/>
      <c r="Q1569" s="21"/>
      <c r="R1569" s="36"/>
      <c r="S1569" s="36"/>
    </row>
    <row r="1570" spans="1:19" s="3" customFormat="1" ht="27" hidden="1" customHeight="1">
      <c r="A1570" s="205">
        <v>3</v>
      </c>
      <c r="B1570" s="208" t="s">
        <v>1347</v>
      </c>
      <c r="C1570" s="123">
        <f t="shared" si="260"/>
        <v>1500000</v>
      </c>
      <c r="D1570" s="21"/>
      <c r="E1570" s="21"/>
      <c r="F1570" s="21"/>
      <c r="G1570" s="21"/>
      <c r="H1570" s="21"/>
      <c r="I1570" s="21">
        <v>376.5</v>
      </c>
      <c r="J1570" s="21">
        <v>1500000</v>
      </c>
      <c r="K1570" s="21"/>
      <c r="L1570" s="21"/>
      <c r="M1570" s="21"/>
      <c r="N1570" s="21"/>
      <c r="O1570" s="21"/>
      <c r="P1570" s="21"/>
      <c r="Q1570" s="21"/>
      <c r="R1570" s="36"/>
      <c r="S1570" s="36"/>
    </row>
    <row r="1571" spans="1:19" s="3" customFormat="1" ht="24.75" hidden="1" customHeight="1">
      <c r="A1571" s="205">
        <v>4</v>
      </c>
      <c r="B1571" s="208" t="s">
        <v>1348</v>
      </c>
      <c r="C1571" s="123">
        <f t="shared" si="260"/>
        <v>1000000</v>
      </c>
      <c r="D1571" s="21"/>
      <c r="E1571" s="21"/>
      <c r="F1571" s="21"/>
      <c r="G1571" s="21"/>
      <c r="H1571" s="21"/>
      <c r="I1571" s="21">
        <v>376.5</v>
      </c>
      <c r="J1571" s="21">
        <v>1000000</v>
      </c>
      <c r="K1571" s="21"/>
      <c r="L1571" s="21"/>
      <c r="M1571" s="21"/>
      <c r="N1571" s="21"/>
      <c r="O1571" s="21"/>
      <c r="P1571" s="21"/>
      <c r="Q1571" s="21"/>
      <c r="R1571" s="36"/>
      <c r="S1571" s="36"/>
    </row>
    <row r="1572" spans="1:19" s="3" customFormat="1" ht="38.25" hidden="1" customHeight="1">
      <c r="A1572" s="205">
        <v>5</v>
      </c>
      <c r="B1572" s="206" t="s">
        <v>1373</v>
      </c>
      <c r="C1572" s="123">
        <f t="shared" si="260"/>
        <v>1500000</v>
      </c>
      <c r="D1572" s="21">
        <v>500000</v>
      </c>
      <c r="E1572" s="21"/>
      <c r="F1572" s="21"/>
      <c r="G1572" s="21"/>
      <c r="H1572" s="21"/>
      <c r="I1572" s="21"/>
      <c r="J1572" s="21"/>
      <c r="K1572" s="21">
        <v>700</v>
      </c>
      <c r="L1572" s="21">
        <v>500000</v>
      </c>
      <c r="M1572" s="21"/>
      <c r="N1572" s="21"/>
      <c r="O1572" s="21"/>
      <c r="P1572" s="21"/>
      <c r="Q1572" s="21">
        <v>500000</v>
      </c>
      <c r="R1572" s="36"/>
      <c r="S1572" s="36"/>
    </row>
    <row r="1573" spans="1:19" s="3" customFormat="1" ht="39.75" hidden="1" customHeight="1">
      <c r="A1573" s="205">
        <v>6</v>
      </c>
      <c r="B1573" s="206" t="s">
        <v>1375</v>
      </c>
      <c r="C1573" s="123">
        <f t="shared" si="260"/>
        <v>900000</v>
      </c>
      <c r="D1573" s="21"/>
      <c r="E1573" s="21"/>
      <c r="F1573" s="21"/>
      <c r="G1573" s="21"/>
      <c r="H1573" s="21"/>
      <c r="I1573" s="21"/>
      <c r="J1573" s="21"/>
      <c r="K1573" s="21"/>
      <c r="L1573" s="21"/>
      <c r="M1573" s="21"/>
      <c r="N1573" s="21"/>
      <c r="O1573" s="21"/>
      <c r="P1573" s="21"/>
      <c r="Q1573" s="21">
        <v>900000</v>
      </c>
      <c r="R1573" s="36"/>
      <c r="S1573" s="36"/>
    </row>
    <row r="1574" spans="1:19" s="3" customFormat="1" ht="39.75" hidden="1" customHeight="1">
      <c r="A1574" s="205">
        <v>7</v>
      </c>
      <c r="B1574" s="206" t="s">
        <v>1376</v>
      </c>
      <c r="C1574" s="123">
        <f t="shared" si="260"/>
        <v>1000000</v>
      </c>
      <c r="D1574" s="21"/>
      <c r="E1574" s="21"/>
      <c r="F1574" s="21"/>
      <c r="G1574" s="21"/>
      <c r="H1574" s="21"/>
      <c r="I1574" s="21"/>
      <c r="J1574" s="21"/>
      <c r="K1574" s="21"/>
      <c r="L1574" s="21"/>
      <c r="M1574" s="21"/>
      <c r="N1574" s="21"/>
      <c r="O1574" s="21"/>
      <c r="P1574" s="21"/>
      <c r="Q1574" s="21">
        <v>1000000</v>
      </c>
      <c r="R1574" s="36"/>
      <c r="S1574" s="36"/>
    </row>
    <row r="1575" spans="1:19" s="3" customFormat="1" ht="38.25" hidden="1" customHeight="1">
      <c r="A1575" s="205">
        <v>8</v>
      </c>
      <c r="B1575" s="206" t="s">
        <v>1377</v>
      </c>
      <c r="C1575" s="123">
        <f t="shared" si="260"/>
        <v>1500000</v>
      </c>
      <c r="D1575" s="21"/>
      <c r="E1575" s="21"/>
      <c r="F1575" s="21"/>
      <c r="G1575" s="21"/>
      <c r="H1575" s="21"/>
      <c r="I1575" s="21"/>
      <c r="J1575" s="21"/>
      <c r="K1575" s="21"/>
      <c r="L1575" s="21"/>
      <c r="M1575" s="21"/>
      <c r="N1575" s="21"/>
      <c r="O1575" s="21"/>
      <c r="P1575" s="21"/>
      <c r="Q1575" s="21">
        <v>1500000</v>
      </c>
      <c r="R1575" s="36"/>
      <c r="S1575" s="36"/>
    </row>
    <row r="1576" spans="1:19" s="3" customFormat="1" ht="24.75" hidden="1" customHeight="1">
      <c r="A1576" s="205">
        <v>9</v>
      </c>
      <c r="B1576" s="206" t="s">
        <v>316</v>
      </c>
      <c r="C1576" s="123">
        <f t="shared" si="260"/>
        <v>900000</v>
      </c>
      <c r="D1576" s="21"/>
      <c r="E1576" s="21"/>
      <c r="F1576" s="21"/>
      <c r="G1576" s="21"/>
      <c r="H1576" s="21"/>
      <c r="I1576" s="21"/>
      <c r="J1576" s="21"/>
      <c r="K1576" s="21"/>
      <c r="L1576" s="21"/>
      <c r="M1576" s="21"/>
      <c r="N1576" s="21"/>
      <c r="O1576" s="21"/>
      <c r="P1576" s="21"/>
      <c r="Q1576" s="21">
        <v>900000</v>
      </c>
      <c r="R1576" s="36"/>
      <c r="S1576" s="36"/>
    </row>
    <row r="1577" spans="1:19" s="3" customFormat="1" ht="23.25" hidden="1" customHeight="1">
      <c r="A1577" s="205">
        <v>10</v>
      </c>
      <c r="B1577" s="206" t="s">
        <v>317</v>
      </c>
      <c r="C1577" s="123">
        <f t="shared" si="260"/>
        <v>1000000</v>
      </c>
      <c r="D1577" s="21"/>
      <c r="E1577" s="21"/>
      <c r="F1577" s="21"/>
      <c r="G1577" s="21"/>
      <c r="H1577" s="21"/>
      <c r="I1577" s="21"/>
      <c r="J1577" s="21"/>
      <c r="K1577" s="21"/>
      <c r="L1577" s="21"/>
      <c r="M1577" s="21"/>
      <c r="N1577" s="21"/>
      <c r="O1577" s="21"/>
      <c r="P1577" s="21"/>
      <c r="Q1577" s="21">
        <v>1000000</v>
      </c>
      <c r="R1577" s="36"/>
      <c r="S1577" s="36"/>
    </row>
    <row r="1578" spans="1:19" s="3" customFormat="1" ht="22.5" hidden="1" customHeight="1">
      <c r="A1578" s="205">
        <v>11</v>
      </c>
      <c r="B1578" s="206" t="s">
        <v>318</v>
      </c>
      <c r="C1578" s="123">
        <f t="shared" si="260"/>
        <v>1000000</v>
      </c>
      <c r="D1578" s="21"/>
      <c r="E1578" s="21"/>
      <c r="F1578" s="21"/>
      <c r="G1578" s="21"/>
      <c r="H1578" s="21"/>
      <c r="I1578" s="21"/>
      <c r="J1578" s="21"/>
      <c r="K1578" s="21"/>
      <c r="L1578" s="21"/>
      <c r="M1578" s="21"/>
      <c r="N1578" s="21"/>
      <c r="O1578" s="21"/>
      <c r="P1578" s="21"/>
      <c r="Q1578" s="21">
        <v>1000000</v>
      </c>
      <c r="R1578" s="36"/>
      <c r="S1578" s="36"/>
    </row>
    <row r="1579" spans="1:19" s="3" customFormat="1" ht="27" hidden="1" customHeight="1">
      <c r="A1579" s="205">
        <v>12</v>
      </c>
      <c r="B1579" s="206" t="s">
        <v>1349</v>
      </c>
      <c r="C1579" s="123">
        <f t="shared" si="260"/>
        <v>1500000</v>
      </c>
      <c r="D1579" s="21">
        <v>500000</v>
      </c>
      <c r="E1579" s="21"/>
      <c r="F1579" s="21"/>
      <c r="G1579" s="21"/>
      <c r="H1579" s="21"/>
      <c r="I1579" s="21"/>
      <c r="J1579" s="21"/>
      <c r="K1579" s="21">
        <v>900</v>
      </c>
      <c r="L1579" s="21">
        <v>500000</v>
      </c>
      <c r="M1579" s="21"/>
      <c r="N1579" s="21"/>
      <c r="O1579" s="21"/>
      <c r="P1579" s="21"/>
      <c r="Q1579" s="21">
        <v>500000</v>
      </c>
      <c r="R1579" s="36"/>
      <c r="S1579" s="36"/>
    </row>
    <row r="1580" spans="1:19" s="3" customFormat="1" ht="27" customHeight="1">
      <c r="A1580" s="205">
        <v>13</v>
      </c>
      <c r="B1580" s="67" t="s">
        <v>1380</v>
      </c>
      <c r="C1580" s="123">
        <f t="shared" si="260"/>
        <v>1000000</v>
      </c>
      <c r="D1580" s="21">
        <v>500000</v>
      </c>
      <c r="E1580" s="21"/>
      <c r="F1580" s="21"/>
      <c r="G1580" s="21"/>
      <c r="H1580" s="21"/>
      <c r="I1580" s="21"/>
      <c r="J1580" s="21"/>
      <c r="K1580" s="21">
        <v>650</v>
      </c>
      <c r="L1580" s="21">
        <v>500000</v>
      </c>
      <c r="M1580" s="21"/>
      <c r="N1580" s="21"/>
      <c r="O1580" s="21"/>
      <c r="P1580" s="21"/>
      <c r="Q1580" s="21"/>
      <c r="R1580" s="289"/>
      <c r="S1580" s="36"/>
    </row>
    <row r="1581" spans="1:19" s="3" customFormat="1" ht="24.75" hidden="1" customHeight="1">
      <c r="A1581" s="205">
        <v>14</v>
      </c>
      <c r="B1581" s="206" t="s">
        <v>1350</v>
      </c>
      <c r="C1581" s="123">
        <f t="shared" si="260"/>
        <v>1500000</v>
      </c>
      <c r="D1581" s="21"/>
      <c r="E1581" s="21"/>
      <c r="F1581" s="21"/>
      <c r="G1581" s="21"/>
      <c r="H1581" s="21"/>
      <c r="I1581" s="21"/>
      <c r="J1581" s="21"/>
      <c r="K1581" s="21">
        <v>900</v>
      </c>
      <c r="L1581" s="21">
        <v>500000</v>
      </c>
      <c r="M1581" s="21"/>
      <c r="N1581" s="21"/>
      <c r="O1581" s="21"/>
      <c r="P1581" s="21"/>
      <c r="Q1581" s="21">
        <v>1000000</v>
      </c>
      <c r="R1581" s="36"/>
      <c r="S1581" s="36"/>
    </row>
    <row r="1582" spans="1:19" s="3" customFormat="1" ht="26.25" hidden="1" customHeight="1">
      <c r="A1582" s="205">
        <v>15</v>
      </c>
      <c r="B1582" s="206" t="s">
        <v>1489</v>
      </c>
      <c r="C1582" s="123">
        <f t="shared" si="260"/>
        <v>1500000</v>
      </c>
      <c r="D1582" s="21">
        <v>500000</v>
      </c>
      <c r="E1582" s="21"/>
      <c r="F1582" s="21"/>
      <c r="G1582" s="21"/>
      <c r="H1582" s="21"/>
      <c r="I1582" s="21"/>
      <c r="J1582" s="21"/>
      <c r="K1582" s="21"/>
      <c r="L1582" s="21"/>
      <c r="M1582" s="21"/>
      <c r="N1582" s="21"/>
      <c r="O1582" s="21"/>
      <c r="P1582" s="21"/>
      <c r="Q1582" s="21">
        <v>1000000</v>
      </c>
      <c r="R1582" s="36"/>
      <c r="S1582" s="36"/>
    </row>
    <row r="1583" spans="1:19" s="3" customFormat="1" ht="28.5" hidden="1" customHeight="1">
      <c r="A1583" s="205">
        <v>16</v>
      </c>
      <c r="B1583" s="206" t="s">
        <v>1351</v>
      </c>
      <c r="C1583" s="123">
        <f t="shared" si="260"/>
        <v>2000000</v>
      </c>
      <c r="D1583" s="21">
        <v>500000</v>
      </c>
      <c r="E1583" s="21"/>
      <c r="F1583" s="21"/>
      <c r="G1583" s="21"/>
      <c r="H1583" s="21"/>
      <c r="I1583" s="21"/>
      <c r="J1583" s="21"/>
      <c r="K1583" s="21">
        <v>950</v>
      </c>
      <c r="L1583" s="21">
        <v>500000</v>
      </c>
      <c r="M1583" s="21"/>
      <c r="N1583" s="21"/>
      <c r="O1583" s="21"/>
      <c r="P1583" s="21"/>
      <c r="Q1583" s="21">
        <v>1000000</v>
      </c>
      <c r="R1583" s="36"/>
      <c r="S1583" s="36"/>
    </row>
    <row r="1584" spans="1:19" s="3" customFormat="1" ht="28.5" hidden="1" customHeight="1">
      <c r="A1584" s="205">
        <v>17</v>
      </c>
      <c r="B1584" s="206" t="s">
        <v>319</v>
      </c>
      <c r="C1584" s="123">
        <f t="shared" si="260"/>
        <v>1500000</v>
      </c>
      <c r="D1584" s="21">
        <v>500000</v>
      </c>
      <c r="E1584" s="21"/>
      <c r="F1584" s="21"/>
      <c r="G1584" s="21"/>
      <c r="H1584" s="21"/>
      <c r="I1584" s="21"/>
      <c r="J1584" s="21"/>
      <c r="K1584" s="21">
        <v>740</v>
      </c>
      <c r="L1584" s="21">
        <v>500000</v>
      </c>
      <c r="M1584" s="21"/>
      <c r="N1584" s="21"/>
      <c r="O1584" s="21"/>
      <c r="P1584" s="21"/>
      <c r="Q1584" s="21">
        <v>500000</v>
      </c>
      <c r="R1584" s="36"/>
      <c r="S1584" s="36"/>
    </row>
    <row r="1585" spans="1:19" s="3" customFormat="1" ht="27" hidden="1" customHeight="1">
      <c r="A1585" s="205">
        <v>18</v>
      </c>
      <c r="B1585" s="206" t="s">
        <v>1352</v>
      </c>
      <c r="C1585" s="123">
        <f t="shared" si="260"/>
        <v>1500000</v>
      </c>
      <c r="D1585" s="21"/>
      <c r="E1585" s="21"/>
      <c r="F1585" s="21"/>
      <c r="G1585" s="21"/>
      <c r="H1585" s="21"/>
      <c r="I1585" s="21"/>
      <c r="J1585" s="21"/>
      <c r="K1585" s="21"/>
      <c r="L1585" s="21"/>
      <c r="M1585" s="21"/>
      <c r="N1585" s="21"/>
      <c r="O1585" s="21"/>
      <c r="P1585" s="21"/>
      <c r="Q1585" s="21">
        <v>1500000</v>
      </c>
      <c r="R1585" s="36"/>
      <c r="S1585" s="36"/>
    </row>
    <row r="1586" spans="1:19" s="3" customFormat="1" ht="39.75" hidden="1" customHeight="1">
      <c r="A1586" s="205">
        <v>19</v>
      </c>
      <c r="B1586" s="206" t="s">
        <v>1488</v>
      </c>
      <c r="C1586" s="123">
        <f t="shared" si="260"/>
        <v>900000</v>
      </c>
      <c r="D1586" s="21"/>
      <c r="E1586" s="21"/>
      <c r="F1586" s="21"/>
      <c r="G1586" s="21"/>
      <c r="H1586" s="21"/>
      <c r="I1586" s="21"/>
      <c r="J1586" s="21"/>
      <c r="K1586" s="21"/>
      <c r="L1586" s="21"/>
      <c r="M1586" s="21"/>
      <c r="N1586" s="21"/>
      <c r="O1586" s="21"/>
      <c r="P1586" s="21"/>
      <c r="Q1586" s="21">
        <v>900000</v>
      </c>
      <c r="R1586" s="36"/>
      <c r="S1586" s="36"/>
    </row>
    <row r="1587" spans="1:19" s="3" customFormat="1" ht="43.5" hidden="1" customHeight="1">
      <c r="A1587" s="205">
        <v>20</v>
      </c>
      <c r="B1587" s="206" t="s">
        <v>1487</v>
      </c>
      <c r="C1587" s="123">
        <f t="shared" si="260"/>
        <v>1000000</v>
      </c>
      <c r="D1587" s="21"/>
      <c r="E1587" s="21"/>
      <c r="F1587" s="21"/>
      <c r="G1587" s="21"/>
      <c r="H1587" s="21"/>
      <c r="I1587" s="21"/>
      <c r="J1587" s="21"/>
      <c r="K1587" s="21"/>
      <c r="L1587" s="21"/>
      <c r="M1587" s="21"/>
      <c r="N1587" s="21"/>
      <c r="O1587" s="21"/>
      <c r="P1587" s="21"/>
      <c r="Q1587" s="21">
        <v>1000000</v>
      </c>
      <c r="R1587" s="36"/>
      <c r="S1587" s="36"/>
    </row>
    <row r="1588" spans="1:19" s="3" customFormat="1" ht="43.5" hidden="1" customHeight="1">
      <c r="A1588" s="205">
        <v>21</v>
      </c>
      <c r="B1588" s="206" t="s">
        <v>1486</v>
      </c>
      <c r="C1588" s="123">
        <f t="shared" si="260"/>
        <v>1500000</v>
      </c>
      <c r="D1588" s="21"/>
      <c r="E1588" s="21"/>
      <c r="F1588" s="21"/>
      <c r="G1588" s="21"/>
      <c r="H1588" s="21"/>
      <c r="I1588" s="21"/>
      <c r="J1588" s="21"/>
      <c r="K1588" s="21"/>
      <c r="L1588" s="21"/>
      <c r="M1588" s="21"/>
      <c r="N1588" s="21"/>
      <c r="O1588" s="21"/>
      <c r="P1588" s="21"/>
      <c r="Q1588" s="21">
        <v>1500000</v>
      </c>
      <c r="R1588" s="36"/>
      <c r="S1588" s="36"/>
    </row>
    <row r="1589" spans="1:19" s="3" customFormat="1" ht="43.5" hidden="1" customHeight="1">
      <c r="A1589" s="205">
        <v>22</v>
      </c>
      <c r="B1589" s="206" t="s">
        <v>1485</v>
      </c>
      <c r="C1589" s="123">
        <f t="shared" si="260"/>
        <v>1500000</v>
      </c>
      <c r="D1589" s="21"/>
      <c r="E1589" s="21"/>
      <c r="F1589" s="21"/>
      <c r="G1589" s="21"/>
      <c r="H1589" s="21"/>
      <c r="I1589" s="21"/>
      <c r="J1589" s="21"/>
      <c r="K1589" s="21">
        <v>414.78</v>
      </c>
      <c r="L1589" s="21">
        <v>250000</v>
      </c>
      <c r="M1589" s="21"/>
      <c r="N1589" s="21"/>
      <c r="O1589" s="21">
        <v>414.78</v>
      </c>
      <c r="P1589" s="21">
        <v>250000</v>
      </c>
      <c r="Q1589" s="21">
        <v>1000000</v>
      </c>
      <c r="R1589" s="36"/>
      <c r="S1589" s="36"/>
    </row>
    <row r="1590" spans="1:19" s="3" customFormat="1" ht="42" hidden="1" customHeight="1">
      <c r="A1590" s="205">
        <v>23</v>
      </c>
      <c r="B1590" s="67" t="s">
        <v>1484</v>
      </c>
      <c r="C1590" s="123">
        <f t="shared" si="260"/>
        <v>1000000</v>
      </c>
      <c r="D1590" s="21"/>
      <c r="E1590" s="21"/>
      <c r="F1590" s="21"/>
      <c r="G1590" s="21"/>
      <c r="H1590" s="21"/>
      <c r="I1590" s="21"/>
      <c r="J1590" s="21"/>
      <c r="K1590" s="21">
        <v>414.78</v>
      </c>
      <c r="L1590" s="21">
        <v>500000</v>
      </c>
      <c r="M1590" s="21"/>
      <c r="N1590" s="21"/>
      <c r="O1590" s="21">
        <v>414.78</v>
      </c>
      <c r="P1590" s="21">
        <v>500000</v>
      </c>
      <c r="Q1590" s="21"/>
      <c r="R1590" s="36"/>
      <c r="S1590" s="36"/>
    </row>
    <row r="1591" spans="1:19" s="3" customFormat="1" ht="28.5" hidden="1" customHeight="1">
      <c r="A1591" s="205">
        <v>24</v>
      </c>
      <c r="B1591" s="206" t="s">
        <v>1729</v>
      </c>
      <c r="C1591" s="123">
        <f t="shared" si="260"/>
        <v>6500000</v>
      </c>
      <c r="D1591" s="21">
        <v>6500000</v>
      </c>
      <c r="E1591" s="21"/>
      <c r="F1591" s="21"/>
      <c r="G1591" s="21"/>
      <c r="H1591" s="21"/>
      <c r="I1591" s="21"/>
      <c r="J1591" s="21"/>
      <c r="K1591" s="21"/>
      <c r="L1591" s="21"/>
      <c r="M1591" s="21"/>
      <c r="N1591" s="21"/>
      <c r="O1591" s="21"/>
      <c r="P1591" s="21"/>
      <c r="Q1591" s="21"/>
      <c r="R1591" s="36"/>
      <c r="S1591" s="36"/>
    </row>
    <row r="1592" spans="1:19" s="3" customFormat="1" ht="24.75" hidden="1" customHeight="1">
      <c r="A1592" s="205">
        <v>25</v>
      </c>
      <c r="B1592" s="206" t="s">
        <v>1353</v>
      </c>
      <c r="C1592" s="123">
        <f t="shared" si="260"/>
        <v>910000</v>
      </c>
      <c r="D1592" s="21">
        <v>250000</v>
      </c>
      <c r="E1592" s="21"/>
      <c r="F1592" s="21"/>
      <c r="G1592" s="21"/>
      <c r="H1592" s="21"/>
      <c r="I1592" s="21"/>
      <c r="J1592" s="21"/>
      <c r="K1592" s="21">
        <v>70</v>
      </c>
      <c r="L1592" s="21">
        <v>10000</v>
      </c>
      <c r="M1592" s="21">
        <v>47</v>
      </c>
      <c r="N1592" s="21">
        <v>150000</v>
      </c>
      <c r="O1592" s="21">
        <v>70</v>
      </c>
      <c r="P1592" s="21">
        <v>250000</v>
      </c>
      <c r="Q1592" s="21">
        <v>250000</v>
      </c>
      <c r="R1592" s="36"/>
      <c r="S1592" s="36"/>
    </row>
    <row r="1593" spans="1:19" s="3" customFormat="1" ht="27" hidden="1" customHeight="1">
      <c r="A1593" s="205">
        <v>26</v>
      </c>
      <c r="B1593" s="206" t="s">
        <v>1354</v>
      </c>
      <c r="C1593" s="123">
        <f t="shared" si="260"/>
        <v>600000</v>
      </c>
      <c r="D1593" s="21"/>
      <c r="E1593" s="21"/>
      <c r="F1593" s="21"/>
      <c r="G1593" s="21"/>
      <c r="H1593" s="21"/>
      <c r="I1593" s="21"/>
      <c r="J1593" s="21"/>
      <c r="K1593" s="21"/>
      <c r="L1593" s="21"/>
      <c r="M1593" s="21"/>
      <c r="N1593" s="21"/>
      <c r="O1593" s="21"/>
      <c r="P1593" s="21"/>
      <c r="Q1593" s="21">
        <v>600000</v>
      </c>
      <c r="R1593" s="36"/>
      <c r="S1593" s="36"/>
    </row>
    <row r="1594" spans="1:19" s="3" customFormat="1" ht="26.25" hidden="1" customHeight="1">
      <c r="A1594" s="205">
        <v>27</v>
      </c>
      <c r="B1594" s="206" t="s">
        <v>1355</v>
      </c>
      <c r="C1594" s="123">
        <f t="shared" si="260"/>
        <v>2000000</v>
      </c>
      <c r="D1594" s="21"/>
      <c r="E1594" s="21"/>
      <c r="F1594" s="21"/>
      <c r="G1594" s="21"/>
      <c r="H1594" s="21"/>
      <c r="I1594" s="21"/>
      <c r="J1594" s="21"/>
      <c r="K1594" s="21"/>
      <c r="L1594" s="21"/>
      <c r="M1594" s="21"/>
      <c r="N1594" s="21"/>
      <c r="O1594" s="21"/>
      <c r="P1594" s="21"/>
      <c r="Q1594" s="21">
        <v>2000000</v>
      </c>
      <c r="R1594" s="36"/>
      <c r="S1594" s="36"/>
    </row>
    <row r="1595" spans="1:19" s="3" customFormat="1" ht="23.25" customHeight="1">
      <c r="A1595" s="205">
        <v>28</v>
      </c>
      <c r="B1595" s="206" t="s">
        <v>1356</v>
      </c>
      <c r="C1595" s="123">
        <f t="shared" si="260"/>
        <v>2000000</v>
      </c>
      <c r="D1595" s="21"/>
      <c r="E1595" s="21"/>
      <c r="F1595" s="21"/>
      <c r="G1595" s="21"/>
      <c r="H1595" s="21"/>
      <c r="I1595" s="21"/>
      <c r="J1595" s="21"/>
      <c r="K1595" s="21"/>
      <c r="L1595" s="21"/>
      <c r="M1595" s="21">
        <v>27</v>
      </c>
      <c r="N1595" s="21">
        <v>500000</v>
      </c>
      <c r="O1595" s="356"/>
      <c r="P1595" s="21"/>
      <c r="Q1595" s="21">
        <v>1500000</v>
      </c>
      <c r="R1595" s="36"/>
      <c r="S1595" s="36"/>
    </row>
    <row r="1596" spans="1:19" s="3" customFormat="1" ht="22.5" customHeight="1">
      <c r="A1596" s="205">
        <v>29</v>
      </c>
      <c r="B1596" s="67" t="s">
        <v>1357</v>
      </c>
      <c r="C1596" s="123">
        <f t="shared" si="260"/>
        <v>500000</v>
      </c>
      <c r="D1596" s="21"/>
      <c r="E1596" s="21"/>
      <c r="F1596" s="21"/>
      <c r="G1596" s="21"/>
      <c r="H1596" s="21"/>
      <c r="I1596" s="21"/>
      <c r="J1596" s="21"/>
      <c r="K1596" s="21"/>
      <c r="L1596" s="21"/>
      <c r="M1596" s="21">
        <v>21</v>
      </c>
      <c r="N1596" s="21">
        <v>100000</v>
      </c>
      <c r="O1596" s="356"/>
      <c r="P1596" s="21"/>
      <c r="Q1596" s="21">
        <v>400000</v>
      </c>
      <c r="R1596" s="36"/>
      <c r="S1596" s="36"/>
    </row>
    <row r="1597" spans="1:19" s="3" customFormat="1" ht="28.5" hidden="1" customHeight="1">
      <c r="A1597" s="205">
        <v>30</v>
      </c>
      <c r="B1597" s="67" t="s">
        <v>1358</v>
      </c>
      <c r="C1597" s="123">
        <f t="shared" si="260"/>
        <v>900000</v>
      </c>
      <c r="D1597" s="21">
        <v>300000</v>
      </c>
      <c r="E1597" s="21"/>
      <c r="F1597" s="21"/>
      <c r="G1597" s="21"/>
      <c r="H1597" s="21"/>
      <c r="I1597" s="21"/>
      <c r="J1597" s="21"/>
      <c r="K1597" s="21">
        <v>450</v>
      </c>
      <c r="L1597" s="21">
        <v>300000</v>
      </c>
      <c r="M1597" s="21"/>
      <c r="N1597" s="21"/>
      <c r="O1597" s="21"/>
      <c r="P1597" s="21"/>
      <c r="Q1597" s="21">
        <v>300000</v>
      </c>
      <c r="R1597" s="36"/>
      <c r="S1597" s="36"/>
    </row>
    <row r="1598" spans="1:19" s="3" customFormat="1" ht="43.5" hidden="1" customHeight="1">
      <c r="A1598" s="205">
        <v>31</v>
      </c>
      <c r="B1598" s="67" t="s">
        <v>1378</v>
      </c>
      <c r="C1598" s="123">
        <f t="shared" si="260"/>
        <v>11500000</v>
      </c>
      <c r="D1598" s="21">
        <v>6500000</v>
      </c>
      <c r="E1598" s="21"/>
      <c r="F1598" s="21"/>
      <c r="G1598" s="21"/>
      <c r="H1598" s="21"/>
      <c r="I1598" s="21"/>
      <c r="J1598" s="21"/>
      <c r="K1598" s="21"/>
      <c r="L1598" s="21"/>
      <c r="M1598" s="21"/>
      <c r="N1598" s="21"/>
      <c r="O1598" s="21"/>
      <c r="P1598" s="21"/>
      <c r="Q1598" s="21">
        <v>5000000</v>
      </c>
      <c r="R1598" s="36"/>
      <c r="S1598" s="36"/>
    </row>
    <row r="1599" spans="1:19" s="3" customFormat="1" ht="26.25" hidden="1" customHeight="1">
      <c r="A1599" s="205">
        <v>32</v>
      </c>
      <c r="B1599" s="67" t="s">
        <v>1359</v>
      </c>
      <c r="C1599" s="123">
        <f t="shared" si="260"/>
        <v>900000</v>
      </c>
      <c r="D1599" s="21">
        <v>900000</v>
      </c>
      <c r="E1599" s="21"/>
      <c r="F1599" s="21"/>
      <c r="G1599" s="21"/>
      <c r="H1599" s="21"/>
      <c r="I1599" s="21"/>
      <c r="J1599" s="21"/>
      <c r="K1599" s="21"/>
      <c r="L1599" s="21"/>
      <c r="M1599" s="21"/>
      <c r="N1599" s="21"/>
      <c r="O1599" s="21"/>
      <c r="P1599" s="21"/>
      <c r="Q1599" s="21"/>
      <c r="R1599" s="36"/>
      <c r="S1599" s="36"/>
    </row>
    <row r="1600" spans="1:19" s="3" customFormat="1" ht="28.5" hidden="1" customHeight="1">
      <c r="A1600" s="205">
        <v>33</v>
      </c>
      <c r="B1600" s="67" t="s">
        <v>1360</v>
      </c>
      <c r="C1600" s="123">
        <f t="shared" si="260"/>
        <v>900000</v>
      </c>
      <c r="D1600" s="21">
        <v>900000</v>
      </c>
      <c r="E1600" s="21"/>
      <c r="F1600" s="21"/>
      <c r="G1600" s="21"/>
      <c r="H1600" s="21"/>
      <c r="I1600" s="21"/>
      <c r="J1600" s="21"/>
      <c r="K1600" s="21"/>
      <c r="L1600" s="21"/>
      <c r="M1600" s="21"/>
      <c r="N1600" s="21"/>
      <c r="O1600" s="21"/>
      <c r="P1600" s="21"/>
      <c r="Q1600" s="21"/>
      <c r="R1600" s="36"/>
      <c r="S1600" s="36"/>
    </row>
    <row r="1601" spans="1:19" s="3" customFormat="1" ht="28.5" hidden="1" customHeight="1">
      <c r="A1601" s="205">
        <v>34</v>
      </c>
      <c r="B1601" s="67" t="s">
        <v>1361</v>
      </c>
      <c r="C1601" s="123">
        <f t="shared" si="260"/>
        <v>900000</v>
      </c>
      <c r="D1601" s="21">
        <v>450000</v>
      </c>
      <c r="E1601" s="21"/>
      <c r="F1601" s="21"/>
      <c r="G1601" s="21"/>
      <c r="H1601" s="21"/>
      <c r="I1601" s="21"/>
      <c r="J1601" s="21"/>
      <c r="K1601" s="21"/>
      <c r="L1601" s="21"/>
      <c r="M1601" s="21"/>
      <c r="N1601" s="21"/>
      <c r="O1601" s="21"/>
      <c r="P1601" s="21"/>
      <c r="Q1601" s="21">
        <v>450000</v>
      </c>
      <c r="R1601" s="36"/>
      <c r="S1601" s="36"/>
    </row>
    <row r="1602" spans="1:19" s="3" customFormat="1" ht="28.5" hidden="1" customHeight="1">
      <c r="A1602" s="205">
        <v>35</v>
      </c>
      <c r="B1602" s="67" t="s">
        <v>1362</v>
      </c>
      <c r="C1602" s="123">
        <f t="shared" si="260"/>
        <v>600000</v>
      </c>
      <c r="D1602" s="21">
        <v>100000</v>
      </c>
      <c r="E1602" s="21"/>
      <c r="F1602" s="21"/>
      <c r="G1602" s="21"/>
      <c r="H1602" s="21"/>
      <c r="I1602" s="21"/>
      <c r="J1602" s="21"/>
      <c r="K1602" s="21"/>
      <c r="L1602" s="21"/>
      <c r="M1602" s="21"/>
      <c r="N1602" s="21"/>
      <c r="O1602" s="21"/>
      <c r="P1602" s="21"/>
      <c r="Q1602" s="21">
        <v>500000</v>
      </c>
      <c r="R1602" s="36"/>
      <c r="S1602" s="36"/>
    </row>
    <row r="1603" spans="1:19" s="3" customFormat="1" ht="41.25" hidden="1" customHeight="1">
      <c r="A1603" s="205">
        <v>36</v>
      </c>
      <c r="B1603" s="67" t="s">
        <v>1379</v>
      </c>
      <c r="C1603" s="123">
        <f t="shared" si="260"/>
        <v>900000</v>
      </c>
      <c r="D1603" s="21">
        <v>450000</v>
      </c>
      <c r="E1603" s="21"/>
      <c r="F1603" s="21"/>
      <c r="G1603" s="21">
        <v>400</v>
      </c>
      <c r="H1603" s="21">
        <v>450000</v>
      </c>
      <c r="I1603" s="21"/>
      <c r="J1603" s="21"/>
      <c r="K1603" s="21"/>
      <c r="L1603" s="21"/>
      <c r="M1603" s="21"/>
      <c r="N1603" s="21"/>
      <c r="O1603" s="21"/>
      <c r="P1603" s="21"/>
      <c r="Q1603" s="21"/>
      <c r="R1603" s="36"/>
      <c r="S1603" s="36"/>
    </row>
    <row r="1604" spans="1:19" s="3" customFormat="1" ht="22.5" hidden="1" customHeight="1">
      <c r="A1604" s="205">
        <v>37</v>
      </c>
      <c r="B1604" s="67" t="s">
        <v>1448</v>
      </c>
      <c r="C1604" s="123">
        <f t="shared" si="260"/>
        <v>1500000</v>
      </c>
      <c r="D1604" s="21">
        <v>1500000</v>
      </c>
      <c r="E1604" s="21"/>
      <c r="F1604" s="21"/>
      <c r="G1604" s="21"/>
      <c r="H1604" s="21"/>
      <c r="I1604" s="21"/>
      <c r="J1604" s="21"/>
      <c r="K1604" s="21"/>
      <c r="L1604" s="21"/>
      <c r="M1604" s="21"/>
      <c r="N1604" s="21"/>
      <c r="O1604" s="21"/>
      <c r="P1604" s="21"/>
      <c r="Q1604" s="21"/>
      <c r="R1604" s="36"/>
      <c r="S1604" s="36"/>
    </row>
    <row r="1605" spans="1:19" s="3" customFormat="1" ht="24.75" hidden="1" customHeight="1">
      <c r="A1605" s="205">
        <v>38</v>
      </c>
      <c r="B1605" s="67" t="s">
        <v>1363</v>
      </c>
      <c r="C1605" s="123">
        <f t="shared" si="260"/>
        <v>600000</v>
      </c>
      <c r="D1605" s="21">
        <v>300000</v>
      </c>
      <c r="E1605" s="21"/>
      <c r="F1605" s="21"/>
      <c r="G1605" s="21">
        <v>400</v>
      </c>
      <c r="H1605" s="21">
        <v>300000</v>
      </c>
      <c r="I1605" s="21"/>
      <c r="J1605" s="21"/>
      <c r="K1605" s="21"/>
      <c r="L1605" s="21"/>
      <c r="M1605" s="21"/>
      <c r="N1605" s="21"/>
      <c r="O1605" s="21"/>
      <c r="P1605" s="21"/>
      <c r="Q1605" s="21"/>
      <c r="R1605" s="36"/>
      <c r="S1605" s="36"/>
    </row>
    <row r="1606" spans="1:19" s="3" customFormat="1" ht="28.5" hidden="1" customHeight="1">
      <c r="A1606" s="205">
        <v>39</v>
      </c>
      <c r="B1606" s="67" t="s">
        <v>1364</v>
      </c>
      <c r="C1606" s="123">
        <f t="shared" si="260"/>
        <v>900000</v>
      </c>
      <c r="D1606" s="21">
        <v>450000</v>
      </c>
      <c r="E1606" s="21"/>
      <c r="F1606" s="21"/>
      <c r="G1606" s="21">
        <v>400</v>
      </c>
      <c r="H1606" s="21">
        <v>450000</v>
      </c>
      <c r="I1606" s="21"/>
      <c r="J1606" s="21"/>
      <c r="K1606" s="21"/>
      <c r="L1606" s="21"/>
      <c r="M1606" s="21"/>
      <c r="N1606" s="21"/>
      <c r="O1606" s="21"/>
      <c r="P1606" s="21"/>
      <c r="Q1606" s="21"/>
      <c r="R1606" s="36"/>
      <c r="S1606" s="36"/>
    </row>
    <row r="1607" spans="1:19" s="3" customFormat="1" ht="24.75" hidden="1" customHeight="1">
      <c r="A1607" s="205">
        <v>40</v>
      </c>
      <c r="B1607" s="67" t="s">
        <v>1365</v>
      </c>
      <c r="C1607" s="123">
        <f t="shared" si="260"/>
        <v>1000000</v>
      </c>
      <c r="D1607" s="21">
        <v>1000000</v>
      </c>
      <c r="E1607" s="21"/>
      <c r="F1607" s="21"/>
      <c r="G1607" s="21"/>
      <c r="H1607" s="21"/>
      <c r="I1607" s="21"/>
      <c r="J1607" s="21"/>
      <c r="K1607" s="21"/>
      <c r="L1607" s="21"/>
      <c r="M1607" s="21"/>
      <c r="N1607" s="21"/>
      <c r="O1607" s="21"/>
      <c r="P1607" s="21"/>
      <c r="Q1607" s="21"/>
      <c r="R1607" s="36"/>
      <c r="S1607" s="36"/>
    </row>
    <row r="1608" spans="1:19" s="3" customFormat="1" ht="28.5" hidden="1" customHeight="1">
      <c r="A1608" s="205">
        <v>41</v>
      </c>
      <c r="B1608" s="67" t="s">
        <v>1366</v>
      </c>
      <c r="C1608" s="123">
        <f t="shared" si="260"/>
        <v>1500000</v>
      </c>
      <c r="D1608" s="21">
        <v>1000000</v>
      </c>
      <c r="E1608" s="21"/>
      <c r="F1608" s="21"/>
      <c r="G1608" s="21">
        <v>530</v>
      </c>
      <c r="H1608" s="21">
        <v>500000</v>
      </c>
      <c r="I1608" s="21"/>
      <c r="J1608" s="21"/>
      <c r="K1608" s="21"/>
      <c r="L1608" s="21"/>
      <c r="M1608" s="21"/>
      <c r="N1608" s="21"/>
      <c r="O1608" s="21"/>
      <c r="P1608" s="21"/>
      <c r="Q1608" s="21"/>
      <c r="R1608" s="36"/>
      <c r="S1608" s="36"/>
    </row>
    <row r="1609" spans="1:19" s="3" customFormat="1" ht="25.5" hidden="1" customHeight="1">
      <c r="A1609" s="205">
        <v>42</v>
      </c>
      <c r="B1609" s="67" t="s">
        <v>1367</v>
      </c>
      <c r="C1609" s="123">
        <f t="shared" si="260"/>
        <v>1500000</v>
      </c>
      <c r="D1609" s="21">
        <v>1000000</v>
      </c>
      <c r="E1609" s="21"/>
      <c r="F1609" s="21"/>
      <c r="G1609" s="21">
        <v>530</v>
      </c>
      <c r="H1609" s="21">
        <v>500000</v>
      </c>
      <c r="I1609" s="21"/>
      <c r="J1609" s="21"/>
      <c r="K1609" s="21"/>
      <c r="L1609" s="21"/>
      <c r="M1609" s="21"/>
      <c r="N1609" s="21"/>
      <c r="O1609" s="21"/>
      <c r="P1609" s="21"/>
      <c r="Q1609" s="21"/>
      <c r="R1609" s="36"/>
      <c r="S1609" s="36"/>
    </row>
    <row r="1610" spans="1:19" s="3" customFormat="1" ht="24.75" hidden="1" customHeight="1">
      <c r="A1610" s="205">
        <v>43</v>
      </c>
      <c r="B1610" s="67" t="s">
        <v>1368</v>
      </c>
      <c r="C1610" s="123">
        <f t="shared" si="260"/>
        <v>1000000</v>
      </c>
      <c r="D1610" s="21"/>
      <c r="E1610" s="21"/>
      <c r="F1610" s="21"/>
      <c r="G1610" s="21"/>
      <c r="H1610" s="21"/>
      <c r="I1610" s="21"/>
      <c r="J1610" s="21"/>
      <c r="K1610" s="21"/>
      <c r="L1610" s="21"/>
      <c r="M1610" s="21"/>
      <c r="N1610" s="21"/>
      <c r="O1610" s="21"/>
      <c r="P1610" s="21"/>
      <c r="Q1610" s="21">
        <v>1000000</v>
      </c>
      <c r="R1610" s="36"/>
      <c r="S1610" s="36"/>
    </row>
    <row r="1611" spans="1:19" s="3" customFormat="1" ht="27" hidden="1" customHeight="1">
      <c r="A1611" s="205">
        <v>44</v>
      </c>
      <c r="B1611" s="67" t="s">
        <v>1369</v>
      </c>
      <c r="C1611" s="123">
        <f t="shared" si="260"/>
        <v>1000000</v>
      </c>
      <c r="D1611" s="21">
        <v>500000</v>
      </c>
      <c r="E1611" s="21"/>
      <c r="F1611" s="21"/>
      <c r="G1611" s="21"/>
      <c r="H1611" s="21"/>
      <c r="I1611" s="21"/>
      <c r="J1611" s="21"/>
      <c r="K1611" s="21"/>
      <c r="L1611" s="21"/>
      <c r="M1611" s="21"/>
      <c r="N1611" s="21"/>
      <c r="O1611" s="21"/>
      <c r="P1611" s="21"/>
      <c r="Q1611" s="21">
        <v>500000</v>
      </c>
      <c r="R1611" s="36"/>
      <c r="S1611" s="36"/>
    </row>
    <row r="1612" spans="1:19" s="3" customFormat="1" ht="24.75" hidden="1" customHeight="1">
      <c r="A1612" s="205">
        <v>45</v>
      </c>
      <c r="B1612" s="67" t="s">
        <v>1370</v>
      </c>
      <c r="C1612" s="123">
        <f t="shared" si="260"/>
        <v>1000000</v>
      </c>
      <c r="D1612" s="21"/>
      <c r="E1612" s="21"/>
      <c r="F1612" s="21"/>
      <c r="G1612" s="21"/>
      <c r="H1612" s="21"/>
      <c r="I1612" s="21"/>
      <c r="J1612" s="21"/>
      <c r="K1612" s="21"/>
      <c r="L1612" s="21"/>
      <c r="M1612" s="21"/>
      <c r="N1612" s="21"/>
      <c r="O1612" s="21"/>
      <c r="P1612" s="21"/>
      <c r="Q1612" s="21">
        <v>1000000</v>
      </c>
      <c r="R1612" s="36"/>
      <c r="S1612" s="36"/>
    </row>
    <row r="1613" spans="1:19" s="3" customFormat="1" ht="23.25" hidden="1" customHeight="1">
      <c r="A1613" s="205">
        <v>46</v>
      </c>
      <c r="B1613" s="208" t="s">
        <v>1371</v>
      </c>
      <c r="C1613" s="123">
        <f t="shared" si="260"/>
        <v>800000</v>
      </c>
      <c r="D1613" s="21"/>
      <c r="E1613" s="21"/>
      <c r="F1613" s="21"/>
      <c r="G1613" s="21"/>
      <c r="H1613" s="21"/>
      <c r="I1613" s="21"/>
      <c r="J1613" s="21"/>
      <c r="K1613" s="21"/>
      <c r="L1613" s="21"/>
      <c r="M1613" s="21">
        <v>42.84</v>
      </c>
      <c r="N1613" s="21">
        <v>800000</v>
      </c>
      <c r="O1613" s="21"/>
      <c r="P1613" s="21"/>
      <c r="Q1613" s="21"/>
      <c r="R1613" s="36"/>
      <c r="S1613" s="36"/>
    </row>
    <row r="1614" spans="1:19" s="3" customFormat="1" ht="22.5" hidden="1" customHeight="1">
      <c r="A1614" s="205">
        <v>47</v>
      </c>
      <c r="B1614" s="67" t="s">
        <v>1372</v>
      </c>
      <c r="C1614" s="123">
        <f t="shared" si="260"/>
        <v>800000</v>
      </c>
      <c r="D1614" s="21"/>
      <c r="E1614" s="21"/>
      <c r="F1614" s="21"/>
      <c r="G1614" s="21"/>
      <c r="H1614" s="21"/>
      <c r="I1614" s="21"/>
      <c r="J1614" s="21"/>
      <c r="K1614" s="21"/>
      <c r="L1614" s="21"/>
      <c r="M1614" s="21"/>
      <c r="N1614" s="21"/>
      <c r="O1614" s="21"/>
      <c r="P1614" s="21"/>
      <c r="Q1614" s="21">
        <v>800000</v>
      </c>
      <c r="R1614" s="36"/>
      <c r="S1614" s="36"/>
    </row>
    <row r="1615" spans="1:19" s="3" customFormat="1" ht="30.75" hidden="1" customHeight="1">
      <c r="A1615" s="6">
        <v>43</v>
      </c>
      <c r="B1615" s="13" t="s">
        <v>98</v>
      </c>
      <c r="C1615" s="133">
        <f>C1616+C1618+C1621</f>
        <v>10754068</v>
      </c>
      <c r="D1615" s="61">
        <f t="shared" ref="D1615:Q1615" si="261">D1616+D1618+D1621</f>
        <v>2711500</v>
      </c>
      <c r="E1615" s="61">
        <f t="shared" si="261"/>
        <v>0</v>
      </c>
      <c r="F1615" s="61">
        <f t="shared" si="261"/>
        <v>0</v>
      </c>
      <c r="G1615" s="61">
        <f t="shared" si="261"/>
        <v>753</v>
      </c>
      <c r="H1615" s="61">
        <f t="shared" si="261"/>
        <v>1974516</v>
      </c>
      <c r="I1615" s="61">
        <f t="shared" si="261"/>
        <v>0</v>
      </c>
      <c r="J1615" s="61">
        <f t="shared" si="261"/>
        <v>0</v>
      </c>
      <c r="K1615" s="61">
        <f t="shared" si="261"/>
        <v>0</v>
      </c>
      <c r="L1615" s="61">
        <f t="shared" si="261"/>
        <v>0</v>
      </c>
      <c r="M1615" s="61">
        <f t="shared" si="261"/>
        <v>363.67999999999995</v>
      </c>
      <c r="N1615" s="61">
        <f t="shared" si="261"/>
        <v>1592403</v>
      </c>
      <c r="O1615" s="61">
        <f t="shared" si="261"/>
        <v>1687.48</v>
      </c>
      <c r="P1615" s="61">
        <f t="shared" si="261"/>
        <v>4475649</v>
      </c>
      <c r="Q1615" s="61">
        <f t="shared" si="261"/>
        <v>0</v>
      </c>
      <c r="R1615" s="209"/>
      <c r="S1615" s="149"/>
    </row>
    <row r="1616" spans="1:19" s="22" customFormat="1" ht="18.75" hidden="1" customHeight="1">
      <c r="A1616" s="315" t="s">
        <v>1253</v>
      </c>
      <c r="B1616" s="16"/>
      <c r="C1616" s="262">
        <v>2229989</v>
      </c>
      <c r="D1616" s="49">
        <v>713054</v>
      </c>
      <c r="E1616" s="49"/>
      <c r="F1616" s="49"/>
      <c r="G1616" s="49"/>
      <c r="H1616" s="49"/>
      <c r="I1616" s="49"/>
      <c r="J1616" s="49"/>
      <c r="K1616" s="49"/>
      <c r="L1616" s="49"/>
      <c r="M1616" s="49">
        <v>57.3</v>
      </c>
      <c r="N1616" s="49">
        <v>364945</v>
      </c>
      <c r="O1616" s="49">
        <v>466.46</v>
      </c>
      <c r="P1616" s="49">
        <v>1151990</v>
      </c>
      <c r="Q1616" s="49">
        <v>0</v>
      </c>
      <c r="R1616" s="210"/>
      <c r="S1616" s="220"/>
    </row>
    <row r="1617" spans="1:19" s="22" customFormat="1" ht="28.5" hidden="1" customHeight="1">
      <c r="A1617" s="4">
        <v>1</v>
      </c>
      <c r="B1617" s="5" t="s">
        <v>1592</v>
      </c>
      <c r="C1617" s="124">
        <f t="shared" ref="C1617" si="262">D1617+F1617+H1617+J1617+L1617+N1617+P1617+Q1617</f>
        <v>2229989</v>
      </c>
      <c r="D1617" s="7">
        <v>713054</v>
      </c>
      <c r="E1617" s="7"/>
      <c r="F1617" s="7"/>
      <c r="G1617" s="7"/>
      <c r="H1617" s="7"/>
      <c r="I1617" s="7"/>
      <c r="J1617" s="7"/>
      <c r="K1617" s="7"/>
      <c r="L1617" s="7"/>
      <c r="M1617" s="7">
        <v>57.3</v>
      </c>
      <c r="N1617" s="7">
        <v>364945</v>
      </c>
      <c r="O1617" s="7">
        <v>466.46</v>
      </c>
      <c r="P1617" s="7">
        <v>1151990</v>
      </c>
      <c r="Q1617" s="7"/>
      <c r="R1617" s="210"/>
      <c r="S1617" s="220"/>
    </row>
    <row r="1618" spans="1:19" s="22" customFormat="1" hidden="1">
      <c r="A1618" s="315" t="s">
        <v>1254</v>
      </c>
      <c r="B1618" s="16"/>
      <c r="C1618" s="262">
        <f>C1619+C1620</f>
        <v>3217205</v>
      </c>
      <c r="D1618" s="49">
        <f t="shared" ref="D1618:Q1618" si="263">D1619+D1620</f>
        <v>889693</v>
      </c>
      <c r="E1618" s="49">
        <f t="shared" si="263"/>
        <v>0</v>
      </c>
      <c r="F1618" s="49">
        <f t="shared" si="263"/>
        <v>0</v>
      </c>
      <c r="G1618" s="49">
        <f t="shared" si="263"/>
        <v>387.5</v>
      </c>
      <c r="H1618" s="49">
        <f t="shared" si="263"/>
        <v>884512</v>
      </c>
      <c r="I1618" s="49">
        <f t="shared" si="263"/>
        <v>0</v>
      </c>
      <c r="J1618" s="49">
        <f t="shared" si="263"/>
        <v>0</v>
      </c>
      <c r="K1618" s="49">
        <f t="shared" si="263"/>
        <v>0</v>
      </c>
      <c r="L1618" s="49">
        <f t="shared" si="263"/>
        <v>0</v>
      </c>
      <c r="M1618" s="49">
        <f t="shared" si="263"/>
        <v>112.24</v>
      </c>
      <c r="N1618" s="49">
        <f t="shared" si="263"/>
        <v>395978</v>
      </c>
      <c r="O1618" s="49">
        <f t="shared" si="263"/>
        <v>347.42</v>
      </c>
      <c r="P1618" s="49">
        <f t="shared" si="263"/>
        <v>1047022</v>
      </c>
      <c r="Q1618" s="49">
        <f t="shared" si="263"/>
        <v>0</v>
      </c>
      <c r="R1618" s="210"/>
      <c r="S1618" s="220"/>
    </row>
    <row r="1619" spans="1:19" s="22" customFormat="1" hidden="1">
      <c r="A1619" s="4">
        <v>1</v>
      </c>
      <c r="B1619" s="5" t="s">
        <v>1256</v>
      </c>
      <c r="C1619" s="124">
        <f t="shared" ref="C1619:C1620" si="264">D1619+F1619+H1619+J1619+L1619+N1619+P1619+Q1619</f>
        <v>368861</v>
      </c>
      <c r="D1619" s="7">
        <v>368861</v>
      </c>
      <c r="E1619" s="7"/>
      <c r="F1619" s="7"/>
      <c r="G1619" s="7"/>
      <c r="H1619" s="7"/>
      <c r="I1619" s="7"/>
      <c r="J1619" s="7"/>
      <c r="K1619" s="7"/>
      <c r="L1619" s="7"/>
      <c r="M1619" s="7"/>
      <c r="N1619" s="7"/>
      <c r="O1619" s="7"/>
      <c r="P1619" s="7"/>
      <c r="Q1619" s="7"/>
      <c r="R1619" s="210"/>
      <c r="S1619" s="220"/>
    </row>
    <row r="1620" spans="1:19" s="22" customFormat="1" ht="21" hidden="1" customHeight="1">
      <c r="A1620" s="4">
        <v>2</v>
      </c>
      <c r="B1620" s="5" t="s">
        <v>1483</v>
      </c>
      <c r="C1620" s="124">
        <f t="shared" si="264"/>
        <v>2848344</v>
      </c>
      <c r="D1620" s="7">
        <v>520832</v>
      </c>
      <c r="E1620" s="7"/>
      <c r="F1620" s="7"/>
      <c r="G1620" s="7">
        <v>387.5</v>
      </c>
      <c r="H1620" s="7">
        <v>884512</v>
      </c>
      <c r="I1620" s="7"/>
      <c r="J1620" s="7"/>
      <c r="K1620" s="7"/>
      <c r="L1620" s="7"/>
      <c r="M1620" s="7">
        <v>112.24</v>
      </c>
      <c r="N1620" s="7">
        <v>395978</v>
      </c>
      <c r="O1620" s="7">
        <v>347.42</v>
      </c>
      <c r="P1620" s="7">
        <v>1047022</v>
      </c>
      <c r="Q1620" s="7"/>
      <c r="R1620" s="210"/>
      <c r="S1620" s="220"/>
    </row>
    <row r="1621" spans="1:19" s="22" customFormat="1" hidden="1">
      <c r="A1621" s="315" t="s">
        <v>1255</v>
      </c>
      <c r="B1621" s="16"/>
      <c r="C1621" s="262">
        <f>C1622+C1623</f>
        <v>5306874</v>
      </c>
      <c r="D1621" s="49">
        <f t="shared" ref="D1621:Q1621" si="265">D1622+D1623</f>
        <v>1108753</v>
      </c>
      <c r="E1621" s="49">
        <f t="shared" si="265"/>
        <v>0</v>
      </c>
      <c r="F1621" s="49">
        <f t="shared" si="265"/>
        <v>0</v>
      </c>
      <c r="G1621" s="49">
        <f t="shared" si="265"/>
        <v>365.5</v>
      </c>
      <c r="H1621" s="49">
        <f t="shared" si="265"/>
        <v>1090004</v>
      </c>
      <c r="I1621" s="49">
        <f t="shared" si="265"/>
        <v>0</v>
      </c>
      <c r="J1621" s="49">
        <f t="shared" si="265"/>
        <v>0</v>
      </c>
      <c r="K1621" s="49">
        <f t="shared" si="265"/>
        <v>0</v>
      </c>
      <c r="L1621" s="49">
        <f t="shared" si="265"/>
        <v>0</v>
      </c>
      <c r="M1621" s="49">
        <f t="shared" si="265"/>
        <v>194.14</v>
      </c>
      <c r="N1621" s="49">
        <f t="shared" si="265"/>
        <v>831480</v>
      </c>
      <c r="O1621" s="49">
        <f t="shared" si="265"/>
        <v>873.6</v>
      </c>
      <c r="P1621" s="49">
        <f t="shared" si="265"/>
        <v>2276637</v>
      </c>
      <c r="Q1621" s="49">
        <f t="shared" si="265"/>
        <v>0</v>
      </c>
      <c r="R1621" s="210"/>
      <c r="S1621" s="220"/>
    </row>
    <row r="1622" spans="1:19" s="22" customFormat="1" ht="20.25" hidden="1" customHeight="1">
      <c r="A1622" s="4">
        <v>1</v>
      </c>
      <c r="B1622" s="5" t="s">
        <v>1481</v>
      </c>
      <c r="C1622" s="124">
        <f t="shared" ref="C1622:C1623" si="266">D1622+F1622+H1622+J1622+L1622+N1622+P1622+Q1622</f>
        <v>3321888</v>
      </c>
      <c r="D1622" s="7">
        <v>591868</v>
      </c>
      <c r="E1622" s="7"/>
      <c r="F1622" s="7"/>
      <c r="G1622" s="7">
        <v>365.5</v>
      </c>
      <c r="H1622" s="7">
        <v>1090004</v>
      </c>
      <c r="I1622" s="7"/>
      <c r="J1622" s="7"/>
      <c r="K1622" s="7"/>
      <c r="L1622" s="7"/>
      <c r="M1622" s="7">
        <v>81.900000000000006</v>
      </c>
      <c r="N1622" s="7">
        <v>412618</v>
      </c>
      <c r="O1622" s="7">
        <v>436.8</v>
      </c>
      <c r="P1622" s="7">
        <v>1227398</v>
      </c>
      <c r="Q1622" s="7"/>
      <c r="R1622" s="210"/>
      <c r="S1622" s="220"/>
    </row>
    <row r="1623" spans="1:19" s="22" customFormat="1" hidden="1">
      <c r="A1623" s="4">
        <v>2</v>
      </c>
      <c r="B1623" s="5" t="s">
        <v>1482</v>
      </c>
      <c r="C1623" s="124">
        <f t="shared" si="266"/>
        <v>1984986</v>
      </c>
      <c r="D1623" s="7">
        <v>516885</v>
      </c>
      <c r="E1623" s="7"/>
      <c r="F1623" s="7"/>
      <c r="G1623" s="7"/>
      <c r="H1623" s="7"/>
      <c r="I1623" s="7"/>
      <c r="J1623" s="7"/>
      <c r="K1623" s="7"/>
      <c r="L1623" s="7"/>
      <c r="M1623" s="7">
        <v>112.24</v>
      </c>
      <c r="N1623" s="7">
        <v>418862</v>
      </c>
      <c r="O1623" s="7">
        <v>436.8</v>
      </c>
      <c r="P1623" s="7">
        <v>1049239</v>
      </c>
      <c r="Q1623" s="7"/>
      <c r="R1623" s="210"/>
      <c r="S1623" s="220"/>
    </row>
    <row r="1624" spans="1:19" s="70" customFormat="1" hidden="1">
      <c r="A1624" s="6">
        <v>44</v>
      </c>
      <c r="B1624" s="296" t="s">
        <v>99</v>
      </c>
      <c r="C1624" s="297">
        <f>C1625+C1629+C1636</f>
        <v>15984603.032000002</v>
      </c>
      <c r="D1624" s="298">
        <f t="shared" ref="D1624" si="267">D1625+D1629+D1636</f>
        <v>1664166.3840000001</v>
      </c>
      <c r="E1624" s="298">
        <f t="shared" ref="E1624" si="268">E1625+E1629+E1636</f>
        <v>0</v>
      </c>
      <c r="F1624" s="298">
        <f t="shared" ref="F1624" si="269">F1625+F1629+F1636</f>
        <v>0</v>
      </c>
      <c r="G1624" s="298">
        <f t="shared" ref="G1624" si="270">G1625+G1629+G1636</f>
        <v>3040.7</v>
      </c>
      <c r="H1624" s="298">
        <f t="shared" ref="H1624" si="271">H1625+H1629+H1636</f>
        <v>9253123.7630000003</v>
      </c>
      <c r="I1624" s="298">
        <f t="shared" ref="I1624" si="272">I1625+I1629+I1636</f>
        <v>10</v>
      </c>
      <c r="J1624" s="298">
        <f t="shared" ref="J1624" si="273">J1625+J1629+J1636</f>
        <v>3982.4</v>
      </c>
      <c r="K1624" s="298">
        <f t="shared" ref="K1624" si="274">K1625+K1629+K1636</f>
        <v>1953</v>
      </c>
      <c r="L1624" s="298">
        <f t="shared" ref="L1624" si="275">L1625+L1629+L1636</f>
        <v>1765791.5729999999</v>
      </c>
      <c r="M1624" s="298">
        <f t="shared" ref="M1624" si="276">M1625+M1629+M1636</f>
        <v>0</v>
      </c>
      <c r="N1624" s="298">
        <f t="shared" ref="N1624" si="277">N1625+N1629+N1636</f>
        <v>0</v>
      </c>
      <c r="O1624" s="298">
        <f t="shared" ref="O1624" si="278">O1625+O1629+O1636</f>
        <v>1396</v>
      </c>
      <c r="P1624" s="298">
        <f t="shared" ref="P1624" si="279">P1625+P1629+P1636</f>
        <v>3297538.9119999995</v>
      </c>
      <c r="Q1624" s="298">
        <f t="shared" ref="Q1624" si="280">Q1625+Q1629+Q1636</f>
        <v>0</v>
      </c>
      <c r="R1624" s="211"/>
      <c r="S1624" s="37"/>
    </row>
    <row r="1625" spans="1:19" s="34" customFormat="1" hidden="1">
      <c r="A1625" s="299" t="s">
        <v>1189</v>
      </c>
      <c r="B1625" s="300"/>
      <c r="C1625" s="297">
        <f>C1628+C1627+C1626</f>
        <v>1032855.471</v>
      </c>
      <c r="D1625" s="298">
        <f>D1628+D1627+D1626</f>
        <v>1032855.471</v>
      </c>
      <c r="E1625" s="298">
        <v>0</v>
      </c>
      <c r="F1625" s="298">
        <v>0</v>
      </c>
      <c r="G1625" s="298">
        <v>0</v>
      </c>
      <c r="H1625" s="298">
        <v>0</v>
      </c>
      <c r="I1625" s="298">
        <v>0</v>
      </c>
      <c r="J1625" s="298">
        <v>0</v>
      </c>
      <c r="K1625" s="298">
        <v>0</v>
      </c>
      <c r="L1625" s="298">
        <v>0</v>
      </c>
      <c r="M1625" s="298">
        <v>0</v>
      </c>
      <c r="N1625" s="298">
        <v>0</v>
      </c>
      <c r="O1625" s="298">
        <v>0</v>
      </c>
      <c r="P1625" s="298">
        <v>0</v>
      </c>
      <c r="Q1625" s="49">
        <f>SUM(Q1626:Q1628)</f>
        <v>0</v>
      </c>
      <c r="R1625" s="97"/>
      <c r="S1625" s="97"/>
    </row>
    <row r="1626" spans="1:19" s="3" customFormat="1" ht="18" hidden="1" customHeight="1">
      <c r="A1626" s="212">
        <v>1</v>
      </c>
      <c r="B1626" s="18" t="s">
        <v>1480</v>
      </c>
      <c r="C1626" s="153">
        <f t="shared" ref="C1626:C1628" si="281">D1626+F1626+H1626+J1626+L1626+N1626+P1626+Q1626</f>
        <v>361331.12</v>
      </c>
      <c r="D1626" s="7">
        <v>361331.12</v>
      </c>
      <c r="E1626" s="48"/>
      <c r="F1626" s="48"/>
      <c r="G1626" s="48"/>
      <c r="H1626" s="48"/>
      <c r="I1626" s="48"/>
      <c r="J1626" s="48"/>
      <c r="K1626" s="48"/>
      <c r="L1626" s="48"/>
      <c r="M1626" s="48"/>
      <c r="N1626" s="48"/>
      <c r="O1626" s="48"/>
      <c r="P1626" s="48"/>
      <c r="Q1626" s="48"/>
      <c r="R1626" s="36"/>
      <c r="S1626" s="36"/>
    </row>
    <row r="1627" spans="1:19" s="3" customFormat="1" hidden="1">
      <c r="A1627" s="212">
        <v>2</v>
      </c>
      <c r="B1627" s="213" t="s">
        <v>1692</v>
      </c>
      <c r="C1627" s="153">
        <f t="shared" si="281"/>
        <v>425948.47099999996</v>
      </c>
      <c r="D1627" s="48">
        <f>855.49*497.9</f>
        <v>425948.47099999996</v>
      </c>
      <c r="E1627" s="48"/>
      <c r="F1627" s="48"/>
      <c r="G1627" s="48"/>
      <c r="H1627" s="48"/>
      <c r="I1627" s="48"/>
      <c r="J1627" s="48"/>
      <c r="K1627" s="48"/>
      <c r="L1627" s="48"/>
      <c r="M1627" s="48"/>
      <c r="N1627" s="48"/>
      <c r="O1627" s="48"/>
      <c r="P1627" s="48"/>
      <c r="Q1627" s="48"/>
      <c r="R1627" s="36"/>
      <c r="S1627" s="36"/>
    </row>
    <row r="1628" spans="1:19" s="3" customFormat="1" hidden="1">
      <c r="A1628" s="212">
        <v>3</v>
      </c>
      <c r="B1628" s="214" t="s">
        <v>1479</v>
      </c>
      <c r="C1628" s="153">
        <f t="shared" si="281"/>
        <v>245575.88</v>
      </c>
      <c r="D1628" s="7">
        <v>245575.88</v>
      </c>
      <c r="E1628" s="48"/>
      <c r="F1628" s="48"/>
      <c r="G1628" s="48"/>
      <c r="H1628" s="48"/>
      <c r="I1628" s="48"/>
      <c r="J1628" s="48"/>
      <c r="K1628" s="48"/>
      <c r="L1628" s="48"/>
      <c r="M1628" s="48"/>
      <c r="N1628" s="48"/>
      <c r="O1628" s="48"/>
      <c r="P1628" s="48"/>
      <c r="Q1628" s="48"/>
      <c r="R1628" s="36"/>
      <c r="S1628" s="36"/>
    </row>
    <row r="1629" spans="1:19" s="34" customFormat="1" hidden="1">
      <c r="A1629" s="299" t="s">
        <v>1190</v>
      </c>
      <c r="B1629" s="300"/>
      <c r="C1629" s="297">
        <f>SUM(C1630:C1635)</f>
        <v>6958063.006000001</v>
      </c>
      <c r="D1629" s="298">
        <f t="shared" ref="D1629:Q1629" si="282">D1630+D1631+D1632+D1633+D1634+D1635</f>
        <v>631310.91299999994</v>
      </c>
      <c r="E1629" s="298">
        <f t="shared" si="282"/>
        <v>0</v>
      </c>
      <c r="F1629" s="298">
        <f t="shared" si="282"/>
        <v>0</v>
      </c>
      <c r="G1629" s="298">
        <f t="shared" si="282"/>
        <v>1567.7</v>
      </c>
      <c r="H1629" s="298">
        <f t="shared" si="282"/>
        <v>4770652.193</v>
      </c>
      <c r="I1629" s="298">
        <f t="shared" si="282"/>
        <v>10</v>
      </c>
      <c r="J1629" s="298">
        <f t="shared" si="282"/>
        <v>3982.4</v>
      </c>
      <c r="K1629" s="298">
        <f t="shared" si="282"/>
        <v>450</v>
      </c>
      <c r="L1629" s="298">
        <f t="shared" si="282"/>
        <v>443245.5</v>
      </c>
      <c r="M1629" s="298">
        <f t="shared" si="282"/>
        <v>0</v>
      </c>
      <c r="N1629" s="298">
        <f t="shared" si="282"/>
        <v>0</v>
      </c>
      <c r="O1629" s="298">
        <f t="shared" si="282"/>
        <v>450</v>
      </c>
      <c r="P1629" s="298">
        <f t="shared" si="282"/>
        <v>1108872</v>
      </c>
      <c r="Q1629" s="298">
        <f t="shared" si="282"/>
        <v>0</v>
      </c>
      <c r="R1629" s="97"/>
      <c r="S1629" s="97"/>
    </row>
    <row r="1630" spans="1:19" s="3" customFormat="1" ht="21" hidden="1" customHeight="1">
      <c r="A1630" s="212">
        <v>1</v>
      </c>
      <c r="B1630" s="144" t="s">
        <v>320</v>
      </c>
      <c r="C1630" s="153">
        <f t="shared" ref="C1630:C1635" si="283">D1630+F1630+H1630+J1630+L1630+N1630+P1630+Q1630</f>
        <v>1034650.6000000001</v>
      </c>
      <c r="D1630" s="110"/>
      <c r="E1630" s="48"/>
      <c r="F1630" s="48"/>
      <c r="G1630" s="48">
        <v>340</v>
      </c>
      <c r="H1630" s="48">
        <f>G1630*3043.09</f>
        <v>1034650.6000000001</v>
      </c>
      <c r="I1630" s="48"/>
      <c r="J1630" s="48"/>
      <c r="K1630" s="48"/>
      <c r="L1630" s="48"/>
      <c r="M1630" s="48"/>
      <c r="N1630" s="48"/>
      <c r="O1630" s="48"/>
      <c r="P1630" s="48"/>
      <c r="Q1630" s="48"/>
      <c r="R1630" s="36"/>
      <c r="S1630" s="36"/>
    </row>
    <row r="1631" spans="1:19" hidden="1">
      <c r="A1631" s="212">
        <v>2</v>
      </c>
      <c r="B1631" s="215" t="s">
        <v>1477</v>
      </c>
      <c r="C1631" s="153">
        <f t="shared" si="283"/>
        <v>1582406.8</v>
      </c>
      <c r="D1631" s="110"/>
      <c r="E1631" s="48"/>
      <c r="F1631" s="48"/>
      <c r="G1631" s="48">
        <v>520</v>
      </c>
      <c r="H1631" s="48">
        <f>3043.09*G1631</f>
        <v>1582406.8</v>
      </c>
      <c r="I1631" s="48"/>
      <c r="J1631" s="48"/>
      <c r="K1631" s="48"/>
      <c r="L1631" s="48"/>
      <c r="M1631" s="48"/>
      <c r="N1631" s="48"/>
      <c r="O1631" s="48"/>
      <c r="P1631" s="48"/>
      <c r="Q1631" s="48"/>
    </row>
    <row r="1632" spans="1:19" s="3" customFormat="1" hidden="1">
      <c r="A1632" s="212">
        <v>3</v>
      </c>
      <c r="B1632" s="213" t="s">
        <v>1480</v>
      </c>
      <c r="C1632" s="153">
        <f t="shared" si="283"/>
        <v>1556099.9</v>
      </c>
      <c r="D1632" s="7"/>
      <c r="E1632" s="48"/>
      <c r="F1632" s="48"/>
      <c r="G1632" s="48"/>
      <c r="H1632" s="48"/>
      <c r="I1632" s="48">
        <v>10</v>
      </c>
      <c r="J1632" s="48">
        <f>398.24*I1632</f>
        <v>3982.4</v>
      </c>
      <c r="K1632" s="48">
        <v>450</v>
      </c>
      <c r="L1632" s="48">
        <f>984.99*K1632</f>
        <v>443245.5</v>
      </c>
      <c r="M1632" s="48"/>
      <c r="N1632" s="48"/>
      <c r="O1632" s="48">
        <v>450</v>
      </c>
      <c r="P1632" s="48">
        <f>2464.16*O1632</f>
        <v>1108872</v>
      </c>
      <c r="Q1632" s="48"/>
      <c r="R1632" s="36"/>
      <c r="S1632" s="36"/>
    </row>
    <row r="1633" spans="1:19" s="3" customFormat="1" hidden="1">
      <c r="A1633" s="212">
        <v>4</v>
      </c>
      <c r="B1633" s="214" t="s">
        <v>1476</v>
      </c>
      <c r="C1633" s="153">
        <f t="shared" si="283"/>
        <v>997220.59299999999</v>
      </c>
      <c r="D1633" s="110"/>
      <c r="E1633" s="48"/>
      <c r="F1633" s="48"/>
      <c r="G1633" s="48">
        <v>327.7</v>
      </c>
      <c r="H1633" s="48">
        <f>G1633*3043.09</f>
        <v>997220.59299999999</v>
      </c>
      <c r="I1633" s="48"/>
      <c r="J1633" s="48"/>
      <c r="K1633" s="48"/>
      <c r="L1633" s="48"/>
      <c r="M1633" s="48"/>
      <c r="N1633" s="48"/>
      <c r="O1633" s="48"/>
      <c r="P1633" s="48"/>
      <c r="Q1633" s="48"/>
      <c r="R1633" s="36"/>
      <c r="S1633" s="36"/>
    </row>
    <row r="1634" spans="1:19" s="3" customFormat="1" hidden="1">
      <c r="A1634" s="212">
        <v>5</v>
      </c>
      <c r="B1634" s="214" t="s">
        <v>1478</v>
      </c>
      <c r="C1634" s="153">
        <f t="shared" si="283"/>
        <v>319755.69</v>
      </c>
      <c r="D1634" s="104">
        <v>319755.69</v>
      </c>
      <c r="E1634" s="48"/>
      <c r="F1634" s="48"/>
      <c r="G1634" s="48"/>
      <c r="H1634" s="48"/>
      <c r="I1634" s="48"/>
      <c r="J1634" s="48"/>
      <c r="K1634" s="48"/>
      <c r="L1634" s="48"/>
      <c r="M1634" s="48"/>
      <c r="N1634" s="48"/>
      <c r="O1634" s="48"/>
      <c r="P1634" s="48"/>
      <c r="Q1634" s="48"/>
      <c r="R1634" s="36"/>
      <c r="S1634" s="36"/>
    </row>
    <row r="1635" spans="1:19" s="3" customFormat="1" hidden="1">
      <c r="A1635" s="212">
        <v>6</v>
      </c>
      <c r="B1635" s="214" t="s">
        <v>1475</v>
      </c>
      <c r="C1635" s="153">
        <f t="shared" si="283"/>
        <v>1467929.423</v>
      </c>
      <c r="D1635" s="48">
        <f>497.7*625.99</f>
        <v>311555.223</v>
      </c>
      <c r="E1635" s="48"/>
      <c r="F1635" s="48"/>
      <c r="G1635" s="48">
        <v>380</v>
      </c>
      <c r="H1635" s="48">
        <f>3043.09*G1635</f>
        <v>1156374.2</v>
      </c>
      <c r="I1635" s="48"/>
      <c r="J1635" s="48"/>
      <c r="K1635" s="48"/>
      <c r="L1635" s="48"/>
      <c r="M1635" s="48"/>
      <c r="N1635" s="48"/>
      <c r="O1635" s="48"/>
      <c r="P1635" s="48"/>
      <c r="Q1635" s="48"/>
      <c r="R1635" s="36"/>
      <c r="S1635" s="36"/>
    </row>
    <row r="1636" spans="1:19" s="70" customFormat="1" hidden="1">
      <c r="A1636" s="299" t="s">
        <v>1607</v>
      </c>
      <c r="B1636" s="300"/>
      <c r="C1636" s="301">
        <f>C1637+C1638+C1639+C1640+C1641</f>
        <v>7993684.5550000006</v>
      </c>
      <c r="D1636" s="302">
        <f t="shared" ref="D1636:Q1636" si="284">D1637+D1638+D1639+D1640+D1641</f>
        <v>0</v>
      </c>
      <c r="E1636" s="302">
        <f t="shared" si="284"/>
        <v>0</v>
      </c>
      <c r="F1636" s="302">
        <f t="shared" si="284"/>
        <v>0</v>
      </c>
      <c r="G1636" s="302">
        <f t="shared" si="284"/>
        <v>1473</v>
      </c>
      <c r="H1636" s="302">
        <f t="shared" si="284"/>
        <v>4482471.57</v>
      </c>
      <c r="I1636" s="302">
        <f t="shared" si="284"/>
        <v>0</v>
      </c>
      <c r="J1636" s="302">
        <f t="shared" si="284"/>
        <v>0</v>
      </c>
      <c r="K1636" s="302">
        <f t="shared" si="284"/>
        <v>1503</v>
      </c>
      <c r="L1636" s="302">
        <f t="shared" si="284"/>
        <v>1322546.0729999999</v>
      </c>
      <c r="M1636" s="302">
        <f t="shared" si="284"/>
        <v>0</v>
      </c>
      <c r="N1636" s="302">
        <f t="shared" si="284"/>
        <v>0</v>
      </c>
      <c r="O1636" s="302">
        <f t="shared" si="284"/>
        <v>946</v>
      </c>
      <c r="P1636" s="302">
        <f t="shared" si="284"/>
        <v>2188666.9119999995</v>
      </c>
      <c r="Q1636" s="302">
        <f t="shared" si="284"/>
        <v>0</v>
      </c>
      <c r="R1636" s="37"/>
      <c r="S1636" s="37"/>
    </row>
    <row r="1637" spans="1:19" s="3" customFormat="1" hidden="1">
      <c r="A1637" s="212">
        <v>1</v>
      </c>
      <c r="B1637" s="214" t="s">
        <v>1474</v>
      </c>
      <c r="C1637" s="153">
        <f t="shared" ref="C1637:C1641" si="285">D1637+F1637+H1637+J1637+L1637+N1637+P1637+Q1637</f>
        <v>1464164.1749999998</v>
      </c>
      <c r="D1637" s="110"/>
      <c r="E1637" s="48"/>
      <c r="F1637" s="48"/>
      <c r="G1637" s="48"/>
      <c r="H1637" s="48"/>
      <c r="I1637" s="48"/>
      <c r="J1637" s="48"/>
      <c r="K1637" s="48">
        <v>473</v>
      </c>
      <c r="L1637" s="48">
        <f>984.99*424.5</f>
        <v>418128.255</v>
      </c>
      <c r="M1637" s="48"/>
      <c r="N1637" s="48"/>
      <c r="O1637" s="48">
        <v>473</v>
      </c>
      <c r="P1637" s="48">
        <f>2464.16*424.5</f>
        <v>1046035.9199999999</v>
      </c>
      <c r="Q1637" s="48"/>
      <c r="R1637" s="36"/>
      <c r="S1637" s="36"/>
    </row>
    <row r="1638" spans="1:19" s="3" customFormat="1" hidden="1">
      <c r="A1638" s="212">
        <v>2</v>
      </c>
      <c r="B1638" s="214" t="s">
        <v>1473</v>
      </c>
      <c r="C1638" s="153">
        <f t="shared" si="285"/>
        <v>1567191.35</v>
      </c>
      <c r="D1638" s="110"/>
      <c r="E1638" s="48"/>
      <c r="F1638" s="48"/>
      <c r="G1638" s="48">
        <v>515</v>
      </c>
      <c r="H1638" s="48">
        <f>G1638*3043.09</f>
        <v>1567191.35</v>
      </c>
      <c r="I1638" s="48"/>
      <c r="J1638" s="48"/>
      <c r="K1638" s="48"/>
      <c r="L1638" s="48"/>
      <c r="M1638" s="48"/>
      <c r="N1638" s="48"/>
      <c r="O1638" s="48"/>
      <c r="P1638" s="48"/>
      <c r="Q1638" s="48"/>
      <c r="R1638" s="36"/>
      <c r="S1638" s="36"/>
    </row>
    <row r="1639" spans="1:19" s="3" customFormat="1" hidden="1">
      <c r="A1639" s="212">
        <v>3</v>
      </c>
      <c r="B1639" s="214" t="s">
        <v>1472</v>
      </c>
      <c r="C1639" s="153">
        <f t="shared" si="285"/>
        <v>2014869.3050000002</v>
      </c>
      <c r="D1639" s="110"/>
      <c r="E1639" s="48"/>
      <c r="F1639" s="48"/>
      <c r="G1639" s="48">
        <v>515</v>
      </c>
      <c r="H1639" s="48">
        <f>G1639*3043.09</f>
        <v>1567191.35</v>
      </c>
      <c r="I1639" s="48"/>
      <c r="J1639" s="48"/>
      <c r="K1639" s="48">
        <v>557</v>
      </c>
      <c r="L1639" s="48">
        <f>984.99*454.5</f>
        <v>447677.95500000002</v>
      </c>
      <c r="M1639" s="48"/>
      <c r="N1639" s="48"/>
      <c r="O1639" s="48"/>
      <c r="P1639" s="48"/>
      <c r="Q1639" s="48"/>
      <c r="R1639" s="36"/>
      <c r="S1639" s="36"/>
    </row>
    <row r="1640" spans="1:19" s="3" customFormat="1" hidden="1">
      <c r="A1640" s="212">
        <v>4</v>
      </c>
      <c r="B1640" s="214" t="s">
        <v>1471</v>
      </c>
      <c r="C1640" s="153">
        <f t="shared" si="285"/>
        <v>1599370.855</v>
      </c>
      <c r="D1640" s="110"/>
      <c r="E1640" s="48"/>
      <c r="F1640" s="48"/>
      <c r="G1640" s="48"/>
      <c r="H1640" s="48"/>
      <c r="I1640" s="48"/>
      <c r="J1640" s="48"/>
      <c r="K1640" s="48">
        <v>473</v>
      </c>
      <c r="L1640" s="48">
        <f>984.99*463.7</f>
        <v>456739.86300000001</v>
      </c>
      <c r="M1640" s="48"/>
      <c r="N1640" s="48"/>
      <c r="O1640" s="48">
        <v>473</v>
      </c>
      <c r="P1640" s="48">
        <f>2464.16*463.7</f>
        <v>1142630.9919999999</v>
      </c>
      <c r="Q1640" s="48"/>
      <c r="R1640" s="36"/>
      <c r="S1640" s="36"/>
    </row>
    <row r="1641" spans="1:19" s="3" customFormat="1" hidden="1">
      <c r="A1641" s="212">
        <v>5</v>
      </c>
      <c r="B1641" s="214" t="s">
        <v>1470</v>
      </c>
      <c r="C1641" s="153">
        <f t="shared" si="285"/>
        <v>1348088.87</v>
      </c>
      <c r="D1641" s="110"/>
      <c r="E1641" s="48"/>
      <c r="F1641" s="48"/>
      <c r="G1641" s="48">
        <v>443</v>
      </c>
      <c r="H1641" s="48">
        <f>G1641*3043.09</f>
        <v>1348088.87</v>
      </c>
      <c r="I1641" s="48"/>
      <c r="J1641" s="48"/>
      <c r="K1641" s="48"/>
      <c r="L1641" s="48"/>
      <c r="M1641" s="48"/>
      <c r="N1641" s="48"/>
      <c r="O1641" s="48"/>
      <c r="P1641" s="48"/>
      <c r="Q1641" s="48"/>
      <c r="R1641" s="36"/>
      <c r="S1641" s="36"/>
    </row>
    <row r="1642" spans="1:19" s="70" customFormat="1" hidden="1">
      <c r="A1642" s="6">
        <v>45</v>
      </c>
      <c r="B1642" s="13" t="s">
        <v>100</v>
      </c>
      <c r="C1642" s="133">
        <f>C1643+C1645+C1665</f>
        <v>50052622.460000001</v>
      </c>
      <c r="D1642" s="61">
        <f t="shared" ref="D1642:Q1642" si="286">D1643+D1645+D1665</f>
        <v>6590149</v>
      </c>
      <c r="E1642" s="61">
        <f t="shared" si="286"/>
        <v>0</v>
      </c>
      <c r="F1642" s="61">
        <f t="shared" si="286"/>
        <v>0</v>
      </c>
      <c r="G1642" s="61">
        <f t="shared" si="286"/>
        <v>10664.560000000001</v>
      </c>
      <c r="H1642" s="61">
        <f t="shared" si="286"/>
        <v>33554585.460000001</v>
      </c>
      <c r="I1642" s="61">
        <f t="shared" si="286"/>
        <v>0</v>
      </c>
      <c r="J1642" s="61">
        <f t="shared" si="286"/>
        <v>0</v>
      </c>
      <c r="K1642" s="61">
        <f t="shared" si="286"/>
        <v>1991.94</v>
      </c>
      <c r="L1642" s="61">
        <f t="shared" si="286"/>
        <v>1962040</v>
      </c>
      <c r="M1642" s="61">
        <f t="shared" si="286"/>
        <v>740.2</v>
      </c>
      <c r="N1642" s="61">
        <f t="shared" si="286"/>
        <v>766462</v>
      </c>
      <c r="O1642" s="61">
        <f t="shared" si="286"/>
        <v>2501.7799999999997</v>
      </c>
      <c r="P1642" s="61">
        <f t="shared" si="286"/>
        <v>7179386</v>
      </c>
      <c r="Q1642" s="61">
        <f t="shared" si="286"/>
        <v>0</v>
      </c>
      <c r="R1642" s="37"/>
      <c r="S1642" s="37"/>
    </row>
    <row r="1643" spans="1:19" s="34" customFormat="1" ht="18.75" hidden="1" customHeight="1">
      <c r="A1643" s="369" t="s">
        <v>101</v>
      </c>
      <c r="B1643" s="370"/>
      <c r="C1643" s="262">
        <f>C1644</f>
        <v>850000</v>
      </c>
      <c r="D1643" s="49">
        <f t="shared" ref="D1643:Q1643" si="287">D1644</f>
        <v>0</v>
      </c>
      <c r="E1643" s="49">
        <f t="shared" si="287"/>
        <v>0</v>
      </c>
      <c r="F1643" s="49">
        <f t="shared" si="287"/>
        <v>0</v>
      </c>
      <c r="G1643" s="49">
        <f t="shared" si="287"/>
        <v>577.4</v>
      </c>
      <c r="H1643" s="49">
        <f t="shared" si="287"/>
        <v>850000</v>
      </c>
      <c r="I1643" s="49">
        <f t="shared" si="287"/>
        <v>0</v>
      </c>
      <c r="J1643" s="49">
        <f t="shared" si="287"/>
        <v>0</v>
      </c>
      <c r="K1643" s="49">
        <f t="shared" si="287"/>
        <v>0</v>
      </c>
      <c r="L1643" s="49">
        <f t="shared" si="287"/>
        <v>0</v>
      </c>
      <c r="M1643" s="49">
        <f t="shared" si="287"/>
        <v>0</v>
      </c>
      <c r="N1643" s="49">
        <f t="shared" si="287"/>
        <v>0</v>
      </c>
      <c r="O1643" s="49">
        <f t="shared" si="287"/>
        <v>0</v>
      </c>
      <c r="P1643" s="49">
        <f t="shared" si="287"/>
        <v>0</v>
      </c>
      <c r="Q1643" s="49">
        <f t="shared" si="287"/>
        <v>0</v>
      </c>
      <c r="R1643" s="97"/>
      <c r="S1643" s="97"/>
    </row>
    <row r="1644" spans="1:19" s="3" customFormat="1" hidden="1">
      <c r="A1644" s="4">
        <v>1</v>
      </c>
      <c r="B1644" s="5" t="s">
        <v>1061</v>
      </c>
      <c r="C1644" s="124">
        <f t="shared" ref="C1644" si="288">D1644+F1644+H1644+J1644+L1644+N1644+P1644+Q1644</f>
        <v>850000</v>
      </c>
      <c r="D1644" s="7"/>
      <c r="E1644" s="7"/>
      <c r="F1644" s="7"/>
      <c r="G1644" s="7">
        <v>577.4</v>
      </c>
      <c r="H1644" s="7">
        <v>850000</v>
      </c>
      <c r="I1644" s="7"/>
      <c r="J1644" s="7"/>
      <c r="K1644" s="7"/>
      <c r="L1644" s="7"/>
      <c r="M1644" s="7"/>
      <c r="N1644" s="7"/>
      <c r="O1644" s="7"/>
      <c r="P1644" s="20"/>
      <c r="Q1644" s="7"/>
      <c r="R1644" s="36"/>
      <c r="S1644" s="36"/>
    </row>
    <row r="1645" spans="1:19" s="70" customFormat="1" ht="18.75" hidden="1" customHeight="1">
      <c r="A1645" s="369" t="s">
        <v>102</v>
      </c>
      <c r="B1645" s="370"/>
      <c r="C1645" s="262">
        <f>SUM(C1646:C1664)</f>
        <v>37923622.460000001</v>
      </c>
      <c r="D1645" s="49">
        <f t="shared" ref="D1645:Q1645" si="289">SUM(D1646:D1664)</f>
        <v>3575155</v>
      </c>
      <c r="E1645" s="49">
        <f t="shared" si="289"/>
        <v>0</v>
      </c>
      <c r="F1645" s="49">
        <f t="shared" si="289"/>
        <v>0</v>
      </c>
      <c r="G1645" s="49">
        <f t="shared" si="289"/>
        <v>7958.8200000000006</v>
      </c>
      <c r="H1645" s="49">
        <f t="shared" si="289"/>
        <v>25207041.460000001</v>
      </c>
      <c r="I1645" s="49">
        <f t="shared" si="289"/>
        <v>0</v>
      </c>
      <c r="J1645" s="49">
        <f t="shared" si="289"/>
        <v>0</v>
      </c>
      <c r="K1645" s="49">
        <f t="shared" si="289"/>
        <v>1991.94</v>
      </c>
      <c r="L1645" s="49">
        <f t="shared" si="289"/>
        <v>1962040</v>
      </c>
      <c r="M1645" s="49">
        <f t="shared" si="289"/>
        <v>0</v>
      </c>
      <c r="N1645" s="49">
        <f t="shared" si="289"/>
        <v>0</v>
      </c>
      <c r="O1645" s="49">
        <f t="shared" si="289"/>
        <v>2501.7799999999997</v>
      </c>
      <c r="P1645" s="49">
        <f t="shared" si="289"/>
        <v>7179386</v>
      </c>
      <c r="Q1645" s="49">
        <f t="shared" si="289"/>
        <v>0</v>
      </c>
      <c r="R1645" s="37"/>
      <c r="S1645" s="37"/>
    </row>
    <row r="1646" spans="1:19" hidden="1">
      <c r="A1646" s="11">
        <v>1</v>
      </c>
      <c r="B1646" s="5" t="s">
        <v>1059</v>
      </c>
      <c r="C1646" s="124">
        <f t="shared" ref="C1646:C1664" si="290">D1646+F1646+H1646+J1646+L1646+N1646+P1646+Q1646</f>
        <v>3337098</v>
      </c>
      <c r="D1646" s="7">
        <v>366267</v>
      </c>
      <c r="E1646" s="7"/>
      <c r="F1646" s="7"/>
      <c r="G1646" s="7"/>
      <c r="H1646" s="7"/>
      <c r="I1646" s="7"/>
      <c r="J1646" s="7"/>
      <c r="K1646" s="7">
        <v>424.54</v>
      </c>
      <c r="L1646" s="7">
        <v>418167</v>
      </c>
      <c r="M1646" s="7"/>
      <c r="N1646" s="7"/>
      <c r="O1646" s="7">
        <v>968.65</v>
      </c>
      <c r="P1646" s="7">
        <v>2552664</v>
      </c>
      <c r="Q1646" s="7"/>
    </row>
    <row r="1647" spans="1:19" s="3" customFormat="1" hidden="1">
      <c r="A1647" s="4">
        <v>2</v>
      </c>
      <c r="B1647" s="5" t="s">
        <v>1058</v>
      </c>
      <c r="C1647" s="124">
        <f t="shared" si="290"/>
        <v>2487977</v>
      </c>
      <c r="D1647" s="7"/>
      <c r="E1647" s="7"/>
      <c r="F1647" s="7"/>
      <c r="G1647" s="7">
        <v>1123.2</v>
      </c>
      <c r="H1647" s="7">
        <v>2487977</v>
      </c>
      <c r="I1647" s="7"/>
      <c r="J1647" s="7"/>
      <c r="K1647" s="7"/>
      <c r="L1647" s="7"/>
      <c r="M1647" s="7"/>
      <c r="N1647" s="7"/>
      <c r="O1647" s="7"/>
      <c r="P1647" s="7"/>
      <c r="Q1647" s="7"/>
      <c r="R1647" s="36"/>
      <c r="S1647" s="36"/>
    </row>
    <row r="1648" spans="1:19" hidden="1">
      <c r="A1648" s="11">
        <v>3</v>
      </c>
      <c r="B1648" s="5" t="s">
        <v>1060</v>
      </c>
      <c r="C1648" s="124">
        <f t="shared" si="290"/>
        <v>2642258</v>
      </c>
      <c r="D1648" s="7">
        <v>849152</v>
      </c>
      <c r="E1648" s="7"/>
      <c r="F1648" s="7"/>
      <c r="G1648" s="7">
        <v>809.54</v>
      </c>
      <c r="H1648" s="7">
        <v>1793106</v>
      </c>
      <c r="I1648" s="7"/>
      <c r="J1648" s="7"/>
      <c r="K1648" s="7"/>
      <c r="L1648" s="7"/>
      <c r="M1648" s="7"/>
      <c r="N1648" s="7"/>
      <c r="O1648" s="7"/>
      <c r="P1648" s="7"/>
      <c r="Q1648" s="7"/>
    </row>
    <row r="1649" spans="1:19" hidden="1">
      <c r="A1649" s="4">
        <v>4</v>
      </c>
      <c r="B1649" s="5" t="s">
        <v>321</v>
      </c>
      <c r="C1649" s="124">
        <f t="shared" si="290"/>
        <v>2182579</v>
      </c>
      <c r="D1649" s="7">
        <v>283755</v>
      </c>
      <c r="E1649" s="7"/>
      <c r="F1649" s="7"/>
      <c r="G1649" s="7"/>
      <c r="H1649" s="20"/>
      <c r="I1649" s="7"/>
      <c r="J1649" s="7"/>
      <c r="K1649" s="7">
        <v>328.9</v>
      </c>
      <c r="L1649" s="7">
        <v>323963</v>
      </c>
      <c r="M1649" s="7"/>
      <c r="N1649" s="7"/>
      <c r="O1649" s="7">
        <v>294.63</v>
      </c>
      <c r="P1649" s="20">
        <v>1574861</v>
      </c>
      <c r="Q1649" s="7"/>
    </row>
    <row r="1650" spans="1:19" s="3" customFormat="1" ht="21" hidden="1" customHeight="1">
      <c r="A1650" s="11">
        <v>5</v>
      </c>
      <c r="B1650" s="15" t="s">
        <v>1091</v>
      </c>
      <c r="C1650" s="124">
        <f t="shared" si="290"/>
        <v>1043652</v>
      </c>
      <c r="D1650" s="7">
        <v>1043652</v>
      </c>
      <c r="E1650" s="7"/>
      <c r="F1650" s="7"/>
      <c r="G1650" s="7"/>
      <c r="H1650" s="7"/>
      <c r="I1650" s="7"/>
      <c r="J1650" s="7"/>
      <c r="K1650" s="7"/>
      <c r="L1650" s="7"/>
      <c r="M1650" s="7"/>
      <c r="N1650" s="7"/>
      <c r="O1650" s="7"/>
      <c r="P1650" s="7"/>
      <c r="Q1650" s="7"/>
      <c r="R1650" s="36"/>
      <c r="S1650" s="36"/>
    </row>
    <row r="1651" spans="1:19" s="3" customFormat="1" ht="20.25" hidden="1" customHeight="1">
      <c r="A1651" s="4">
        <v>6</v>
      </c>
      <c r="B1651" s="15" t="s">
        <v>382</v>
      </c>
      <c r="C1651" s="124">
        <f t="shared" si="290"/>
        <v>3883585.46</v>
      </c>
      <c r="D1651" s="7"/>
      <c r="E1651" s="7"/>
      <c r="F1651" s="7"/>
      <c r="G1651" s="7">
        <v>524.27</v>
      </c>
      <c r="H1651" s="7">
        <v>1846863.46</v>
      </c>
      <c r="I1651" s="7"/>
      <c r="J1651" s="7"/>
      <c r="K1651" s="7">
        <v>590.5</v>
      </c>
      <c r="L1651" s="7">
        <v>581636</v>
      </c>
      <c r="M1651" s="7"/>
      <c r="N1651" s="7"/>
      <c r="O1651" s="7">
        <v>590.5</v>
      </c>
      <c r="P1651" s="7">
        <v>1455086</v>
      </c>
      <c r="Q1651" s="7"/>
      <c r="R1651" s="36"/>
      <c r="S1651" s="36"/>
    </row>
    <row r="1652" spans="1:19" ht="21.75" hidden="1" customHeight="1">
      <c r="A1652" s="11">
        <v>7</v>
      </c>
      <c r="B1652" s="15" t="s">
        <v>383</v>
      </c>
      <c r="C1652" s="124">
        <f t="shared" si="290"/>
        <v>1079220</v>
      </c>
      <c r="D1652" s="7"/>
      <c r="E1652" s="7"/>
      <c r="F1652" s="7"/>
      <c r="G1652" s="7">
        <v>392.14</v>
      </c>
      <c r="H1652" s="7">
        <v>1079220</v>
      </c>
      <c r="I1652" s="7"/>
      <c r="J1652" s="7"/>
      <c r="K1652" s="7"/>
      <c r="L1652" s="7"/>
      <c r="M1652" s="7"/>
      <c r="N1652" s="7"/>
      <c r="O1652" s="7"/>
      <c r="P1652" s="7"/>
      <c r="Q1652" s="7"/>
    </row>
    <row r="1653" spans="1:19" s="3" customFormat="1" ht="18.75" hidden="1" customHeight="1">
      <c r="A1653" s="4">
        <v>8</v>
      </c>
      <c r="B1653" s="15" t="s">
        <v>384</v>
      </c>
      <c r="C1653" s="124">
        <f t="shared" si="290"/>
        <v>1852962</v>
      </c>
      <c r="D1653" s="7"/>
      <c r="E1653" s="7"/>
      <c r="F1653" s="7"/>
      <c r="G1653" s="7">
        <v>526</v>
      </c>
      <c r="H1653" s="7">
        <v>1852962</v>
      </c>
      <c r="I1653" s="7"/>
      <c r="J1653" s="7"/>
      <c r="K1653" s="7"/>
      <c r="L1653" s="7"/>
      <c r="M1653" s="7"/>
      <c r="N1653" s="7"/>
      <c r="O1653" s="7"/>
      <c r="P1653" s="7"/>
      <c r="Q1653" s="7"/>
      <c r="R1653" s="36"/>
      <c r="S1653" s="36"/>
    </row>
    <row r="1654" spans="1:19" ht="20.25" hidden="1" customHeight="1">
      <c r="A1654" s="11">
        <v>9</v>
      </c>
      <c r="B1654" s="15" t="s">
        <v>385</v>
      </c>
      <c r="C1654" s="124">
        <f t="shared" si="290"/>
        <v>1832272</v>
      </c>
      <c r="D1654" s="7"/>
      <c r="E1654" s="7"/>
      <c r="F1654" s="7"/>
      <c r="G1654" s="7">
        <v>520.13</v>
      </c>
      <c r="H1654" s="7">
        <v>1832272</v>
      </c>
      <c r="I1654" s="7"/>
      <c r="J1654" s="7"/>
      <c r="K1654" s="7"/>
      <c r="L1654" s="7"/>
      <c r="M1654" s="7"/>
      <c r="N1654" s="7"/>
      <c r="O1654" s="7"/>
      <c r="P1654" s="7"/>
      <c r="Q1654" s="7"/>
    </row>
    <row r="1655" spans="1:19" ht="21.75" hidden="1" customHeight="1">
      <c r="A1655" s="4">
        <v>10</v>
      </c>
      <c r="B1655" s="15" t="s">
        <v>322</v>
      </c>
      <c r="C1655" s="124">
        <f t="shared" si="290"/>
        <v>1324578</v>
      </c>
      <c r="D1655" s="7"/>
      <c r="E1655" s="7"/>
      <c r="F1655" s="7"/>
      <c r="G1655" s="7">
        <v>376.01</v>
      </c>
      <c r="H1655" s="7">
        <v>1324578</v>
      </c>
      <c r="I1655" s="7"/>
      <c r="J1655" s="7"/>
      <c r="K1655" s="7"/>
      <c r="L1655" s="7"/>
      <c r="M1655" s="7"/>
      <c r="N1655" s="7"/>
      <c r="O1655" s="7"/>
      <c r="P1655" s="7"/>
      <c r="Q1655" s="7"/>
    </row>
    <row r="1656" spans="1:19" ht="19.5" hidden="1" customHeight="1">
      <c r="A1656" s="11">
        <v>11</v>
      </c>
      <c r="B1656" s="15" t="s">
        <v>1062</v>
      </c>
      <c r="C1656" s="124">
        <f t="shared" si="290"/>
        <v>1300059</v>
      </c>
      <c r="D1656" s="7"/>
      <c r="E1656" s="7"/>
      <c r="F1656" s="7"/>
      <c r="G1656" s="7">
        <v>369.05</v>
      </c>
      <c r="H1656" s="7">
        <v>1300059</v>
      </c>
      <c r="I1656" s="7"/>
      <c r="J1656" s="7"/>
      <c r="K1656" s="7"/>
      <c r="L1656" s="7"/>
      <c r="M1656" s="7"/>
      <c r="N1656" s="7"/>
      <c r="O1656" s="7"/>
      <c r="P1656" s="7"/>
      <c r="Q1656" s="7"/>
    </row>
    <row r="1657" spans="1:19" hidden="1">
      <c r="A1657" s="4">
        <v>12</v>
      </c>
      <c r="B1657" s="15" t="s">
        <v>323</v>
      </c>
      <c r="C1657" s="124">
        <f t="shared" si="290"/>
        <v>1290513</v>
      </c>
      <c r="D1657" s="7"/>
      <c r="E1657" s="7"/>
      <c r="F1657" s="7"/>
      <c r="G1657" s="7">
        <v>366.34</v>
      </c>
      <c r="H1657" s="7">
        <v>1290513</v>
      </c>
      <c r="I1657" s="7"/>
      <c r="J1657" s="7"/>
      <c r="K1657" s="7"/>
      <c r="L1657" s="7"/>
      <c r="M1657" s="7"/>
      <c r="N1657" s="7"/>
      <c r="O1657" s="7"/>
      <c r="P1657" s="7"/>
      <c r="Q1657" s="7"/>
    </row>
    <row r="1658" spans="1:19" s="3" customFormat="1" hidden="1">
      <c r="A1658" s="11">
        <v>13</v>
      </c>
      <c r="B1658" s="15" t="s">
        <v>1063</v>
      </c>
      <c r="C1658" s="124">
        <f t="shared" si="290"/>
        <v>1290513</v>
      </c>
      <c r="D1658" s="7"/>
      <c r="E1658" s="7"/>
      <c r="F1658" s="7"/>
      <c r="G1658" s="7">
        <v>366.34</v>
      </c>
      <c r="H1658" s="7">
        <v>1290513</v>
      </c>
      <c r="I1658" s="7"/>
      <c r="J1658" s="7"/>
      <c r="K1658" s="7"/>
      <c r="L1658" s="7"/>
      <c r="M1658" s="7"/>
      <c r="N1658" s="7"/>
      <c r="O1658" s="7"/>
      <c r="P1658" s="7"/>
      <c r="Q1658" s="7"/>
      <c r="R1658" s="36"/>
      <c r="S1658" s="36"/>
    </row>
    <row r="1659" spans="1:19" s="3" customFormat="1" hidden="1">
      <c r="A1659" s="4">
        <v>14</v>
      </c>
      <c r="B1659" s="15" t="s">
        <v>1064</v>
      </c>
      <c r="C1659" s="124">
        <f t="shared" si="290"/>
        <v>1327009</v>
      </c>
      <c r="D1659" s="7"/>
      <c r="E1659" s="7"/>
      <c r="F1659" s="7"/>
      <c r="G1659" s="7">
        <v>376.7</v>
      </c>
      <c r="H1659" s="7">
        <v>1327009</v>
      </c>
      <c r="I1659" s="7"/>
      <c r="J1659" s="7"/>
      <c r="K1659" s="7"/>
      <c r="L1659" s="7"/>
      <c r="M1659" s="7"/>
      <c r="N1659" s="7"/>
      <c r="O1659" s="7"/>
      <c r="P1659" s="7"/>
      <c r="Q1659" s="7"/>
      <c r="R1659" s="36"/>
      <c r="S1659" s="36"/>
    </row>
    <row r="1660" spans="1:19" s="3" customFormat="1" hidden="1">
      <c r="A1660" s="11">
        <v>15</v>
      </c>
      <c r="B1660" s="15" t="s">
        <v>324</v>
      </c>
      <c r="C1660" s="124">
        <f t="shared" si="290"/>
        <v>1315947</v>
      </c>
      <c r="D1660" s="7"/>
      <c r="E1660" s="7"/>
      <c r="F1660" s="7"/>
      <c r="G1660" s="7">
        <v>373.56</v>
      </c>
      <c r="H1660" s="7">
        <v>1315947</v>
      </c>
      <c r="I1660" s="7"/>
      <c r="J1660" s="7"/>
      <c r="K1660" s="7"/>
      <c r="L1660" s="7"/>
      <c r="M1660" s="7"/>
      <c r="N1660" s="7"/>
      <c r="O1660" s="7"/>
      <c r="P1660" s="7"/>
      <c r="Q1660" s="7"/>
      <c r="R1660" s="36"/>
      <c r="S1660" s="36"/>
    </row>
    <row r="1661" spans="1:19" hidden="1">
      <c r="A1661" s="4">
        <v>16</v>
      </c>
      <c r="B1661" s="15" t="s">
        <v>379</v>
      </c>
      <c r="C1661" s="124">
        <f t="shared" si="290"/>
        <v>4004064</v>
      </c>
      <c r="D1661" s="7"/>
      <c r="E1661" s="7"/>
      <c r="F1661" s="7"/>
      <c r="G1661" s="7">
        <v>1136.6400000000001</v>
      </c>
      <c r="H1661" s="7">
        <v>4004064</v>
      </c>
      <c r="I1661" s="7"/>
      <c r="J1661" s="7"/>
      <c r="K1661" s="7"/>
      <c r="L1661" s="7"/>
      <c r="M1661" s="7"/>
      <c r="N1661" s="7"/>
      <c r="O1661" s="7"/>
      <c r="P1661" s="7"/>
      <c r="Q1661" s="7"/>
    </row>
    <row r="1662" spans="1:19" hidden="1">
      <c r="A1662" s="11">
        <v>17</v>
      </c>
      <c r="B1662" s="15" t="s">
        <v>386</v>
      </c>
      <c r="C1662" s="124">
        <f t="shared" si="290"/>
        <v>1032329</v>
      </c>
      <c r="D1662" s="7">
        <v>1032329</v>
      </c>
      <c r="E1662" s="7"/>
      <c r="F1662" s="7"/>
      <c r="G1662" s="7"/>
      <c r="H1662" s="7"/>
      <c r="I1662" s="7"/>
      <c r="J1662" s="7"/>
      <c r="K1662" s="7"/>
      <c r="L1662" s="7"/>
      <c r="M1662" s="7"/>
      <c r="N1662" s="7"/>
      <c r="O1662" s="7"/>
      <c r="P1662" s="7"/>
      <c r="Q1662" s="7"/>
    </row>
    <row r="1663" spans="1:19" hidden="1">
      <c r="A1663" s="4">
        <v>18</v>
      </c>
      <c r="B1663" s="15" t="s">
        <v>1065</v>
      </c>
      <c r="C1663" s="124">
        <f t="shared" si="290"/>
        <v>2461958</v>
      </c>
      <c r="D1663" s="7"/>
      <c r="E1663" s="7"/>
      <c r="F1663" s="7"/>
      <c r="G1663" s="7">
        <v>698.9</v>
      </c>
      <c r="H1663" s="7">
        <v>2461958</v>
      </c>
      <c r="I1663" s="7"/>
      <c r="J1663" s="7"/>
      <c r="K1663" s="7"/>
      <c r="L1663" s="7"/>
      <c r="M1663" s="7"/>
      <c r="N1663" s="7"/>
      <c r="O1663" s="7"/>
      <c r="P1663" s="7"/>
      <c r="Q1663" s="7"/>
    </row>
    <row r="1664" spans="1:19" hidden="1">
      <c r="A1664" s="11">
        <v>19</v>
      </c>
      <c r="B1664" s="15" t="s">
        <v>1066</v>
      </c>
      <c r="C1664" s="124">
        <f t="shared" si="290"/>
        <v>2235049</v>
      </c>
      <c r="D1664" s="7"/>
      <c r="E1664" s="7"/>
      <c r="F1664" s="7"/>
      <c r="G1664" s="7"/>
      <c r="H1664" s="7"/>
      <c r="I1664" s="7"/>
      <c r="J1664" s="7"/>
      <c r="K1664" s="7">
        <v>648</v>
      </c>
      <c r="L1664" s="7">
        <v>638274</v>
      </c>
      <c r="M1664" s="7"/>
      <c r="N1664" s="7"/>
      <c r="O1664" s="7">
        <v>648</v>
      </c>
      <c r="P1664" s="7">
        <v>1596775</v>
      </c>
      <c r="Q1664" s="7"/>
    </row>
    <row r="1665" spans="1:20" s="34" customFormat="1" ht="18.75" hidden="1" customHeight="1">
      <c r="A1665" s="369" t="s">
        <v>103</v>
      </c>
      <c r="B1665" s="370"/>
      <c r="C1665" s="262">
        <f>SUM(C1666:C1671)</f>
        <v>11279000</v>
      </c>
      <c r="D1665" s="49">
        <f t="shared" ref="D1665:Q1665" si="291">SUM(D1666:D1671)</f>
        <v>3014994</v>
      </c>
      <c r="E1665" s="49">
        <f t="shared" si="291"/>
        <v>0</v>
      </c>
      <c r="F1665" s="49">
        <f t="shared" si="291"/>
        <v>0</v>
      </c>
      <c r="G1665" s="49">
        <f t="shared" si="291"/>
        <v>2128.34</v>
      </c>
      <c r="H1665" s="49">
        <f t="shared" si="291"/>
        <v>7497544</v>
      </c>
      <c r="I1665" s="49">
        <f t="shared" si="291"/>
        <v>0</v>
      </c>
      <c r="J1665" s="49">
        <f t="shared" si="291"/>
        <v>0</v>
      </c>
      <c r="K1665" s="49">
        <f t="shared" si="291"/>
        <v>0</v>
      </c>
      <c r="L1665" s="49">
        <f t="shared" si="291"/>
        <v>0</v>
      </c>
      <c r="M1665" s="49">
        <f t="shared" si="291"/>
        <v>740.2</v>
      </c>
      <c r="N1665" s="49">
        <f t="shared" si="291"/>
        <v>766462</v>
      </c>
      <c r="O1665" s="49">
        <f t="shared" si="291"/>
        <v>0</v>
      </c>
      <c r="P1665" s="49">
        <f t="shared" si="291"/>
        <v>0</v>
      </c>
      <c r="Q1665" s="49">
        <f t="shared" si="291"/>
        <v>0</v>
      </c>
      <c r="R1665" s="97"/>
      <c r="S1665" s="97"/>
    </row>
    <row r="1666" spans="1:20" ht="18.75" hidden="1" customHeight="1">
      <c r="A1666" s="4">
        <v>1</v>
      </c>
      <c r="B1666" s="5" t="s">
        <v>381</v>
      </c>
      <c r="C1666" s="124">
        <f t="shared" ref="C1666:C1671" si="292">D1666+F1666+H1666+J1666+L1666+N1666+P1666+Q1666</f>
        <v>2876596</v>
      </c>
      <c r="D1666" s="7">
        <v>1030938</v>
      </c>
      <c r="E1666" s="7"/>
      <c r="F1666" s="7"/>
      <c r="G1666" s="7">
        <v>523.92999999999995</v>
      </c>
      <c r="H1666" s="7">
        <v>1845658</v>
      </c>
      <c r="I1666" s="7"/>
      <c r="J1666" s="7"/>
      <c r="K1666" s="7"/>
      <c r="L1666" s="7"/>
      <c r="M1666" s="7"/>
      <c r="N1666" s="7"/>
      <c r="O1666" s="7"/>
      <c r="P1666" s="7"/>
      <c r="Q1666" s="7"/>
    </row>
    <row r="1667" spans="1:20" hidden="1">
      <c r="A1667" s="4">
        <v>2</v>
      </c>
      <c r="B1667" s="5" t="s">
        <v>1589</v>
      </c>
      <c r="C1667" s="124">
        <f t="shared" si="292"/>
        <v>939029</v>
      </c>
      <c r="D1667" s="7">
        <v>939029</v>
      </c>
      <c r="E1667" s="7"/>
      <c r="F1667" s="7"/>
      <c r="G1667" s="7"/>
      <c r="H1667" s="7"/>
      <c r="I1667" s="7"/>
      <c r="J1667" s="7"/>
      <c r="K1667" s="7"/>
      <c r="L1667" s="7"/>
      <c r="M1667" s="7"/>
      <c r="N1667" s="7"/>
      <c r="O1667" s="7"/>
      <c r="P1667" s="7"/>
      <c r="Q1667" s="7"/>
    </row>
    <row r="1668" spans="1:20" hidden="1">
      <c r="A1668" s="4">
        <v>3</v>
      </c>
      <c r="B1668" s="5" t="s">
        <v>380</v>
      </c>
      <c r="C1668" s="124">
        <f t="shared" si="292"/>
        <v>766462</v>
      </c>
      <c r="D1668" s="7"/>
      <c r="E1668" s="7"/>
      <c r="F1668" s="7"/>
      <c r="G1668" s="7"/>
      <c r="H1668" s="7"/>
      <c r="I1668" s="7"/>
      <c r="J1668" s="7"/>
      <c r="K1668" s="7"/>
      <c r="L1668" s="7"/>
      <c r="M1668" s="7">
        <v>740.2</v>
      </c>
      <c r="N1668" s="7">
        <v>766462</v>
      </c>
      <c r="O1668" s="7"/>
      <c r="P1668" s="7"/>
      <c r="Q1668" s="7"/>
    </row>
    <row r="1669" spans="1:20" ht="20.25" hidden="1" customHeight="1">
      <c r="A1669" s="4">
        <v>4</v>
      </c>
      <c r="B1669" s="5" t="s">
        <v>1090</v>
      </c>
      <c r="C1669" s="124">
        <f t="shared" si="292"/>
        <v>2890650</v>
      </c>
      <c r="D1669" s="7">
        <v>1045027</v>
      </c>
      <c r="E1669" s="7"/>
      <c r="F1669" s="7"/>
      <c r="G1669" s="7">
        <v>523.91999999999996</v>
      </c>
      <c r="H1669" s="7">
        <v>1845623</v>
      </c>
      <c r="I1669" s="7"/>
      <c r="J1669" s="7"/>
      <c r="K1669" s="7"/>
      <c r="L1669" s="7"/>
      <c r="M1669" s="7"/>
      <c r="N1669" s="7"/>
      <c r="O1669" s="7"/>
      <c r="P1669" s="7"/>
      <c r="Q1669" s="7"/>
    </row>
    <row r="1670" spans="1:20" s="3" customFormat="1" hidden="1">
      <c r="A1670" s="4">
        <v>5</v>
      </c>
      <c r="B1670" s="5" t="s">
        <v>1588</v>
      </c>
      <c r="C1670" s="124">
        <f t="shared" si="292"/>
        <v>1906813</v>
      </c>
      <c r="D1670" s="7"/>
      <c r="E1670" s="7"/>
      <c r="F1670" s="7"/>
      <c r="G1670" s="7">
        <v>541.29</v>
      </c>
      <c r="H1670" s="7">
        <v>1906813</v>
      </c>
      <c r="I1670" s="7"/>
      <c r="J1670" s="7"/>
      <c r="K1670" s="7"/>
      <c r="L1670" s="7"/>
      <c r="M1670" s="7"/>
      <c r="N1670" s="7"/>
      <c r="O1670" s="7"/>
      <c r="P1670" s="7"/>
      <c r="Q1670" s="7"/>
      <c r="R1670" s="36"/>
      <c r="S1670" s="36"/>
    </row>
    <row r="1671" spans="1:20" s="3" customFormat="1" ht="24" hidden="1" customHeight="1">
      <c r="A1671" s="4">
        <v>6</v>
      </c>
      <c r="B1671" s="5" t="s">
        <v>1089</v>
      </c>
      <c r="C1671" s="124">
        <f t="shared" si="292"/>
        <v>1899450</v>
      </c>
      <c r="D1671" s="7"/>
      <c r="E1671" s="7"/>
      <c r="F1671" s="7"/>
      <c r="G1671" s="7">
        <v>539.20000000000005</v>
      </c>
      <c r="H1671" s="7">
        <v>1899450</v>
      </c>
      <c r="I1671" s="7"/>
      <c r="J1671" s="7"/>
      <c r="K1671" s="7"/>
      <c r="L1671" s="7"/>
      <c r="M1671" s="7"/>
      <c r="N1671" s="7"/>
      <c r="O1671" s="7"/>
      <c r="P1671" s="7"/>
      <c r="Q1671" s="7"/>
      <c r="R1671" s="36"/>
      <c r="S1671" s="36"/>
    </row>
    <row r="1672" spans="1:20" s="3" customFormat="1" ht="22.5" hidden="1" customHeight="1">
      <c r="A1672" s="6">
        <v>46</v>
      </c>
      <c r="B1672" s="13" t="s">
        <v>104</v>
      </c>
      <c r="C1672" s="133">
        <f>C1673</f>
        <v>1193058.3700000001</v>
      </c>
      <c r="D1672" s="61">
        <f t="shared" ref="D1672:Q1672" si="293">D1673</f>
        <v>698245.57000000007</v>
      </c>
      <c r="E1672" s="61">
        <f t="shared" si="293"/>
        <v>0</v>
      </c>
      <c r="F1672" s="61">
        <f t="shared" si="293"/>
        <v>0</v>
      </c>
      <c r="G1672" s="61">
        <f t="shared" si="293"/>
        <v>0</v>
      </c>
      <c r="H1672" s="61">
        <f t="shared" si="293"/>
        <v>0</v>
      </c>
      <c r="I1672" s="61">
        <f t="shared" si="293"/>
        <v>0</v>
      </c>
      <c r="J1672" s="61">
        <f t="shared" si="293"/>
        <v>0</v>
      </c>
      <c r="K1672" s="61">
        <f t="shared" si="293"/>
        <v>540</v>
      </c>
      <c r="L1672" s="61">
        <f t="shared" si="293"/>
        <v>494812.8</v>
      </c>
      <c r="M1672" s="61">
        <f t="shared" si="293"/>
        <v>0</v>
      </c>
      <c r="N1672" s="61">
        <f t="shared" si="293"/>
        <v>0</v>
      </c>
      <c r="O1672" s="61">
        <f t="shared" si="293"/>
        <v>0</v>
      </c>
      <c r="P1672" s="61">
        <f t="shared" si="293"/>
        <v>0</v>
      </c>
      <c r="Q1672" s="61">
        <f t="shared" si="293"/>
        <v>0</v>
      </c>
      <c r="R1672" s="36"/>
      <c r="S1672" s="36"/>
    </row>
    <row r="1673" spans="1:20" s="3" customFormat="1" ht="22.5" hidden="1" customHeight="1">
      <c r="A1673" s="13" t="s">
        <v>1334</v>
      </c>
      <c r="B1673" s="279"/>
      <c r="C1673" s="133">
        <f>C1674+C1675</f>
        <v>1193058.3700000001</v>
      </c>
      <c r="D1673" s="61">
        <f t="shared" ref="D1673:Q1673" si="294">D1674+D1675</f>
        <v>698245.57000000007</v>
      </c>
      <c r="E1673" s="61">
        <f t="shared" si="294"/>
        <v>0</v>
      </c>
      <c r="F1673" s="61">
        <f t="shared" si="294"/>
        <v>0</v>
      </c>
      <c r="G1673" s="61">
        <f t="shared" si="294"/>
        <v>0</v>
      </c>
      <c r="H1673" s="61">
        <f t="shared" si="294"/>
        <v>0</v>
      </c>
      <c r="I1673" s="61">
        <f t="shared" si="294"/>
        <v>0</v>
      </c>
      <c r="J1673" s="61">
        <f t="shared" si="294"/>
        <v>0</v>
      </c>
      <c r="K1673" s="61">
        <f t="shared" si="294"/>
        <v>540</v>
      </c>
      <c r="L1673" s="61">
        <f t="shared" si="294"/>
        <v>494812.8</v>
      </c>
      <c r="M1673" s="61">
        <f t="shared" si="294"/>
        <v>0</v>
      </c>
      <c r="N1673" s="61">
        <f t="shared" si="294"/>
        <v>0</v>
      </c>
      <c r="O1673" s="61">
        <f t="shared" si="294"/>
        <v>0</v>
      </c>
      <c r="P1673" s="61">
        <f t="shared" si="294"/>
        <v>0</v>
      </c>
      <c r="Q1673" s="61">
        <f t="shared" si="294"/>
        <v>0</v>
      </c>
      <c r="R1673" s="36"/>
      <c r="S1673" s="36"/>
    </row>
    <row r="1674" spans="1:20" ht="24" hidden="1" customHeight="1">
      <c r="A1674" s="19">
        <v>1</v>
      </c>
      <c r="B1674" s="16" t="s">
        <v>1469</v>
      </c>
      <c r="C1674" s="124">
        <f t="shared" ref="C1674:C1675" si="295">D1674+F1674+H1674+J1674+L1674+N1674+P1674+Q1674</f>
        <v>879167.8</v>
      </c>
      <c r="D1674" s="48">
        <v>384355</v>
      </c>
      <c r="E1674" s="48"/>
      <c r="F1674" s="48"/>
      <c r="G1674" s="48"/>
      <c r="H1674" s="48"/>
      <c r="I1674" s="48"/>
      <c r="J1674" s="48"/>
      <c r="K1674" s="48">
        <v>540</v>
      </c>
      <c r="L1674" s="48">
        <v>494812.8</v>
      </c>
      <c r="M1674" s="48"/>
      <c r="N1674" s="48"/>
      <c r="O1674" s="48"/>
      <c r="P1674" s="48"/>
      <c r="Q1674" s="48"/>
    </row>
    <row r="1675" spans="1:20" ht="24" hidden="1" customHeight="1">
      <c r="A1675" s="19">
        <v>2</v>
      </c>
      <c r="B1675" s="16" t="s">
        <v>1468</v>
      </c>
      <c r="C1675" s="124">
        <f t="shared" si="295"/>
        <v>313890.57</v>
      </c>
      <c r="D1675" s="48">
        <v>313890.57</v>
      </c>
      <c r="E1675" s="48"/>
      <c r="F1675" s="48"/>
      <c r="G1675" s="48"/>
      <c r="H1675" s="48"/>
      <c r="I1675" s="48"/>
      <c r="J1675" s="48"/>
      <c r="K1675" s="48"/>
      <c r="L1675" s="48"/>
      <c r="M1675" s="48"/>
      <c r="N1675" s="48"/>
      <c r="O1675" s="48"/>
      <c r="P1675" s="48"/>
      <c r="Q1675" s="48"/>
    </row>
    <row r="1676" spans="1:20" hidden="1">
      <c r="A1676" s="6">
        <v>47</v>
      </c>
      <c r="B1676" s="13" t="s">
        <v>105</v>
      </c>
      <c r="C1676" s="133">
        <f>SUM(C1677+C1679+C1682)</f>
        <v>11904596.82</v>
      </c>
      <c r="D1676" s="61">
        <f t="shared" ref="D1676:Q1676" si="296">SUM(D1677+D1679+D1682)</f>
        <v>3860418</v>
      </c>
      <c r="E1676" s="61">
        <f t="shared" si="296"/>
        <v>0</v>
      </c>
      <c r="F1676" s="61">
        <f t="shared" si="296"/>
        <v>0</v>
      </c>
      <c r="G1676" s="61">
        <f t="shared" si="296"/>
        <v>553.28</v>
      </c>
      <c r="H1676" s="61">
        <f t="shared" si="296"/>
        <v>1683681</v>
      </c>
      <c r="I1676" s="61">
        <f t="shared" si="296"/>
        <v>1860.3</v>
      </c>
      <c r="J1676" s="61">
        <f t="shared" si="296"/>
        <v>740845</v>
      </c>
      <c r="K1676" s="61">
        <f t="shared" si="296"/>
        <v>1070.8</v>
      </c>
      <c r="L1676" s="61">
        <f t="shared" si="296"/>
        <v>1054727.29</v>
      </c>
      <c r="M1676" s="61">
        <f t="shared" si="296"/>
        <v>1860.3</v>
      </c>
      <c r="N1676" s="61">
        <f t="shared" si="296"/>
        <v>1926303</v>
      </c>
      <c r="O1676" s="61">
        <f t="shared" si="296"/>
        <v>1070.8</v>
      </c>
      <c r="P1676" s="61">
        <f t="shared" si="296"/>
        <v>2638622.5299999998</v>
      </c>
      <c r="Q1676" s="61">
        <f t="shared" si="296"/>
        <v>0</v>
      </c>
      <c r="R1676" s="92"/>
    </row>
    <row r="1677" spans="1:20" s="8" customFormat="1" hidden="1">
      <c r="A1677" s="371" t="s">
        <v>374</v>
      </c>
      <c r="B1677" s="372"/>
      <c r="C1677" s="133">
        <f>SUM(C1678:C1678)</f>
        <v>1108792</v>
      </c>
      <c r="D1677" s="61">
        <f>SUM(D1678:D1678)</f>
        <v>0</v>
      </c>
      <c r="E1677" s="61">
        <v>0</v>
      </c>
      <c r="F1677" s="61">
        <v>0</v>
      </c>
      <c r="G1677" s="61">
        <f>SUM(G1678:G1678)</f>
        <v>0</v>
      </c>
      <c r="H1677" s="61">
        <f>SUM(H1678:H1678)</f>
        <v>0</v>
      </c>
      <c r="I1677" s="61">
        <f>SUM(I1678:I1678)</f>
        <v>0</v>
      </c>
      <c r="J1677" s="61">
        <f>SUM(J1678:J1678)</f>
        <v>0</v>
      </c>
      <c r="K1677" s="61">
        <v>0</v>
      </c>
      <c r="L1677" s="61">
        <v>0</v>
      </c>
      <c r="M1677" s="61">
        <f>SUM(M1678:M1678)</f>
        <v>1070.8</v>
      </c>
      <c r="N1677" s="61">
        <f>SUM(N1678:N1678)</f>
        <v>1108792</v>
      </c>
      <c r="O1677" s="61">
        <v>0</v>
      </c>
      <c r="P1677" s="61">
        <v>0</v>
      </c>
      <c r="Q1677" s="61">
        <v>0</v>
      </c>
      <c r="R1677" s="92"/>
      <c r="S1677" s="193"/>
    </row>
    <row r="1678" spans="1:20" s="8" customFormat="1" hidden="1">
      <c r="A1678" s="19">
        <v>1</v>
      </c>
      <c r="B1678" s="15" t="s">
        <v>1067</v>
      </c>
      <c r="C1678" s="153">
        <f t="shared" ref="C1678" si="297">D1678+F1678+H1678+J1678+L1678+N1678+P1678+Q1678</f>
        <v>1108792</v>
      </c>
      <c r="D1678" s="48"/>
      <c r="E1678" s="48"/>
      <c r="F1678" s="48"/>
      <c r="G1678" s="48"/>
      <c r="H1678" s="48"/>
      <c r="I1678" s="48"/>
      <c r="J1678" s="48"/>
      <c r="K1678" s="48"/>
      <c r="L1678" s="48"/>
      <c r="M1678" s="48">
        <v>1070.8</v>
      </c>
      <c r="N1678" s="48">
        <v>1108792</v>
      </c>
      <c r="O1678" s="48"/>
      <c r="P1678" s="48"/>
      <c r="Q1678" s="48"/>
      <c r="R1678" s="92"/>
      <c r="S1678" s="193"/>
    </row>
    <row r="1679" spans="1:20" s="8" customFormat="1" ht="18.75" hidden="1" customHeight="1">
      <c r="A1679" s="371" t="s">
        <v>375</v>
      </c>
      <c r="B1679" s="372"/>
      <c r="C1679" s="133">
        <f>SUM(C1680:C1681)</f>
        <v>3568012</v>
      </c>
      <c r="D1679" s="61">
        <f t="shared" ref="D1679:Q1679" si="298">SUM(D1680:D1681)</f>
        <v>2009656</v>
      </c>
      <c r="E1679" s="61">
        <f t="shared" si="298"/>
        <v>0</v>
      </c>
      <c r="F1679" s="61">
        <f t="shared" si="298"/>
        <v>0</v>
      </c>
      <c r="G1679" s="61">
        <f t="shared" si="298"/>
        <v>0</v>
      </c>
      <c r="H1679" s="61">
        <f t="shared" si="298"/>
        <v>0</v>
      </c>
      <c r="I1679" s="61">
        <f t="shared" si="298"/>
        <v>1860.3</v>
      </c>
      <c r="J1679" s="61">
        <f t="shared" si="298"/>
        <v>740845</v>
      </c>
      <c r="K1679" s="61">
        <f t="shared" si="298"/>
        <v>0</v>
      </c>
      <c r="L1679" s="61">
        <f t="shared" si="298"/>
        <v>0</v>
      </c>
      <c r="M1679" s="61">
        <f t="shared" si="298"/>
        <v>789.5</v>
      </c>
      <c r="N1679" s="61">
        <f t="shared" si="298"/>
        <v>817511</v>
      </c>
      <c r="O1679" s="61">
        <f t="shared" si="298"/>
        <v>0</v>
      </c>
      <c r="P1679" s="61">
        <f t="shared" si="298"/>
        <v>0</v>
      </c>
      <c r="Q1679" s="61">
        <f t="shared" si="298"/>
        <v>0</v>
      </c>
      <c r="R1679" s="92"/>
      <c r="S1679" s="193"/>
    </row>
    <row r="1680" spans="1:20" s="8" customFormat="1" hidden="1">
      <c r="A1680" s="19">
        <v>1</v>
      </c>
      <c r="B1680" s="15" t="s">
        <v>1067</v>
      </c>
      <c r="C1680" s="153">
        <f t="shared" ref="C1680:C1681" si="299">D1680+F1680+H1680+J1680+L1680+N1680+P1680+Q1680</f>
        <v>2436091</v>
      </c>
      <c r="D1680" s="48">
        <v>2009656</v>
      </c>
      <c r="E1680" s="48"/>
      <c r="F1680" s="48"/>
      <c r="G1680" s="48"/>
      <c r="H1680" s="48"/>
      <c r="I1680" s="48">
        <v>1070.8</v>
      </c>
      <c r="J1680" s="48">
        <v>426435</v>
      </c>
      <c r="K1680" s="48"/>
      <c r="L1680" s="48"/>
      <c r="M1680" s="48"/>
      <c r="N1680" s="48"/>
      <c r="O1680" s="48"/>
      <c r="P1680" s="48"/>
      <c r="Q1680" s="48"/>
      <c r="R1680" s="92"/>
      <c r="S1680" s="193"/>
      <c r="T1680" s="94"/>
    </row>
    <row r="1681" spans="1:21" s="8" customFormat="1" ht="22.5" hidden="1" customHeight="1">
      <c r="A1681" s="19">
        <v>2</v>
      </c>
      <c r="B1681" s="15" t="s">
        <v>1068</v>
      </c>
      <c r="C1681" s="153">
        <f t="shared" si="299"/>
        <v>1131921</v>
      </c>
      <c r="D1681" s="48"/>
      <c r="E1681" s="48"/>
      <c r="F1681" s="48"/>
      <c r="G1681" s="48"/>
      <c r="H1681" s="48"/>
      <c r="I1681" s="48">
        <v>789.5</v>
      </c>
      <c r="J1681" s="48">
        <v>314410</v>
      </c>
      <c r="K1681" s="48"/>
      <c r="L1681" s="48"/>
      <c r="M1681" s="48">
        <v>789.5</v>
      </c>
      <c r="N1681" s="48">
        <v>817511</v>
      </c>
      <c r="O1681" s="48"/>
      <c r="P1681" s="48"/>
      <c r="Q1681" s="48"/>
      <c r="R1681" s="92"/>
      <c r="S1681" s="193"/>
    </row>
    <row r="1682" spans="1:21" s="8" customFormat="1" ht="18.75" hidden="1" customHeight="1">
      <c r="A1682" s="371" t="s">
        <v>376</v>
      </c>
      <c r="B1682" s="372"/>
      <c r="C1682" s="133">
        <f>SUM(C1683:C1684)</f>
        <v>7227792.8200000003</v>
      </c>
      <c r="D1682" s="61">
        <f t="shared" ref="D1682:Q1682" si="300">SUM(D1683:D1684)</f>
        <v>1850762</v>
      </c>
      <c r="E1682" s="61">
        <f t="shared" si="300"/>
        <v>0</v>
      </c>
      <c r="F1682" s="61">
        <f t="shared" si="300"/>
        <v>0</v>
      </c>
      <c r="G1682" s="61">
        <f t="shared" si="300"/>
        <v>553.28</v>
      </c>
      <c r="H1682" s="61">
        <f t="shared" si="300"/>
        <v>1683681</v>
      </c>
      <c r="I1682" s="61">
        <f t="shared" si="300"/>
        <v>0</v>
      </c>
      <c r="J1682" s="61">
        <f t="shared" si="300"/>
        <v>0</v>
      </c>
      <c r="K1682" s="61">
        <f t="shared" si="300"/>
        <v>1070.8</v>
      </c>
      <c r="L1682" s="61">
        <f t="shared" si="300"/>
        <v>1054727.29</v>
      </c>
      <c r="M1682" s="61">
        <f t="shared" si="300"/>
        <v>0</v>
      </c>
      <c r="N1682" s="61">
        <f t="shared" si="300"/>
        <v>0</v>
      </c>
      <c r="O1682" s="61">
        <f t="shared" si="300"/>
        <v>1070.8</v>
      </c>
      <c r="P1682" s="61">
        <f t="shared" si="300"/>
        <v>2638622.5299999998</v>
      </c>
      <c r="Q1682" s="61">
        <f t="shared" si="300"/>
        <v>0</v>
      </c>
      <c r="R1682" s="92"/>
      <c r="S1682" s="193"/>
    </row>
    <row r="1683" spans="1:21" s="8" customFormat="1" hidden="1">
      <c r="A1683" s="19">
        <v>1</v>
      </c>
      <c r="B1683" s="15" t="s">
        <v>1067</v>
      </c>
      <c r="C1683" s="153">
        <f t="shared" ref="C1683:C1684" si="301">D1683+F1683+H1683+J1683+L1683+N1683+P1683+Q1683</f>
        <v>3693349.82</v>
      </c>
      <c r="D1683" s="48"/>
      <c r="E1683" s="48"/>
      <c r="F1683" s="48"/>
      <c r="G1683" s="48"/>
      <c r="H1683" s="48"/>
      <c r="I1683" s="48"/>
      <c r="J1683" s="48"/>
      <c r="K1683" s="48">
        <v>1070.8</v>
      </c>
      <c r="L1683" s="48">
        <v>1054727.29</v>
      </c>
      <c r="M1683" s="48"/>
      <c r="N1683" s="48"/>
      <c r="O1683" s="48">
        <v>1070.8</v>
      </c>
      <c r="P1683" s="48">
        <v>2638622.5299999998</v>
      </c>
      <c r="Q1683" s="48"/>
      <c r="R1683" s="92"/>
      <c r="S1683" s="193"/>
    </row>
    <row r="1684" spans="1:21" s="8" customFormat="1" ht="24.75" hidden="1" customHeight="1">
      <c r="A1684" s="4">
        <v>2</v>
      </c>
      <c r="B1684" s="5" t="s">
        <v>1068</v>
      </c>
      <c r="C1684" s="153">
        <f t="shared" si="301"/>
        <v>3534443</v>
      </c>
      <c r="D1684" s="7">
        <v>1850762</v>
      </c>
      <c r="E1684" s="7"/>
      <c r="F1684" s="7"/>
      <c r="G1684" s="48">
        <v>553.28</v>
      </c>
      <c r="H1684" s="48">
        <v>1683681</v>
      </c>
      <c r="I1684" s="7"/>
      <c r="J1684" s="7"/>
      <c r="K1684" s="7"/>
      <c r="L1684" s="7"/>
      <c r="M1684" s="7"/>
      <c r="N1684" s="7"/>
      <c r="O1684" s="7"/>
      <c r="P1684" s="7"/>
      <c r="Q1684" s="7"/>
      <c r="R1684" s="93"/>
      <c r="S1684" s="193"/>
    </row>
    <row r="1685" spans="1:21" hidden="1">
      <c r="A1685" s="6">
        <v>48</v>
      </c>
      <c r="B1685" s="13" t="s">
        <v>106</v>
      </c>
      <c r="C1685" s="133">
        <f>C1686</f>
        <v>887900</v>
      </c>
      <c r="D1685" s="61">
        <f t="shared" ref="D1685:Q1685" si="302">D1686</f>
        <v>0</v>
      </c>
      <c r="E1685" s="61">
        <f t="shared" si="302"/>
        <v>0</v>
      </c>
      <c r="F1685" s="61">
        <f t="shared" si="302"/>
        <v>0</v>
      </c>
      <c r="G1685" s="61">
        <f t="shared" si="302"/>
        <v>370.2</v>
      </c>
      <c r="H1685" s="61">
        <f t="shared" si="302"/>
        <v>460000</v>
      </c>
      <c r="I1685" s="61">
        <f t="shared" si="302"/>
        <v>0</v>
      </c>
      <c r="J1685" s="61">
        <f t="shared" si="302"/>
        <v>0</v>
      </c>
      <c r="K1685" s="61">
        <f t="shared" si="302"/>
        <v>200</v>
      </c>
      <c r="L1685" s="61">
        <f t="shared" si="302"/>
        <v>80000</v>
      </c>
      <c r="M1685" s="61">
        <f t="shared" si="302"/>
        <v>270</v>
      </c>
      <c r="N1685" s="61">
        <f t="shared" si="302"/>
        <v>260000</v>
      </c>
      <c r="O1685" s="61">
        <f t="shared" si="302"/>
        <v>300</v>
      </c>
      <c r="P1685" s="61">
        <f t="shared" si="302"/>
        <v>87900</v>
      </c>
      <c r="Q1685" s="61">
        <f t="shared" si="302"/>
        <v>0</v>
      </c>
    </row>
    <row r="1686" spans="1:21" hidden="1">
      <c r="A1686" s="13" t="s">
        <v>1609</v>
      </c>
      <c r="B1686" s="13"/>
      <c r="C1686" s="133">
        <f>C1687</f>
        <v>887900</v>
      </c>
      <c r="D1686" s="61">
        <f t="shared" ref="D1686:Q1686" si="303">D1687</f>
        <v>0</v>
      </c>
      <c r="E1686" s="61">
        <f t="shared" si="303"/>
        <v>0</v>
      </c>
      <c r="F1686" s="61">
        <f t="shared" si="303"/>
        <v>0</v>
      </c>
      <c r="G1686" s="61">
        <f t="shared" si="303"/>
        <v>370.2</v>
      </c>
      <c r="H1686" s="61">
        <f t="shared" si="303"/>
        <v>460000</v>
      </c>
      <c r="I1686" s="61">
        <f t="shared" si="303"/>
        <v>0</v>
      </c>
      <c r="J1686" s="61">
        <f t="shared" si="303"/>
        <v>0</v>
      </c>
      <c r="K1686" s="61">
        <f t="shared" si="303"/>
        <v>200</v>
      </c>
      <c r="L1686" s="61">
        <f t="shared" si="303"/>
        <v>80000</v>
      </c>
      <c r="M1686" s="61">
        <f t="shared" si="303"/>
        <v>270</v>
      </c>
      <c r="N1686" s="61">
        <f t="shared" si="303"/>
        <v>260000</v>
      </c>
      <c r="O1686" s="61">
        <f t="shared" si="303"/>
        <v>300</v>
      </c>
      <c r="P1686" s="61">
        <f t="shared" si="303"/>
        <v>87900</v>
      </c>
      <c r="Q1686" s="61">
        <f t="shared" si="303"/>
        <v>0</v>
      </c>
    </row>
    <row r="1687" spans="1:21" s="3" customFormat="1" ht="39" hidden="1" customHeight="1">
      <c r="A1687" s="19">
        <v>1</v>
      </c>
      <c r="B1687" s="16" t="s">
        <v>1610</v>
      </c>
      <c r="C1687" s="254">
        <f t="shared" ref="C1687" si="304">D1687+F1687+H1687+J1687+L1687+N1687+P1687+Q1687</f>
        <v>887900</v>
      </c>
      <c r="D1687" s="111"/>
      <c r="E1687" s="112"/>
      <c r="F1687" s="112"/>
      <c r="G1687" s="48">
        <v>370.2</v>
      </c>
      <c r="H1687" s="48">
        <v>460000</v>
      </c>
      <c r="I1687" s="112"/>
      <c r="J1687" s="112"/>
      <c r="K1687" s="48">
        <v>200</v>
      </c>
      <c r="L1687" s="48">
        <v>80000</v>
      </c>
      <c r="M1687" s="48">
        <v>270</v>
      </c>
      <c r="N1687" s="48">
        <v>260000</v>
      </c>
      <c r="O1687" s="48">
        <v>300</v>
      </c>
      <c r="P1687" s="48">
        <v>87900</v>
      </c>
      <c r="Q1687" s="112"/>
      <c r="R1687" s="36"/>
      <c r="S1687" s="36"/>
    </row>
    <row r="1688" spans="1:21" s="3" customFormat="1" ht="29.25" hidden="1" customHeight="1">
      <c r="A1688" s="6">
        <v>49</v>
      </c>
      <c r="B1688" s="13" t="s">
        <v>107</v>
      </c>
      <c r="C1688" s="133">
        <f>C1689</f>
        <v>850000</v>
      </c>
      <c r="D1688" s="61">
        <f t="shared" ref="D1688:Q1688" si="305">D1689</f>
        <v>850000</v>
      </c>
      <c r="E1688" s="61">
        <f t="shared" si="305"/>
        <v>0</v>
      </c>
      <c r="F1688" s="61">
        <f t="shared" si="305"/>
        <v>0</v>
      </c>
      <c r="G1688" s="61">
        <f t="shared" si="305"/>
        <v>0</v>
      </c>
      <c r="H1688" s="61">
        <f t="shared" si="305"/>
        <v>0</v>
      </c>
      <c r="I1688" s="61">
        <f t="shared" si="305"/>
        <v>0</v>
      </c>
      <c r="J1688" s="61">
        <f t="shared" si="305"/>
        <v>0</v>
      </c>
      <c r="K1688" s="61">
        <f t="shared" si="305"/>
        <v>0</v>
      </c>
      <c r="L1688" s="61">
        <f t="shared" si="305"/>
        <v>0</v>
      </c>
      <c r="M1688" s="61">
        <f t="shared" si="305"/>
        <v>0</v>
      </c>
      <c r="N1688" s="61">
        <f t="shared" si="305"/>
        <v>0</v>
      </c>
      <c r="O1688" s="61">
        <f t="shared" si="305"/>
        <v>0</v>
      </c>
      <c r="P1688" s="61">
        <f t="shared" si="305"/>
        <v>0</v>
      </c>
      <c r="Q1688" s="61">
        <f t="shared" si="305"/>
        <v>0</v>
      </c>
      <c r="R1688" s="36"/>
      <c r="S1688" s="36"/>
    </row>
    <row r="1689" spans="1:21" s="3" customFormat="1" ht="21.75" hidden="1" customHeight="1">
      <c r="A1689" s="360" t="s">
        <v>108</v>
      </c>
      <c r="B1689" s="362"/>
      <c r="C1689" s="133">
        <f>C1690</f>
        <v>850000</v>
      </c>
      <c r="D1689" s="61">
        <f t="shared" ref="D1689:Q1689" si="306">D1690</f>
        <v>850000</v>
      </c>
      <c r="E1689" s="61">
        <f t="shared" si="306"/>
        <v>0</v>
      </c>
      <c r="F1689" s="61">
        <f t="shared" si="306"/>
        <v>0</v>
      </c>
      <c r="G1689" s="61">
        <f t="shared" si="306"/>
        <v>0</v>
      </c>
      <c r="H1689" s="61">
        <f t="shared" si="306"/>
        <v>0</v>
      </c>
      <c r="I1689" s="61">
        <f t="shared" si="306"/>
        <v>0</v>
      </c>
      <c r="J1689" s="61">
        <f t="shared" si="306"/>
        <v>0</v>
      </c>
      <c r="K1689" s="61">
        <f t="shared" si="306"/>
        <v>0</v>
      </c>
      <c r="L1689" s="61">
        <f t="shared" si="306"/>
        <v>0</v>
      </c>
      <c r="M1689" s="61">
        <f t="shared" si="306"/>
        <v>0</v>
      </c>
      <c r="N1689" s="61">
        <f t="shared" si="306"/>
        <v>0</v>
      </c>
      <c r="O1689" s="61">
        <f t="shared" si="306"/>
        <v>0</v>
      </c>
      <c r="P1689" s="61">
        <f t="shared" si="306"/>
        <v>0</v>
      </c>
      <c r="Q1689" s="61">
        <f t="shared" si="306"/>
        <v>0</v>
      </c>
      <c r="R1689" s="36"/>
      <c r="S1689" s="36"/>
    </row>
    <row r="1690" spans="1:21" s="3" customFormat="1" ht="21.75" hidden="1" customHeight="1">
      <c r="A1690" s="216">
        <v>1</v>
      </c>
      <c r="B1690" s="143" t="s">
        <v>1191</v>
      </c>
      <c r="C1690" s="124">
        <f t="shared" ref="C1690" si="307">D1690+F1690+H1690+J1690+L1690+N1690+P1690+Q1690</f>
        <v>850000</v>
      </c>
      <c r="D1690" s="7">
        <v>850000</v>
      </c>
      <c r="E1690" s="62"/>
      <c r="F1690" s="62"/>
      <c r="G1690" s="62"/>
      <c r="H1690" s="62"/>
      <c r="I1690" s="62"/>
      <c r="J1690" s="62"/>
      <c r="K1690" s="62"/>
      <c r="L1690" s="62"/>
      <c r="M1690" s="62"/>
      <c r="N1690" s="62"/>
      <c r="O1690" s="62"/>
      <c r="P1690" s="62"/>
      <c r="Q1690" s="62"/>
      <c r="R1690" s="36"/>
      <c r="S1690" s="36"/>
    </row>
    <row r="1691" spans="1:21" s="3" customFormat="1" ht="29.25" customHeight="1">
      <c r="A1691" s="6">
        <v>50</v>
      </c>
      <c r="B1691" s="12" t="s">
        <v>109</v>
      </c>
      <c r="C1691" s="133">
        <f>C1692+C1696</f>
        <v>19203018.34</v>
      </c>
      <c r="D1691" s="61">
        <f t="shared" ref="D1691:Q1691" si="308">D1692+D1696</f>
        <v>6021013.7400000002</v>
      </c>
      <c r="E1691" s="61">
        <f t="shared" si="308"/>
        <v>0</v>
      </c>
      <c r="F1691" s="61">
        <f t="shared" si="308"/>
        <v>0</v>
      </c>
      <c r="G1691" s="61">
        <f t="shared" si="308"/>
        <v>2758.4</v>
      </c>
      <c r="H1691" s="61">
        <f t="shared" si="308"/>
        <v>8599123.959999999</v>
      </c>
      <c r="I1691" s="61">
        <f t="shared" si="308"/>
        <v>0</v>
      </c>
      <c r="J1691" s="61">
        <f t="shared" si="308"/>
        <v>0</v>
      </c>
      <c r="K1691" s="61">
        <f t="shared" si="308"/>
        <v>1299.4000000000001</v>
      </c>
      <c r="L1691" s="61">
        <f t="shared" si="308"/>
        <v>1869451.9200000002</v>
      </c>
      <c r="M1691" s="61">
        <f t="shared" si="308"/>
        <v>0</v>
      </c>
      <c r="N1691" s="61">
        <f t="shared" si="308"/>
        <v>0</v>
      </c>
      <c r="O1691" s="61">
        <f t="shared" si="308"/>
        <v>0</v>
      </c>
      <c r="P1691" s="61">
        <f t="shared" si="308"/>
        <v>0</v>
      </c>
      <c r="Q1691" s="61">
        <f t="shared" si="308"/>
        <v>2713428.7199999997</v>
      </c>
      <c r="R1691" s="36"/>
      <c r="S1691" s="36"/>
    </row>
    <row r="1692" spans="1:21" s="8" customFormat="1">
      <c r="A1692" s="307" t="s">
        <v>110</v>
      </c>
      <c r="B1692" s="308"/>
      <c r="C1692" s="262">
        <f>C1693+C1694+C1695</f>
        <v>6827597.4399999995</v>
      </c>
      <c r="D1692" s="49">
        <f t="shared" ref="D1692:Q1692" si="309">D1693+D1694+D1695</f>
        <v>1691747.3199999998</v>
      </c>
      <c r="E1692" s="49">
        <f t="shared" si="309"/>
        <v>0</v>
      </c>
      <c r="F1692" s="49">
        <f t="shared" si="309"/>
        <v>0</v>
      </c>
      <c r="G1692" s="49">
        <f t="shared" si="309"/>
        <v>938</v>
      </c>
      <c r="H1692" s="49">
        <f t="shared" si="309"/>
        <v>2854418.42</v>
      </c>
      <c r="I1692" s="49">
        <f t="shared" si="309"/>
        <v>0</v>
      </c>
      <c r="J1692" s="49">
        <f t="shared" si="309"/>
        <v>0</v>
      </c>
      <c r="K1692" s="49">
        <f t="shared" si="309"/>
        <v>820.8</v>
      </c>
      <c r="L1692" s="49">
        <f t="shared" si="309"/>
        <v>1201431.7000000002</v>
      </c>
      <c r="M1692" s="49">
        <f t="shared" si="309"/>
        <v>0</v>
      </c>
      <c r="N1692" s="49">
        <f t="shared" si="309"/>
        <v>0</v>
      </c>
      <c r="O1692" s="49">
        <f t="shared" si="309"/>
        <v>0</v>
      </c>
      <c r="P1692" s="49">
        <f t="shared" si="309"/>
        <v>0</v>
      </c>
      <c r="Q1692" s="49">
        <f t="shared" si="309"/>
        <v>1080000</v>
      </c>
      <c r="R1692" s="193"/>
      <c r="S1692" s="193"/>
    </row>
    <row r="1693" spans="1:21" s="8" customFormat="1" ht="20.25" hidden="1" customHeight="1">
      <c r="A1693" s="4">
        <v>1</v>
      </c>
      <c r="B1693" s="5" t="s">
        <v>1263</v>
      </c>
      <c r="C1693" s="124">
        <f t="shared" ref="C1693:C1695" si="310">D1693+F1693+H1693+J1693+L1693+N1693+P1693+Q1693</f>
        <v>3426007.54</v>
      </c>
      <c r="D1693" s="7">
        <v>1400999.64</v>
      </c>
      <c r="E1693" s="7"/>
      <c r="F1693" s="7"/>
      <c r="G1693" s="7">
        <v>472</v>
      </c>
      <c r="H1693" s="7">
        <v>1436338.48</v>
      </c>
      <c r="I1693" s="7"/>
      <c r="J1693" s="7"/>
      <c r="K1693" s="7">
        <v>402.8</v>
      </c>
      <c r="L1693" s="7">
        <v>588669.42000000004</v>
      </c>
      <c r="M1693" s="7"/>
      <c r="N1693" s="7"/>
      <c r="O1693" s="7"/>
      <c r="P1693" s="7"/>
      <c r="Q1693" s="7"/>
      <c r="R1693" s="193"/>
      <c r="S1693" s="193"/>
      <c r="U1693" s="46"/>
    </row>
    <row r="1694" spans="1:21" s="8" customFormat="1" hidden="1">
      <c r="A1694" s="4">
        <v>2</v>
      </c>
      <c r="B1694" s="5" t="s">
        <v>1264</v>
      </c>
      <c r="C1694" s="124">
        <f t="shared" si="310"/>
        <v>2321589.9</v>
      </c>
      <c r="D1694" s="7">
        <v>290747.68</v>
      </c>
      <c r="E1694" s="7"/>
      <c r="F1694" s="7"/>
      <c r="G1694" s="7">
        <v>466</v>
      </c>
      <c r="H1694" s="7">
        <v>1418079.94</v>
      </c>
      <c r="I1694" s="7"/>
      <c r="J1694" s="7"/>
      <c r="K1694" s="7">
        <v>418</v>
      </c>
      <c r="L1694" s="7">
        <v>612762.28</v>
      </c>
      <c r="M1694" s="7"/>
      <c r="N1694" s="7"/>
      <c r="O1694" s="7"/>
      <c r="P1694" s="7"/>
      <c r="Q1694" s="7"/>
      <c r="R1694" s="193"/>
      <c r="S1694" s="193"/>
    </row>
    <row r="1695" spans="1:21" s="8" customFormat="1">
      <c r="A1695" s="4">
        <v>3</v>
      </c>
      <c r="B1695" s="5" t="s">
        <v>1262</v>
      </c>
      <c r="C1695" s="124">
        <f t="shared" si="310"/>
        <v>1080000</v>
      </c>
      <c r="D1695" s="7"/>
      <c r="E1695" s="7"/>
      <c r="F1695" s="7"/>
      <c r="G1695" s="7"/>
      <c r="H1695" s="7"/>
      <c r="I1695" s="7"/>
      <c r="J1695" s="7"/>
      <c r="K1695" s="7"/>
      <c r="L1695" s="7"/>
      <c r="M1695" s="7"/>
      <c r="N1695" s="7"/>
      <c r="O1695" s="7"/>
      <c r="P1695" s="7"/>
      <c r="Q1695" s="7">
        <v>1080000</v>
      </c>
      <c r="R1695" s="193"/>
      <c r="S1695" s="193"/>
    </row>
    <row r="1696" spans="1:21" s="53" customFormat="1" ht="19.5" hidden="1" customHeight="1">
      <c r="A1696" s="307" t="s">
        <v>111</v>
      </c>
      <c r="B1696" s="308"/>
      <c r="C1696" s="262">
        <f>C1697+C1698+C1699+C1700+C1701</f>
        <v>12375420.9</v>
      </c>
      <c r="D1696" s="49">
        <f t="shared" ref="D1696:Q1696" si="311">D1697+D1698+D1699+D1700+D1701</f>
        <v>4329266.42</v>
      </c>
      <c r="E1696" s="49">
        <f t="shared" si="311"/>
        <v>0</v>
      </c>
      <c r="F1696" s="49">
        <f t="shared" si="311"/>
        <v>0</v>
      </c>
      <c r="G1696" s="49">
        <f t="shared" si="311"/>
        <v>1820.4</v>
      </c>
      <c r="H1696" s="49">
        <f t="shared" si="311"/>
        <v>5744705.5399999991</v>
      </c>
      <c r="I1696" s="49">
        <f t="shared" si="311"/>
        <v>0</v>
      </c>
      <c r="J1696" s="49">
        <f t="shared" si="311"/>
        <v>0</v>
      </c>
      <c r="K1696" s="49">
        <f t="shared" si="311"/>
        <v>478.6</v>
      </c>
      <c r="L1696" s="49">
        <f t="shared" si="311"/>
        <v>668020.22</v>
      </c>
      <c r="M1696" s="49">
        <f t="shared" si="311"/>
        <v>0</v>
      </c>
      <c r="N1696" s="49">
        <f t="shared" si="311"/>
        <v>0</v>
      </c>
      <c r="O1696" s="49">
        <f t="shared" si="311"/>
        <v>0</v>
      </c>
      <c r="P1696" s="49">
        <f t="shared" si="311"/>
        <v>0</v>
      </c>
      <c r="Q1696" s="49">
        <f t="shared" si="311"/>
        <v>1633428.72</v>
      </c>
      <c r="R1696" s="217"/>
      <c r="S1696" s="217"/>
    </row>
    <row r="1697" spans="1:19" s="8" customFormat="1" ht="21" hidden="1" customHeight="1">
      <c r="A1697" s="283">
        <v>1</v>
      </c>
      <c r="B1697" s="5" t="s">
        <v>1265</v>
      </c>
      <c r="C1697" s="124">
        <f t="shared" ref="C1697:C1701" si="312">D1697+F1697+H1697+J1697+L1697+N1697+P1697+Q1697</f>
        <v>3694208.7</v>
      </c>
      <c r="D1697" s="7">
        <v>1589850</v>
      </c>
      <c r="E1697" s="7"/>
      <c r="F1697" s="7"/>
      <c r="G1697" s="7">
        <v>472</v>
      </c>
      <c r="H1697" s="7">
        <v>1436338.48</v>
      </c>
      <c r="I1697" s="7"/>
      <c r="J1697" s="7"/>
      <c r="K1697" s="7">
        <v>478.6</v>
      </c>
      <c r="L1697" s="7">
        <v>668020.22</v>
      </c>
      <c r="M1697" s="7"/>
      <c r="N1697" s="7"/>
      <c r="O1697" s="7"/>
      <c r="P1697" s="7"/>
      <c r="Q1697" s="7"/>
      <c r="R1697" s="193"/>
      <c r="S1697" s="193"/>
    </row>
    <row r="1698" spans="1:19" s="8" customFormat="1" hidden="1">
      <c r="A1698" s="4">
        <v>2</v>
      </c>
      <c r="B1698" s="5" t="s">
        <v>1266</v>
      </c>
      <c r="C1698" s="124">
        <f t="shared" si="312"/>
        <v>1804315.77</v>
      </c>
      <c r="D1698" s="7">
        <v>386235.83</v>
      </c>
      <c r="E1698" s="7"/>
      <c r="F1698" s="7"/>
      <c r="G1698" s="7">
        <v>466</v>
      </c>
      <c r="H1698" s="7">
        <v>1418079.94</v>
      </c>
      <c r="I1698" s="7"/>
      <c r="J1698" s="7"/>
      <c r="K1698" s="7"/>
      <c r="L1698" s="7"/>
      <c r="M1698" s="7"/>
      <c r="N1698" s="7"/>
      <c r="O1698" s="7"/>
      <c r="P1698" s="7"/>
      <c r="Q1698" s="7"/>
      <c r="R1698" s="193"/>
      <c r="S1698" s="193"/>
    </row>
    <row r="1699" spans="1:19" s="8" customFormat="1" hidden="1">
      <c r="A1699" s="4">
        <v>3</v>
      </c>
      <c r="B1699" s="5" t="s">
        <v>1714</v>
      </c>
      <c r="C1699" s="124">
        <f t="shared" si="312"/>
        <v>1795551.91</v>
      </c>
      <c r="D1699" s="7">
        <v>377471.97</v>
      </c>
      <c r="E1699" s="7"/>
      <c r="F1699" s="7"/>
      <c r="G1699" s="7">
        <v>466</v>
      </c>
      <c r="H1699" s="7">
        <v>1418079.94</v>
      </c>
      <c r="I1699" s="7"/>
      <c r="J1699" s="7"/>
      <c r="K1699" s="7"/>
      <c r="L1699" s="7"/>
      <c r="M1699" s="7"/>
      <c r="N1699" s="7"/>
      <c r="O1699" s="7"/>
      <c r="P1699" s="7"/>
      <c r="Q1699" s="7"/>
      <c r="R1699" s="193"/>
      <c r="S1699" s="193"/>
    </row>
    <row r="1700" spans="1:19" s="8" customFormat="1" hidden="1">
      <c r="A1700" s="4">
        <v>4</v>
      </c>
      <c r="B1700" s="5" t="s">
        <v>1267</v>
      </c>
      <c r="C1700" s="124">
        <f t="shared" si="312"/>
        <v>3447915.8</v>
      </c>
      <c r="D1700" s="7">
        <v>1975708.62</v>
      </c>
      <c r="E1700" s="7"/>
      <c r="F1700" s="7"/>
      <c r="G1700" s="7">
        <v>416.4</v>
      </c>
      <c r="H1700" s="7">
        <v>1472207.18</v>
      </c>
      <c r="I1700" s="7"/>
      <c r="J1700" s="7"/>
      <c r="K1700" s="7"/>
      <c r="L1700" s="7"/>
      <c r="M1700" s="7"/>
      <c r="N1700" s="7"/>
      <c r="O1700" s="7"/>
      <c r="P1700" s="7"/>
      <c r="Q1700" s="7"/>
      <c r="R1700" s="193"/>
      <c r="S1700" s="193"/>
    </row>
    <row r="1701" spans="1:19" s="8" customFormat="1" hidden="1">
      <c r="A1701" s="4">
        <v>5</v>
      </c>
      <c r="B1701" s="5" t="s">
        <v>1268</v>
      </c>
      <c r="C1701" s="124">
        <f t="shared" si="312"/>
        <v>1633428.72</v>
      </c>
      <c r="D1701" s="7"/>
      <c r="E1701" s="7"/>
      <c r="F1701" s="7"/>
      <c r="G1701" s="7"/>
      <c r="H1701" s="7"/>
      <c r="I1701" s="7"/>
      <c r="J1701" s="7"/>
      <c r="K1701" s="7"/>
      <c r="L1701" s="7"/>
      <c r="M1701" s="7"/>
      <c r="N1701" s="7"/>
      <c r="O1701" s="7"/>
      <c r="P1701" s="7"/>
      <c r="Q1701" s="7">
        <v>1633428.72</v>
      </c>
      <c r="R1701" s="193"/>
      <c r="S1701" s="193"/>
    </row>
    <row r="1702" spans="1:19" s="3" customFormat="1" ht="26.25" customHeight="1">
      <c r="A1702" s="6">
        <v>51</v>
      </c>
      <c r="B1702" s="12" t="s">
        <v>1757</v>
      </c>
      <c r="C1702" s="133">
        <f>C1703+C1716</f>
        <v>16667690</v>
      </c>
      <c r="D1702" s="61">
        <f t="shared" ref="D1702:Q1702" si="313">D1703+D1716</f>
        <v>3957522</v>
      </c>
      <c r="E1702" s="61">
        <f t="shared" si="313"/>
        <v>0</v>
      </c>
      <c r="F1702" s="61">
        <f t="shared" si="313"/>
        <v>0</v>
      </c>
      <c r="G1702" s="61">
        <f t="shared" si="313"/>
        <v>5310.8</v>
      </c>
      <c r="H1702" s="61">
        <f t="shared" si="313"/>
        <v>8422721</v>
      </c>
      <c r="I1702" s="61">
        <f t="shared" si="313"/>
        <v>212.86</v>
      </c>
      <c r="J1702" s="61">
        <f t="shared" si="313"/>
        <v>139000</v>
      </c>
      <c r="K1702" s="61">
        <f t="shared" si="313"/>
        <v>721.13</v>
      </c>
      <c r="L1702" s="61">
        <f t="shared" si="313"/>
        <v>759029.16999999993</v>
      </c>
      <c r="M1702" s="61">
        <f t="shared" si="313"/>
        <v>0</v>
      </c>
      <c r="N1702" s="61">
        <f t="shared" si="313"/>
        <v>0</v>
      </c>
      <c r="O1702" s="61">
        <f t="shared" si="313"/>
        <v>3926.4</v>
      </c>
      <c r="P1702" s="61">
        <f t="shared" si="313"/>
        <v>3389417.83</v>
      </c>
      <c r="Q1702" s="61">
        <f t="shared" si="313"/>
        <v>0</v>
      </c>
      <c r="R1702" s="218"/>
      <c r="S1702" s="218"/>
    </row>
    <row r="1703" spans="1:19" s="3" customFormat="1" ht="22.5" hidden="1" customHeight="1">
      <c r="A1703" s="12" t="s">
        <v>1329</v>
      </c>
      <c r="B1703" s="149"/>
      <c r="C1703" s="253">
        <f>SUM(C1704:C1715)</f>
        <v>13608906</v>
      </c>
      <c r="D1703" s="119">
        <f t="shared" ref="D1703:Q1703" si="314">SUM(D1704:D1715)</f>
        <v>3168838</v>
      </c>
      <c r="E1703" s="119">
        <f t="shared" si="314"/>
        <v>0</v>
      </c>
      <c r="F1703" s="119">
        <f t="shared" si="314"/>
        <v>0</v>
      </c>
      <c r="G1703" s="119">
        <f t="shared" si="314"/>
        <v>4344</v>
      </c>
      <c r="H1703" s="119">
        <f t="shared" si="314"/>
        <v>6494621</v>
      </c>
      <c r="I1703" s="119">
        <f t="shared" si="314"/>
        <v>212.86</v>
      </c>
      <c r="J1703" s="119">
        <f t="shared" si="314"/>
        <v>139000</v>
      </c>
      <c r="K1703" s="119">
        <f t="shared" si="314"/>
        <v>693.13</v>
      </c>
      <c r="L1703" s="119">
        <f t="shared" si="314"/>
        <v>744029.16999999993</v>
      </c>
      <c r="M1703" s="119">
        <f t="shared" si="314"/>
        <v>0</v>
      </c>
      <c r="N1703" s="119">
        <f t="shared" si="314"/>
        <v>0</v>
      </c>
      <c r="O1703" s="119">
        <f t="shared" si="314"/>
        <v>3192</v>
      </c>
      <c r="P1703" s="119">
        <f t="shared" si="314"/>
        <v>3062417.83</v>
      </c>
      <c r="Q1703" s="119">
        <f t="shared" si="314"/>
        <v>0</v>
      </c>
      <c r="R1703" s="218"/>
      <c r="S1703" s="218"/>
    </row>
    <row r="1704" spans="1:19" s="3" customFormat="1" ht="36" hidden="1" customHeight="1">
      <c r="A1704" s="19">
        <v>1</v>
      </c>
      <c r="B1704" s="16" t="s">
        <v>1195</v>
      </c>
      <c r="C1704" s="254">
        <f t="shared" ref="C1704" si="315">D1704+F1704+H1704+J1704+L1704+N1704+P1704+Q1704</f>
        <v>671127</v>
      </c>
      <c r="D1704" s="48">
        <v>671127</v>
      </c>
      <c r="E1704" s="48"/>
      <c r="F1704" s="48"/>
      <c r="G1704" s="48"/>
      <c r="H1704" s="48"/>
      <c r="I1704" s="48"/>
      <c r="J1704" s="48"/>
      <c r="K1704" s="48"/>
      <c r="L1704" s="48"/>
      <c r="M1704" s="48"/>
      <c r="N1704" s="48"/>
      <c r="O1704" s="48"/>
      <c r="P1704" s="48"/>
      <c r="Q1704" s="48"/>
      <c r="R1704" s="218"/>
      <c r="S1704" s="218"/>
    </row>
    <row r="1705" spans="1:19" s="3" customFormat="1" ht="39.75" hidden="1" customHeight="1">
      <c r="A1705" s="19">
        <v>2</v>
      </c>
      <c r="B1705" s="16" t="s">
        <v>1193</v>
      </c>
      <c r="C1705" s="254">
        <f t="shared" ref="C1705:C1715" si="316">D1705+F1705+H1705+J1705+L1705+N1705+P1705+Q1705</f>
        <v>647220</v>
      </c>
      <c r="D1705" s="48">
        <v>647220</v>
      </c>
      <c r="E1705" s="48"/>
      <c r="F1705" s="48"/>
      <c r="G1705" s="48"/>
      <c r="H1705" s="48"/>
      <c r="I1705" s="48"/>
      <c r="J1705" s="48"/>
      <c r="K1705" s="48"/>
      <c r="L1705" s="48"/>
      <c r="M1705" s="48"/>
      <c r="N1705" s="48"/>
      <c r="O1705" s="48"/>
      <c r="P1705" s="48"/>
      <c r="Q1705" s="48"/>
      <c r="R1705" s="218"/>
      <c r="S1705" s="218"/>
    </row>
    <row r="1706" spans="1:19" s="3" customFormat="1" ht="39" hidden="1" customHeight="1">
      <c r="A1706" s="19">
        <v>3</v>
      </c>
      <c r="B1706" s="16" t="s">
        <v>1727</v>
      </c>
      <c r="C1706" s="254">
        <f t="shared" si="316"/>
        <v>781027</v>
      </c>
      <c r="D1706" s="48">
        <v>636427</v>
      </c>
      <c r="E1706" s="48"/>
      <c r="F1706" s="48"/>
      <c r="G1706" s="48"/>
      <c r="H1706" s="48"/>
      <c r="I1706" s="48"/>
      <c r="J1706" s="48"/>
      <c r="K1706" s="48">
        <v>45</v>
      </c>
      <c r="L1706" s="48">
        <v>102300</v>
      </c>
      <c r="M1706" s="48"/>
      <c r="N1706" s="48"/>
      <c r="O1706" s="48">
        <v>40</v>
      </c>
      <c r="P1706" s="48">
        <v>42300</v>
      </c>
      <c r="Q1706" s="48"/>
      <c r="R1706" s="218"/>
      <c r="S1706" s="218"/>
    </row>
    <row r="1707" spans="1:19" s="3" customFormat="1" ht="40.5" hidden="1" customHeight="1">
      <c r="A1707" s="19">
        <v>4</v>
      </c>
      <c r="B1707" s="16" t="s">
        <v>1726</v>
      </c>
      <c r="C1707" s="254">
        <f t="shared" si="316"/>
        <v>1182680</v>
      </c>
      <c r="D1707" s="48">
        <v>10500</v>
      </c>
      <c r="E1707" s="48"/>
      <c r="F1707" s="48"/>
      <c r="G1707" s="48"/>
      <c r="H1707" s="48"/>
      <c r="I1707" s="48"/>
      <c r="J1707" s="48"/>
      <c r="K1707" s="48">
        <v>4.4000000000000004</v>
      </c>
      <c r="L1707" s="48">
        <v>10000</v>
      </c>
      <c r="M1707" s="48"/>
      <c r="N1707" s="48"/>
      <c r="O1707" s="48">
        <v>1101</v>
      </c>
      <c r="P1707" s="48">
        <v>1162180</v>
      </c>
      <c r="Q1707" s="48"/>
      <c r="R1707" s="218"/>
      <c r="S1707" s="218"/>
    </row>
    <row r="1708" spans="1:19" s="3" customFormat="1" ht="36" hidden="1" customHeight="1">
      <c r="A1708" s="19">
        <v>5</v>
      </c>
      <c r="B1708" s="16" t="s">
        <v>1192</v>
      </c>
      <c r="C1708" s="254">
        <f t="shared" si="316"/>
        <v>1240400</v>
      </c>
      <c r="D1708" s="48">
        <v>48220</v>
      </c>
      <c r="E1708" s="48"/>
      <c r="F1708" s="48"/>
      <c r="G1708" s="48"/>
      <c r="H1708" s="48"/>
      <c r="I1708" s="48">
        <v>8</v>
      </c>
      <c r="J1708" s="48">
        <v>15000</v>
      </c>
      <c r="K1708" s="48">
        <v>4.4000000000000004</v>
      </c>
      <c r="L1708" s="48">
        <v>15000</v>
      </c>
      <c r="M1708" s="48"/>
      <c r="N1708" s="48"/>
      <c r="O1708" s="48">
        <v>1101</v>
      </c>
      <c r="P1708" s="48">
        <v>1162180</v>
      </c>
      <c r="Q1708" s="48"/>
      <c r="R1708" s="218"/>
      <c r="S1708" s="218"/>
    </row>
    <row r="1709" spans="1:19" ht="24.75" hidden="1" customHeight="1">
      <c r="A1709" s="19">
        <v>6</v>
      </c>
      <c r="B1709" s="18" t="s">
        <v>326</v>
      </c>
      <c r="C1709" s="254">
        <f t="shared" si="316"/>
        <v>2215400</v>
      </c>
      <c r="D1709" s="48"/>
      <c r="E1709" s="48"/>
      <c r="F1709" s="48"/>
      <c r="G1709" s="48">
        <v>840</v>
      </c>
      <c r="H1709" s="48">
        <v>2215400</v>
      </c>
      <c r="I1709" s="48"/>
      <c r="J1709" s="48"/>
      <c r="K1709" s="48"/>
      <c r="L1709" s="48"/>
      <c r="M1709" s="48"/>
      <c r="N1709" s="48"/>
      <c r="O1709" s="48"/>
      <c r="P1709" s="48"/>
      <c r="Q1709" s="48"/>
    </row>
    <row r="1710" spans="1:19" s="3" customFormat="1" ht="23.25" hidden="1" customHeight="1">
      <c r="A1710" s="19">
        <v>7</v>
      </c>
      <c r="B1710" s="18" t="s">
        <v>327</v>
      </c>
      <c r="C1710" s="254">
        <f t="shared" si="316"/>
        <v>1930500</v>
      </c>
      <c r="D1710" s="48"/>
      <c r="E1710" s="48"/>
      <c r="F1710" s="48"/>
      <c r="G1710" s="48">
        <v>1060</v>
      </c>
      <c r="H1710" s="48">
        <v>1930500</v>
      </c>
      <c r="I1710" s="48"/>
      <c r="J1710" s="48"/>
      <c r="K1710" s="48"/>
      <c r="L1710" s="48"/>
      <c r="M1710" s="48"/>
      <c r="N1710" s="48"/>
      <c r="O1710" s="48"/>
      <c r="P1710" s="48"/>
      <c r="Q1710" s="48"/>
      <c r="R1710" s="218"/>
      <c r="S1710" s="218"/>
    </row>
    <row r="1711" spans="1:19" s="3" customFormat="1" ht="24.75" hidden="1" customHeight="1">
      <c r="A1711" s="19">
        <v>8</v>
      </c>
      <c r="B1711" s="16" t="s">
        <v>1330</v>
      </c>
      <c r="C1711" s="254">
        <f t="shared" si="316"/>
        <v>1593880</v>
      </c>
      <c r="D1711" s="48">
        <v>296314</v>
      </c>
      <c r="E1711" s="48"/>
      <c r="F1711" s="48"/>
      <c r="G1711" s="48">
        <v>922</v>
      </c>
      <c r="H1711" s="48">
        <v>463566</v>
      </c>
      <c r="I1711" s="48">
        <v>204.86</v>
      </c>
      <c r="J1711" s="48">
        <v>124000</v>
      </c>
      <c r="K1711" s="48">
        <v>406</v>
      </c>
      <c r="L1711" s="48">
        <v>250000</v>
      </c>
      <c r="M1711" s="48"/>
      <c r="N1711" s="48"/>
      <c r="O1711" s="48">
        <v>800</v>
      </c>
      <c r="P1711" s="48">
        <v>460000</v>
      </c>
      <c r="Q1711" s="48"/>
      <c r="R1711" s="218"/>
      <c r="S1711" s="218"/>
    </row>
    <row r="1712" spans="1:19" s="3" customFormat="1" ht="24.75" hidden="1" customHeight="1">
      <c r="A1712" s="19">
        <v>9</v>
      </c>
      <c r="B1712" s="30" t="s">
        <v>1331</v>
      </c>
      <c r="C1712" s="254">
        <f t="shared" si="316"/>
        <v>862550</v>
      </c>
      <c r="D1712" s="48">
        <v>360050</v>
      </c>
      <c r="E1712" s="48"/>
      <c r="F1712" s="48"/>
      <c r="G1712" s="48">
        <v>468</v>
      </c>
      <c r="H1712" s="48">
        <v>502500</v>
      </c>
      <c r="I1712" s="48"/>
      <c r="J1712" s="48"/>
      <c r="K1712" s="48"/>
      <c r="L1712" s="48"/>
      <c r="M1712" s="48"/>
      <c r="N1712" s="48"/>
      <c r="O1712" s="48"/>
      <c r="P1712" s="48"/>
      <c r="Q1712" s="48"/>
      <c r="R1712" s="218"/>
      <c r="S1712" s="218"/>
    </row>
    <row r="1713" spans="1:19" s="3" customFormat="1" ht="24" hidden="1" customHeight="1">
      <c r="A1713" s="19">
        <v>10</v>
      </c>
      <c r="B1713" s="16" t="s">
        <v>1332</v>
      </c>
      <c r="C1713" s="254">
        <f t="shared" si="316"/>
        <v>602487</v>
      </c>
      <c r="D1713" s="48"/>
      <c r="E1713" s="48"/>
      <c r="F1713" s="48"/>
      <c r="G1713" s="48"/>
      <c r="H1713" s="48"/>
      <c r="I1713" s="48"/>
      <c r="J1713" s="48"/>
      <c r="K1713" s="48">
        <v>233.33</v>
      </c>
      <c r="L1713" s="48">
        <v>366729.17</v>
      </c>
      <c r="M1713" s="48"/>
      <c r="N1713" s="48"/>
      <c r="O1713" s="48">
        <v>150</v>
      </c>
      <c r="P1713" s="48">
        <v>235757.83</v>
      </c>
      <c r="Q1713" s="48"/>
      <c r="R1713" s="218"/>
      <c r="S1713" s="218"/>
    </row>
    <row r="1714" spans="1:19" s="3" customFormat="1" ht="25.5" hidden="1" customHeight="1">
      <c r="A1714" s="19">
        <v>11</v>
      </c>
      <c r="B1714" s="16" t="s">
        <v>1467</v>
      </c>
      <c r="C1714" s="254">
        <f t="shared" si="316"/>
        <v>938985</v>
      </c>
      <c r="D1714" s="48">
        <v>248980</v>
      </c>
      <c r="E1714" s="48"/>
      <c r="F1714" s="48"/>
      <c r="G1714" s="48">
        <v>527</v>
      </c>
      <c r="H1714" s="48">
        <v>690005</v>
      </c>
      <c r="I1714" s="48"/>
      <c r="J1714" s="48"/>
      <c r="K1714" s="48"/>
      <c r="L1714" s="48"/>
      <c r="M1714" s="48"/>
      <c r="N1714" s="48"/>
      <c r="O1714" s="48"/>
      <c r="P1714" s="48"/>
      <c r="Q1714" s="48"/>
      <c r="R1714" s="218"/>
      <c r="S1714" s="218"/>
    </row>
    <row r="1715" spans="1:19" ht="25.5" hidden="1" customHeight="1">
      <c r="A1715" s="19">
        <v>12</v>
      </c>
      <c r="B1715" s="16" t="s">
        <v>1466</v>
      </c>
      <c r="C1715" s="254">
        <f t="shared" si="316"/>
        <v>942650</v>
      </c>
      <c r="D1715" s="48">
        <v>250000</v>
      </c>
      <c r="E1715" s="48"/>
      <c r="F1715" s="48"/>
      <c r="G1715" s="48">
        <v>527</v>
      </c>
      <c r="H1715" s="48">
        <v>692650</v>
      </c>
      <c r="I1715" s="48"/>
      <c r="J1715" s="48"/>
      <c r="K1715" s="48"/>
      <c r="L1715" s="48"/>
      <c r="M1715" s="48"/>
      <c r="N1715" s="48"/>
      <c r="O1715" s="48"/>
      <c r="P1715" s="48"/>
      <c r="Q1715" s="48"/>
    </row>
    <row r="1716" spans="1:19" s="3" customFormat="1" ht="22.5" customHeight="1">
      <c r="A1716" s="12" t="s">
        <v>1333</v>
      </c>
      <c r="B1716" s="149"/>
      <c r="C1716" s="253">
        <f>SUM(C1717:C1721)</f>
        <v>3058784</v>
      </c>
      <c r="D1716" s="119">
        <f t="shared" ref="D1716:Q1716" si="317">SUM(D1717:D1721)</f>
        <v>788684</v>
      </c>
      <c r="E1716" s="119">
        <f t="shared" si="317"/>
        <v>0</v>
      </c>
      <c r="F1716" s="119">
        <f t="shared" si="317"/>
        <v>0</v>
      </c>
      <c r="G1716" s="119">
        <f t="shared" si="317"/>
        <v>966.80000000000007</v>
      </c>
      <c r="H1716" s="119">
        <f t="shared" si="317"/>
        <v>1928100</v>
      </c>
      <c r="I1716" s="119">
        <f t="shared" si="317"/>
        <v>0</v>
      </c>
      <c r="J1716" s="119">
        <f t="shared" si="317"/>
        <v>0</v>
      </c>
      <c r="K1716" s="119">
        <f t="shared" si="317"/>
        <v>28</v>
      </c>
      <c r="L1716" s="119">
        <f t="shared" si="317"/>
        <v>15000</v>
      </c>
      <c r="M1716" s="119">
        <f t="shared" si="317"/>
        <v>0</v>
      </c>
      <c r="N1716" s="119">
        <f t="shared" si="317"/>
        <v>0</v>
      </c>
      <c r="O1716" s="119">
        <f t="shared" si="317"/>
        <v>734.4</v>
      </c>
      <c r="P1716" s="119">
        <f t="shared" si="317"/>
        <v>327000</v>
      </c>
      <c r="Q1716" s="119">
        <f t="shared" si="317"/>
        <v>0</v>
      </c>
      <c r="R1716" s="218"/>
      <c r="S1716" s="218"/>
    </row>
    <row r="1717" spans="1:19" s="3" customFormat="1" ht="39.75" hidden="1" customHeight="1">
      <c r="A1717" s="19">
        <v>1</v>
      </c>
      <c r="B1717" s="16" t="s">
        <v>1194</v>
      </c>
      <c r="C1717" s="254">
        <f t="shared" ref="C1717:C1721" si="318">D1717+F1717+H1717+J1717+L1717+N1717+P1717+Q1717</f>
        <v>668684</v>
      </c>
      <c r="D1717" s="48">
        <v>668684</v>
      </c>
      <c r="E1717" s="48"/>
      <c r="F1717" s="48"/>
      <c r="G1717" s="48"/>
      <c r="H1717" s="48"/>
      <c r="I1717" s="48"/>
      <c r="J1717" s="48"/>
      <c r="K1717" s="48"/>
      <c r="L1717" s="48"/>
      <c r="M1717" s="48"/>
      <c r="N1717" s="48"/>
      <c r="O1717" s="48"/>
      <c r="P1717" s="48"/>
      <c r="Q1717" s="48"/>
      <c r="R1717" s="218"/>
      <c r="S1717" s="218"/>
    </row>
    <row r="1718" spans="1:19" s="3" customFormat="1" ht="40.5" hidden="1" customHeight="1">
      <c r="A1718" s="19">
        <v>2</v>
      </c>
      <c r="B1718" s="16" t="s">
        <v>1730</v>
      </c>
      <c r="C1718" s="254">
        <f t="shared" si="318"/>
        <v>462000</v>
      </c>
      <c r="D1718" s="48">
        <v>120000</v>
      </c>
      <c r="E1718" s="48"/>
      <c r="F1718" s="48"/>
      <c r="G1718" s="48"/>
      <c r="H1718" s="48"/>
      <c r="I1718" s="48"/>
      <c r="J1718" s="48"/>
      <c r="K1718" s="48">
        <v>28</v>
      </c>
      <c r="L1718" s="48">
        <v>15000</v>
      </c>
      <c r="M1718" s="48"/>
      <c r="N1718" s="48"/>
      <c r="O1718" s="48">
        <v>734.4</v>
      </c>
      <c r="P1718" s="48">
        <v>327000</v>
      </c>
      <c r="Q1718" s="48"/>
      <c r="R1718" s="218"/>
      <c r="S1718" s="218"/>
    </row>
    <row r="1719" spans="1:19" s="3" customFormat="1" ht="22.5" hidden="1" customHeight="1">
      <c r="A1719" s="19">
        <v>3</v>
      </c>
      <c r="B1719" s="18" t="s">
        <v>1725</v>
      </c>
      <c r="C1719" s="254">
        <f t="shared" si="318"/>
        <v>946300</v>
      </c>
      <c r="D1719" s="48"/>
      <c r="E1719" s="48"/>
      <c r="F1719" s="48"/>
      <c r="G1719" s="48">
        <v>410</v>
      </c>
      <c r="H1719" s="48">
        <v>946300</v>
      </c>
      <c r="I1719" s="48"/>
      <c r="J1719" s="48"/>
      <c r="K1719" s="48"/>
      <c r="L1719" s="48"/>
      <c r="M1719" s="48"/>
      <c r="N1719" s="48"/>
      <c r="O1719" s="48"/>
      <c r="P1719" s="48"/>
      <c r="Q1719" s="48"/>
      <c r="R1719" s="36"/>
      <c r="S1719" s="36"/>
    </row>
    <row r="1720" spans="1:19" ht="21.75" hidden="1" customHeight="1">
      <c r="A1720" s="19">
        <v>4</v>
      </c>
      <c r="B1720" s="16" t="s">
        <v>1425</v>
      </c>
      <c r="C1720" s="254">
        <f t="shared" si="318"/>
        <v>374800</v>
      </c>
      <c r="D1720" s="48"/>
      <c r="E1720" s="48"/>
      <c r="F1720" s="48"/>
      <c r="G1720" s="48">
        <v>292.2</v>
      </c>
      <c r="H1720" s="48">
        <v>374800</v>
      </c>
      <c r="I1720" s="48"/>
      <c r="J1720" s="48"/>
      <c r="K1720" s="48"/>
      <c r="L1720" s="48"/>
      <c r="M1720" s="48"/>
      <c r="N1720" s="48"/>
      <c r="O1720" s="48"/>
      <c r="P1720" s="48"/>
      <c r="Q1720" s="48"/>
    </row>
    <row r="1721" spans="1:19" s="3" customFormat="1" ht="24" customHeight="1">
      <c r="A1721" s="19">
        <v>5</v>
      </c>
      <c r="B1721" s="16" t="s">
        <v>325</v>
      </c>
      <c r="C1721" s="254">
        <f t="shared" si="318"/>
        <v>607000</v>
      </c>
      <c r="D1721" s="48"/>
      <c r="E1721" s="48"/>
      <c r="F1721" s="48"/>
      <c r="G1721" s="48">
        <v>264.60000000000002</v>
      </c>
      <c r="H1721" s="48">
        <v>607000</v>
      </c>
      <c r="I1721" s="48"/>
      <c r="J1721" s="48"/>
      <c r="K1721" s="48"/>
      <c r="L1721" s="48"/>
      <c r="M1721" s="48"/>
      <c r="N1721" s="48"/>
      <c r="O1721" s="48"/>
      <c r="P1721" s="48"/>
      <c r="Q1721" s="48"/>
      <c r="R1721" s="36"/>
      <c r="S1721" s="36"/>
    </row>
    <row r="1722" spans="1:19" s="3" customFormat="1" ht="29.25" hidden="1" customHeight="1">
      <c r="A1722" s="6">
        <v>52</v>
      </c>
      <c r="B1722" s="12" t="s">
        <v>112</v>
      </c>
      <c r="C1722" s="133">
        <f>C1723+C1725</f>
        <v>3196470</v>
      </c>
      <c r="D1722" s="61">
        <f t="shared" ref="D1722:Q1722" si="319">D1723+D1725</f>
        <v>0</v>
      </c>
      <c r="E1722" s="61">
        <f t="shared" si="319"/>
        <v>0</v>
      </c>
      <c r="F1722" s="61">
        <f t="shared" si="319"/>
        <v>0</v>
      </c>
      <c r="G1722" s="61">
        <f t="shared" si="319"/>
        <v>0</v>
      </c>
      <c r="H1722" s="61">
        <f t="shared" si="319"/>
        <v>0</v>
      </c>
      <c r="I1722" s="61">
        <f t="shared" si="319"/>
        <v>0</v>
      </c>
      <c r="J1722" s="61">
        <f t="shared" si="319"/>
        <v>0</v>
      </c>
      <c r="K1722" s="61">
        <f t="shared" si="319"/>
        <v>3407</v>
      </c>
      <c r="L1722" s="61">
        <f t="shared" si="319"/>
        <v>916136</v>
      </c>
      <c r="M1722" s="61">
        <f t="shared" si="319"/>
        <v>0</v>
      </c>
      <c r="N1722" s="61">
        <f t="shared" si="319"/>
        <v>0</v>
      </c>
      <c r="O1722" s="61">
        <f t="shared" si="319"/>
        <v>3407</v>
      </c>
      <c r="P1722" s="61">
        <f t="shared" si="319"/>
        <v>2280334</v>
      </c>
      <c r="Q1722" s="61">
        <f t="shared" si="319"/>
        <v>0</v>
      </c>
      <c r="R1722" s="36"/>
      <c r="S1722" s="36"/>
    </row>
    <row r="1723" spans="1:19" s="3" customFormat="1" ht="21" hidden="1" customHeight="1">
      <c r="A1723" s="360" t="s">
        <v>1430</v>
      </c>
      <c r="B1723" s="362"/>
      <c r="C1723" s="133">
        <f>C1724</f>
        <v>1843134</v>
      </c>
      <c r="D1723" s="61">
        <f t="shared" ref="D1723:Q1723" si="320">D1724</f>
        <v>0</v>
      </c>
      <c r="E1723" s="61">
        <f t="shared" si="320"/>
        <v>0</v>
      </c>
      <c r="F1723" s="61">
        <f t="shared" si="320"/>
        <v>0</v>
      </c>
      <c r="G1723" s="61">
        <f t="shared" si="320"/>
        <v>0</v>
      </c>
      <c r="H1723" s="61">
        <f t="shared" si="320"/>
        <v>0</v>
      </c>
      <c r="I1723" s="61">
        <f t="shared" si="320"/>
        <v>0</v>
      </c>
      <c r="J1723" s="61">
        <f t="shared" si="320"/>
        <v>0</v>
      </c>
      <c r="K1723" s="61">
        <f t="shared" si="320"/>
        <v>2006</v>
      </c>
      <c r="L1723" s="61">
        <f t="shared" si="320"/>
        <v>528258</v>
      </c>
      <c r="M1723" s="61">
        <f t="shared" si="320"/>
        <v>0</v>
      </c>
      <c r="N1723" s="61">
        <f t="shared" si="320"/>
        <v>0</v>
      </c>
      <c r="O1723" s="61">
        <f t="shared" si="320"/>
        <v>2006</v>
      </c>
      <c r="P1723" s="61">
        <f t="shared" si="320"/>
        <v>1314876</v>
      </c>
      <c r="Q1723" s="61">
        <f t="shared" si="320"/>
        <v>0</v>
      </c>
      <c r="R1723" s="36"/>
      <c r="S1723" s="36"/>
    </row>
    <row r="1724" spans="1:19" hidden="1">
      <c r="A1724" s="4">
        <v>1</v>
      </c>
      <c r="B1724" s="5" t="s">
        <v>1070</v>
      </c>
      <c r="C1724" s="124">
        <f t="shared" ref="C1724" si="321">D1724+F1724+H1724+J1724+L1724+N1724+P1724+Q1724</f>
        <v>1843134</v>
      </c>
      <c r="D1724" s="7"/>
      <c r="E1724" s="7"/>
      <c r="F1724" s="7"/>
      <c r="G1724" s="7"/>
      <c r="H1724" s="7"/>
      <c r="I1724" s="7"/>
      <c r="J1724" s="7"/>
      <c r="K1724" s="7">
        <v>2006</v>
      </c>
      <c r="L1724" s="7">
        <v>528258</v>
      </c>
      <c r="M1724" s="7"/>
      <c r="N1724" s="7"/>
      <c r="O1724" s="7">
        <v>2006</v>
      </c>
      <c r="P1724" s="7">
        <v>1314876</v>
      </c>
      <c r="Q1724" s="62"/>
    </row>
    <row r="1725" spans="1:19" s="3" customFormat="1" ht="18.75" hidden="1" customHeight="1">
      <c r="A1725" s="360" t="s">
        <v>113</v>
      </c>
      <c r="B1725" s="362"/>
      <c r="C1725" s="133">
        <f>C1726</f>
        <v>1353336</v>
      </c>
      <c r="D1725" s="61">
        <f t="shared" ref="D1725:Q1725" si="322">D1726</f>
        <v>0</v>
      </c>
      <c r="E1725" s="61">
        <f t="shared" si="322"/>
        <v>0</v>
      </c>
      <c r="F1725" s="61">
        <f t="shared" si="322"/>
        <v>0</v>
      </c>
      <c r="G1725" s="61">
        <f t="shared" si="322"/>
        <v>0</v>
      </c>
      <c r="H1725" s="61">
        <f t="shared" si="322"/>
        <v>0</v>
      </c>
      <c r="I1725" s="61">
        <f t="shared" si="322"/>
        <v>0</v>
      </c>
      <c r="J1725" s="61">
        <f t="shared" si="322"/>
        <v>0</v>
      </c>
      <c r="K1725" s="61">
        <f t="shared" si="322"/>
        <v>1401</v>
      </c>
      <c r="L1725" s="61">
        <f t="shared" si="322"/>
        <v>387878</v>
      </c>
      <c r="M1725" s="61">
        <f t="shared" si="322"/>
        <v>0</v>
      </c>
      <c r="N1725" s="61">
        <f t="shared" si="322"/>
        <v>0</v>
      </c>
      <c r="O1725" s="61">
        <f t="shared" si="322"/>
        <v>1401</v>
      </c>
      <c r="P1725" s="61">
        <f t="shared" si="322"/>
        <v>965458</v>
      </c>
      <c r="Q1725" s="61">
        <f t="shared" si="322"/>
        <v>0</v>
      </c>
      <c r="R1725" s="36"/>
      <c r="S1725" s="36"/>
    </row>
    <row r="1726" spans="1:19" s="3" customFormat="1" ht="25.5" hidden="1" customHeight="1">
      <c r="A1726" s="4">
        <v>1</v>
      </c>
      <c r="B1726" s="5" t="s">
        <v>1069</v>
      </c>
      <c r="C1726" s="124">
        <f t="shared" ref="C1726" si="323">D1726+F1726+H1726+J1726+L1726+N1726+P1726+Q1726</f>
        <v>1353336</v>
      </c>
      <c r="D1726" s="7"/>
      <c r="E1726" s="7"/>
      <c r="F1726" s="7"/>
      <c r="G1726" s="7"/>
      <c r="H1726" s="7"/>
      <c r="I1726" s="7"/>
      <c r="J1726" s="7"/>
      <c r="K1726" s="7">
        <v>1401</v>
      </c>
      <c r="L1726" s="7">
        <v>387878</v>
      </c>
      <c r="M1726" s="7"/>
      <c r="N1726" s="7"/>
      <c r="O1726" s="7">
        <v>1401</v>
      </c>
      <c r="P1726" s="7">
        <v>965458</v>
      </c>
      <c r="Q1726" s="62"/>
      <c r="R1726" s="36"/>
      <c r="S1726" s="36"/>
    </row>
    <row r="1727" spans="1:19" s="3" customFormat="1" ht="28.5" customHeight="1">
      <c r="A1727" s="6">
        <v>53</v>
      </c>
      <c r="B1727" s="12" t="s">
        <v>114</v>
      </c>
      <c r="C1727" s="133">
        <f>C1728+C1730+C1732</f>
        <v>4555869</v>
      </c>
      <c r="D1727" s="61">
        <f t="shared" ref="D1727:Q1727" si="324">D1728+D1730+D1732</f>
        <v>772656</v>
      </c>
      <c r="E1727" s="61">
        <f t="shared" si="324"/>
        <v>0</v>
      </c>
      <c r="F1727" s="61">
        <f t="shared" si="324"/>
        <v>0</v>
      </c>
      <c r="G1727" s="61">
        <f t="shared" si="324"/>
        <v>275</v>
      </c>
      <c r="H1727" s="61">
        <f t="shared" si="324"/>
        <v>453256</v>
      </c>
      <c r="I1727" s="61">
        <f t="shared" si="324"/>
        <v>519</v>
      </c>
      <c r="J1727" s="61">
        <f t="shared" si="324"/>
        <v>515321</v>
      </c>
      <c r="K1727" s="61">
        <f t="shared" si="324"/>
        <v>100</v>
      </c>
      <c r="L1727" s="61">
        <f t="shared" si="324"/>
        <v>89710</v>
      </c>
      <c r="M1727" s="61">
        <f t="shared" si="324"/>
        <v>0</v>
      </c>
      <c r="N1727" s="61">
        <f t="shared" si="324"/>
        <v>0</v>
      </c>
      <c r="O1727" s="61">
        <f t="shared" si="324"/>
        <v>390</v>
      </c>
      <c r="P1727" s="61">
        <f t="shared" si="324"/>
        <v>874926</v>
      </c>
      <c r="Q1727" s="61">
        <f t="shared" si="324"/>
        <v>1850000</v>
      </c>
      <c r="R1727" s="209"/>
      <c r="S1727" s="36"/>
    </row>
    <row r="1728" spans="1:19" s="54" customFormat="1" hidden="1">
      <c r="A1728" s="50" t="s">
        <v>1257</v>
      </c>
      <c r="B1728" s="219"/>
      <c r="C1728" s="262">
        <f t="shared" ref="C1728:Q1728" si="325">C1729</f>
        <v>1172630</v>
      </c>
      <c r="D1728" s="49">
        <f t="shared" si="325"/>
        <v>72630</v>
      </c>
      <c r="E1728" s="49">
        <f t="shared" si="325"/>
        <v>0</v>
      </c>
      <c r="F1728" s="49">
        <f t="shared" si="325"/>
        <v>0</v>
      </c>
      <c r="G1728" s="49">
        <f t="shared" si="325"/>
        <v>0</v>
      </c>
      <c r="H1728" s="49">
        <f t="shared" si="325"/>
        <v>0</v>
      </c>
      <c r="I1728" s="49">
        <f t="shared" si="325"/>
        <v>0</v>
      </c>
      <c r="J1728" s="49">
        <f t="shared" si="325"/>
        <v>0</v>
      </c>
      <c r="K1728" s="49">
        <f t="shared" si="325"/>
        <v>0</v>
      </c>
      <c r="L1728" s="49">
        <f t="shared" si="325"/>
        <v>0</v>
      </c>
      <c r="M1728" s="49">
        <f t="shared" si="325"/>
        <v>0</v>
      </c>
      <c r="N1728" s="49">
        <f t="shared" si="325"/>
        <v>0</v>
      </c>
      <c r="O1728" s="49">
        <f t="shared" si="325"/>
        <v>0</v>
      </c>
      <c r="P1728" s="49">
        <f t="shared" si="325"/>
        <v>0</v>
      </c>
      <c r="Q1728" s="49">
        <f t="shared" si="325"/>
        <v>1100000</v>
      </c>
      <c r="R1728" s="273"/>
      <c r="S1728" s="222"/>
    </row>
    <row r="1729" spans="1:19" s="22" customFormat="1" ht="25.5" hidden="1" customHeight="1">
      <c r="A1729" s="4">
        <v>1</v>
      </c>
      <c r="B1729" s="5" t="s">
        <v>328</v>
      </c>
      <c r="C1729" s="124">
        <f t="shared" ref="C1729" si="326">D1729+F1729+H1729+J1729+L1729+N1729+P1729+Q1729</f>
        <v>1172630</v>
      </c>
      <c r="D1729" s="7">
        <v>72630</v>
      </c>
      <c r="E1729" s="7"/>
      <c r="F1729" s="7"/>
      <c r="G1729" s="7"/>
      <c r="H1729" s="7"/>
      <c r="I1729" s="7"/>
      <c r="J1729" s="7"/>
      <c r="K1729" s="7"/>
      <c r="L1729" s="7"/>
      <c r="M1729" s="7"/>
      <c r="N1729" s="7"/>
      <c r="O1729" s="7"/>
      <c r="P1729" s="7"/>
      <c r="Q1729" s="7">
        <v>1100000</v>
      </c>
      <c r="R1729" s="220"/>
      <c r="S1729" s="220"/>
    </row>
    <row r="1730" spans="1:19" s="54" customFormat="1" ht="22.5" hidden="1" customHeight="1">
      <c r="A1730" s="50" t="s">
        <v>1258</v>
      </c>
      <c r="B1730" s="221"/>
      <c r="C1730" s="262">
        <f t="shared" ref="C1730" si="327">D1730+H1730+J1730+L1730+P1730+Q1730</f>
        <v>808960</v>
      </c>
      <c r="D1730" s="49">
        <f t="shared" ref="D1730:Q1730" si="328">D1731</f>
        <v>58960</v>
      </c>
      <c r="E1730" s="49">
        <f t="shared" si="328"/>
        <v>0</v>
      </c>
      <c r="F1730" s="49">
        <f t="shared" si="328"/>
        <v>0</v>
      </c>
      <c r="G1730" s="49">
        <f t="shared" si="328"/>
        <v>0</v>
      </c>
      <c r="H1730" s="49">
        <f t="shared" si="328"/>
        <v>0</v>
      </c>
      <c r="I1730" s="49">
        <f t="shared" si="328"/>
        <v>0</v>
      </c>
      <c r="J1730" s="49">
        <f t="shared" si="328"/>
        <v>0</v>
      </c>
      <c r="K1730" s="49">
        <f t="shared" si="328"/>
        <v>0</v>
      </c>
      <c r="L1730" s="49">
        <f t="shared" si="328"/>
        <v>0</v>
      </c>
      <c r="M1730" s="49">
        <f t="shared" si="328"/>
        <v>0</v>
      </c>
      <c r="N1730" s="49">
        <f t="shared" si="328"/>
        <v>0</v>
      </c>
      <c r="O1730" s="49">
        <f t="shared" si="328"/>
        <v>0</v>
      </c>
      <c r="P1730" s="49">
        <f t="shared" si="328"/>
        <v>0</v>
      </c>
      <c r="Q1730" s="49">
        <f t="shared" si="328"/>
        <v>750000</v>
      </c>
      <c r="R1730" s="222"/>
      <c r="S1730" s="222"/>
    </row>
    <row r="1731" spans="1:19" s="22" customFormat="1" hidden="1">
      <c r="A1731" s="4">
        <v>1</v>
      </c>
      <c r="B1731" s="5" t="s">
        <v>329</v>
      </c>
      <c r="C1731" s="124">
        <f t="shared" ref="C1731" si="329">D1731+F1731+H1731+J1731+L1731+N1731+P1731+Q1731</f>
        <v>808960</v>
      </c>
      <c r="D1731" s="7">
        <v>58960</v>
      </c>
      <c r="E1731" s="7"/>
      <c r="F1731" s="7"/>
      <c r="G1731" s="7"/>
      <c r="H1731" s="7"/>
      <c r="I1731" s="7"/>
      <c r="J1731" s="7"/>
      <c r="K1731" s="7"/>
      <c r="L1731" s="7"/>
      <c r="M1731" s="7"/>
      <c r="N1731" s="7"/>
      <c r="O1731" s="7"/>
      <c r="P1731" s="7"/>
      <c r="Q1731" s="7">
        <v>750000</v>
      </c>
      <c r="R1731" s="220"/>
      <c r="S1731" s="220"/>
    </row>
    <row r="1732" spans="1:19" s="54" customFormat="1">
      <c r="A1732" s="50" t="s">
        <v>1259</v>
      </c>
      <c r="B1732" s="221"/>
      <c r="C1732" s="262">
        <f t="shared" ref="C1732:Q1732" si="330">SUM(C1733:C1744)</f>
        <v>2574279</v>
      </c>
      <c r="D1732" s="49">
        <f t="shared" si="330"/>
        <v>641066</v>
      </c>
      <c r="E1732" s="49">
        <f t="shared" si="330"/>
        <v>0</v>
      </c>
      <c r="F1732" s="49">
        <f t="shared" si="330"/>
        <v>0</v>
      </c>
      <c r="G1732" s="49">
        <f t="shared" si="330"/>
        <v>275</v>
      </c>
      <c r="H1732" s="49">
        <f t="shared" si="330"/>
        <v>453256</v>
      </c>
      <c r="I1732" s="49">
        <f t="shared" si="330"/>
        <v>519</v>
      </c>
      <c r="J1732" s="49">
        <f t="shared" si="330"/>
        <v>515321</v>
      </c>
      <c r="K1732" s="49">
        <f t="shared" si="330"/>
        <v>100</v>
      </c>
      <c r="L1732" s="49">
        <f t="shared" si="330"/>
        <v>89710</v>
      </c>
      <c r="M1732" s="49">
        <f t="shared" si="330"/>
        <v>0</v>
      </c>
      <c r="N1732" s="49">
        <f t="shared" si="330"/>
        <v>0</v>
      </c>
      <c r="O1732" s="49">
        <f t="shared" si="330"/>
        <v>390</v>
      </c>
      <c r="P1732" s="49">
        <f t="shared" si="330"/>
        <v>874926</v>
      </c>
      <c r="Q1732" s="49">
        <f t="shared" si="330"/>
        <v>0</v>
      </c>
      <c r="R1732" s="223"/>
      <c r="S1732" s="222"/>
    </row>
    <row r="1733" spans="1:19" s="22" customFormat="1" hidden="1">
      <c r="A1733" s="4">
        <v>1</v>
      </c>
      <c r="B1733" s="5" t="s">
        <v>1260</v>
      </c>
      <c r="C1733" s="124">
        <f t="shared" ref="C1733:C1744" si="331">D1733+F1733+H1733+J1733+L1733+N1733+P1733+Q1733</f>
        <v>110196</v>
      </c>
      <c r="D1733" s="48">
        <v>65340</v>
      </c>
      <c r="E1733" s="7"/>
      <c r="F1733" s="7"/>
      <c r="G1733" s="7"/>
      <c r="H1733" s="7"/>
      <c r="I1733" s="7">
        <v>50</v>
      </c>
      <c r="J1733" s="48">
        <v>44856</v>
      </c>
      <c r="K1733" s="7"/>
      <c r="L1733" s="7"/>
      <c r="M1733" s="7"/>
      <c r="N1733" s="7"/>
      <c r="O1733" s="7"/>
      <c r="P1733" s="7"/>
      <c r="Q1733" s="7"/>
      <c r="R1733" s="210"/>
      <c r="S1733" s="220"/>
    </row>
    <row r="1734" spans="1:19" s="22" customFormat="1" hidden="1">
      <c r="A1734" s="4">
        <v>2</v>
      </c>
      <c r="B1734" s="5" t="s">
        <v>330</v>
      </c>
      <c r="C1734" s="124">
        <f t="shared" si="331"/>
        <v>94800</v>
      </c>
      <c r="D1734" s="48"/>
      <c r="E1734" s="7"/>
      <c r="F1734" s="7"/>
      <c r="G1734" s="7"/>
      <c r="H1734" s="7"/>
      <c r="I1734" s="7">
        <v>94</v>
      </c>
      <c r="J1734" s="48">
        <v>94800</v>
      </c>
      <c r="K1734" s="7"/>
      <c r="L1734" s="7"/>
      <c r="M1734" s="7"/>
      <c r="N1734" s="7"/>
      <c r="O1734" s="7"/>
      <c r="P1734" s="7"/>
      <c r="Q1734" s="7"/>
      <c r="R1734" s="210"/>
      <c r="S1734" s="220"/>
    </row>
    <row r="1735" spans="1:19" s="22" customFormat="1" hidden="1">
      <c r="A1735" s="4">
        <v>3</v>
      </c>
      <c r="B1735" s="5" t="s">
        <v>331</v>
      </c>
      <c r="C1735" s="124">
        <f t="shared" si="331"/>
        <v>176920</v>
      </c>
      <c r="D1735" s="48">
        <v>41738</v>
      </c>
      <c r="E1735" s="7"/>
      <c r="F1735" s="7"/>
      <c r="G1735" s="7"/>
      <c r="H1735" s="7"/>
      <c r="I1735" s="7">
        <v>135</v>
      </c>
      <c r="J1735" s="48">
        <v>135182</v>
      </c>
      <c r="K1735" s="7"/>
      <c r="L1735" s="7"/>
      <c r="M1735" s="7"/>
      <c r="N1735" s="7"/>
      <c r="O1735" s="7"/>
      <c r="P1735" s="7"/>
      <c r="Q1735" s="7"/>
      <c r="R1735" s="210"/>
      <c r="S1735" s="220"/>
    </row>
    <row r="1736" spans="1:19" s="22" customFormat="1" hidden="1">
      <c r="A1736" s="4">
        <v>4</v>
      </c>
      <c r="B1736" s="5" t="s">
        <v>332</v>
      </c>
      <c r="C1736" s="124">
        <f t="shared" si="331"/>
        <v>85621</v>
      </c>
      <c r="D1736" s="48">
        <v>65832</v>
      </c>
      <c r="E1736" s="7"/>
      <c r="F1736" s="7"/>
      <c r="G1736" s="7"/>
      <c r="H1736" s="7"/>
      <c r="I1736" s="7">
        <v>20</v>
      </c>
      <c r="J1736" s="48">
        <v>19789</v>
      </c>
      <c r="K1736" s="7"/>
      <c r="L1736" s="7"/>
      <c r="M1736" s="7"/>
      <c r="N1736" s="7"/>
      <c r="O1736" s="7"/>
      <c r="P1736" s="7"/>
      <c r="Q1736" s="7"/>
      <c r="R1736" s="210"/>
      <c r="S1736" s="220"/>
    </row>
    <row r="1737" spans="1:19" s="22" customFormat="1" ht="40.5" hidden="1" customHeight="1">
      <c r="A1737" s="4">
        <v>5</v>
      </c>
      <c r="B1737" s="5" t="s">
        <v>1315</v>
      </c>
      <c r="C1737" s="124">
        <f t="shared" si="331"/>
        <v>86940</v>
      </c>
      <c r="D1737" s="48">
        <v>55640</v>
      </c>
      <c r="E1737" s="7"/>
      <c r="F1737" s="7"/>
      <c r="G1737" s="7"/>
      <c r="H1737" s="7"/>
      <c r="I1737" s="7">
        <v>30</v>
      </c>
      <c r="J1737" s="48">
        <v>31300</v>
      </c>
      <c r="K1737" s="7"/>
      <c r="L1737" s="7"/>
      <c r="M1737" s="7"/>
      <c r="N1737" s="7"/>
      <c r="O1737" s="7"/>
      <c r="P1737" s="7"/>
      <c r="Q1737" s="7"/>
      <c r="R1737" s="210"/>
      <c r="S1737" s="220"/>
    </row>
    <row r="1738" spans="1:19" s="22" customFormat="1" ht="41.25" hidden="1" customHeight="1">
      <c r="A1738" s="4">
        <v>6</v>
      </c>
      <c r="B1738" s="5" t="s">
        <v>1316</v>
      </c>
      <c r="C1738" s="124">
        <f t="shared" si="331"/>
        <v>87024</v>
      </c>
      <c r="D1738" s="48">
        <v>55724</v>
      </c>
      <c r="E1738" s="7"/>
      <c r="F1738" s="7"/>
      <c r="G1738" s="7"/>
      <c r="H1738" s="7"/>
      <c r="I1738" s="7">
        <v>30</v>
      </c>
      <c r="J1738" s="48">
        <v>31300</v>
      </c>
      <c r="K1738" s="7"/>
      <c r="L1738" s="7"/>
      <c r="M1738" s="7"/>
      <c r="N1738" s="7"/>
      <c r="O1738" s="7"/>
      <c r="P1738" s="7"/>
      <c r="Q1738" s="7"/>
      <c r="R1738" s="210"/>
      <c r="S1738" s="220"/>
    </row>
    <row r="1739" spans="1:19" s="22" customFormat="1" hidden="1">
      <c r="A1739" s="4">
        <v>7</v>
      </c>
      <c r="B1739" s="5" t="s">
        <v>333</v>
      </c>
      <c r="C1739" s="124">
        <f t="shared" si="331"/>
        <v>382695</v>
      </c>
      <c r="D1739" s="48">
        <v>60325</v>
      </c>
      <c r="E1739" s="7"/>
      <c r="F1739" s="7"/>
      <c r="G1739" s="48">
        <v>100</v>
      </c>
      <c r="H1739" s="48">
        <v>138524</v>
      </c>
      <c r="I1739" s="7">
        <v>30</v>
      </c>
      <c r="J1739" s="48">
        <v>31300</v>
      </c>
      <c r="K1739" s="48">
        <v>20</v>
      </c>
      <c r="L1739" s="48">
        <v>17942</v>
      </c>
      <c r="M1739" s="7"/>
      <c r="N1739" s="7"/>
      <c r="O1739" s="48">
        <v>60</v>
      </c>
      <c r="P1739" s="48">
        <v>134604</v>
      </c>
      <c r="Q1739" s="7"/>
      <c r="R1739" s="210"/>
      <c r="S1739" s="220"/>
    </row>
    <row r="1740" spans="1:19" s="22" customFormat="1" ht="19.5" hidden="1" customHeight="1">
      <c r="A1740" s="4">
        <v>8</v>
      </c>
      <c r="B1740" s="5" t="s">
        <v>334</v>
      </c>
      <c r="C1740" s="124">
        <f t="shared" si="331"/>
        <v>382650</v>
      </c>
      <c r="D1740" s="48">
        <v>60280</v>
      </c>
      <c r="E1740" s="7"/>
      <c r="F1740" s="7"/>
      <c r="G1740" s="48">
        <v>100</v>
      </c>
      <c r="H1740" s="48">
        <v>138524</v>
      </c>
      <c r="I1740" s="7">
        <v>30</v>
      </c>
      <c r="J1740" s="48">
        <v>31300</v>
      </c>
      <c r="K1740" s="48">
        <v>20</v>
      </c>
      <c r="L1740" s="48">
        <v>17942</v>
      </c>
      <c r="M1740" s="7"/>
      <c r="N1740" s="7"/>
      <c r="O1740" s="48">
        <v>60</v>
      </c>
      <c r="P1740" s="48">
        <v>134604</v>
      </c>
      <c r="Q1740" s="7"/>
      <c r="R1740" s="210"/>
      <c r="S1740" s="220"/>
    </row>
    <row r="1741" spans="1:19" s="22" customFormat="1">
      <c r="A1741" s="4">
        <v>9</v>
      </c>
      <c r="B1741" s="5" t="s">
        <v>335</v>
      </c>
      <c r="C1741" s="124">
        <f>D1741+F1741+H1741+J1741+L1741+N1741+P1741+Q1741</f>
        <v>506711</v>
      </c>
      <c r="D1741" s="48">
        <v>65800</v>
      </c>
      <c r="E1741" s="7"/>
      <c r="F1741" s="7"/>
      <c r="G1741" s="48">
        <v>75</v>
      </c>
      <c r="H1741" s="48">
        <v>176208</v>
      </c>
      <c r="I1741" s="7">
        <v>40</v>
      </c>
      <c r="J1741" s="48">
        <v>35884</v>
      </c>
      <c r="K1741" s="48">
        <v>30</v>
      </c>
      <c r="L1741" s="48">
        <v>26913</v>
      </c>
      <c r="M1741" s="7"/>
      <c r="N1741" s="7"/>
      <c r="O1741" s="48">
        <v>90</v>
      </c>
      <c r="P1741" s="48">
        <v>201906</v>
      </c>
      <c r="Q1741" s="7"/>
      <c r="R1741" s="210"/>
      <c r="S1741" s="220"/>
    </row>
    <row r="1742" spans="1:19" s="22" customFormat="1" hidden="1">
      <c r="A1742" s="4">
        <v>10</v>
      </c>
      <c r="B1742" s="5" t="s">
        <v>336</v>
      </c>
      <c r="C1742" s="124">
        <f t="shared" si="331"/>
        <v>217132</v>
      </c>
      <c r="D1742" s="48">
        <v>53687</v>
      </c>
      <c r="E1742" s="7"/>
      <c r="F1742" s="7"/>
      <c r="G1742" s="7"/>
      <c r="H1742" s="7"/>
      <c r="I1742" s="7">
        <v>20</v>
      </c>
      <c r="J1742" s="48">
        <v>19870</v>
      </c>
      <c r="K1742" s="48">
        <v>10</v>
      </c>
      <c r="L1742" s="48">
        <v>8971</v>
      </c>
      <c r="M1742" s="7"/>
      <c r="N1742" s="7"/>
      <c r="O1742" s="48">
        <v>60</v>
      </c>
      <c r="P1742" s="48">
        <v>134604</v>
      </c>
      <c r="Q1742" s="7"/>
      <c r="R1742" s="210"/>
      <c r="S1742" s="220"/>
    </row>
    <row r="1743" spans="1:19" s="22" customFormat="1" hidden="1">
      <c r="A1743" s="4">
        <v>11</v>
      </c>
      <c r="B1743" s="5" t="s">
        <v>337</v>
      </c>
      <c r="C1743" s="124">
        <f t="shared" si="331"/>
        <v>220845</v>
      </c>
      <c r="D1743" s="48">
        <v>57400</v>
      </c>
      <c r="E1743" s="7"/>
      <c r="F1743" s="7"/>
      <c r="G1743" s="7"/>
      <c r="H1743" s="7"/>
      <c r="I1743" s="7">
        <v>20</v>
      </c>
      <c r="J1743" s="48">
        <v>19870</v>
      </c>
      <c r="K1743" s="48">
        <v>10</v>
      </c>
      <c r="L1743" s="48">
        <v>8971</v>
      </c>
      <c r="M1743" s="7"/>
      <c r="N1743" s="7"/>
      <c r="O1743" s="48">
        <v>60</v>
      </c>
      <c r="P1743" s="48">
        <v>134604</v>
      </c>
      <c r="Q1743" s="7"/>
      <c r="R1743" s="210"/>
      <c r="S1743" s="220"/>
    </row>
    <row r="1744" spans="1:19" s="22" customFormat="1" hidden="1">
      <c r="A1744" s="4">
        <v>12</v>
      </c>
      <c r="B1744" s="5" t="s">
        <v>338</v>
      </c>
      <c r="C1744" s="124">
        <f t="shared" si="331"/>
        <v>222745</v>
      </c>
      <c r="D1744" s="48">
        <v>59300</v>
      </c>
      <c r="E1744" s="7"/>
      <c r="F1744" s="7"/>
      <c r="G1744" s="7"/>
      <c r="H1744" s="7"/>
      <c r="I1744" s="7">
        <v>20</v>
      </c>
      <c r="J1744" s="48">
        <v>19870</v>
      </c>
      <c r="K1744" s="48">
        <v>10</v>
      </c>
      <c r="L1744" s="48">
        <v>8971</v>
      </c>
      <c r="M1744" s="7"/>
      <c r="N1744" s="7"/>
      <c r="O1744" s="48">
        <v>60</v>
      </c>
      <c r="P1744" s="48">
        <v>134604</v>
      </c>
      <c r="Q1744" s="7"/>
      <c r="R1744" s="210"/>
      <c r="S1744" s="220"/>
    </row>
    <row r="1745" spans="1:19" s="34" customFormat="1" hidden="1">
      <c r="A1745" s="6">
        <v>54</v>
      </c>
      <c r="B1745" s="12" t="s">
        <v>115</v>
      </c>
      <c r="C1745" s="133">
        <f>C1746+C1748+C1752</f>
        <v>5257898</v>
      </c>
      <c r="D1745" s="61">
        <f t="shared" ref="D1745:Q1745" si="332">D1746+D1748+D1752</f>
        <v>1936002</v>
      </c>
      <c r="E1745" s="61">
        <f t="shared" si="332"/>
        <v>0</v>
      </c>
      <c r="F1745" s="61">
        <f t="shared" si="332"/>
        <v>0</v>
      </c>
      <c r="G1745" s="61">
        <f t="shared" si="332"/>
        <v>957.5</v>
      </c>
      <c r="H1745" s="61">
        <f t="shared" si="332"/>
        <v>1886130</v>
      </c>
      <c r="I1745" s="61">
        <f t="shared" si="332"/>
        <v>0</v>
      </c>
      <c r="J1745" s="61">
        <f t="shared" si="332"/>
        <v>0</v>
      </c>
      <c r="K1745" s="61">
        <f t="shared" si="332"/>
        <v>620</v>
      </c>
      <c r="L1745" s="61">
        <f t="shared" si="332"/>
        <v>786667</v>
      </c>
      <c r="M1745" s="61">
        <f t="shared" si="332"/>
        <v>55</v>
      </c>
      <c r="N1745" s="61">
        <f t="shared" si="332"/>
        <v>255766</v>
      </c>
      <c r="O1745" s="61">
        <f t="shared" si="332"/>
        <v>620</v>
      </c>
      <c r="P1745" s="61">
        <f t="shared" si="332"/>
        <v>393333</v>
      </c>
      <c r="Q1745" s="61">
        <f t="shared" si="332"/>
        <v>0</v>
      </c>
      <c r="R1745" s="97"/>
      <c r="S1745" s="97"/>
    </row>
    <row r="1746" spans="1:19" s="97" customFormat="1" hidden="1">
      <c r="A1746" s="50" t="s">
        <v>1434</v>
      </c>
      <c r="B1746" s="55"/>
      <c r="C1746" s="262">
        <f>C1747</f>
        <v>1116002</v>
      </c>
      <c r="D1746" s="49">
        <f t="shared" ref="D1746:Q1746" si="333">D1747</f>
        <v>1116002</v>
      </c>
      <c r="E1746" s="49">
        <f t="shared" si="333"/>
        <v>0</v>
      </c>
      <c r="F1746" s="49">
        <f t="shared" si="333"/>
        <v>0</v>
      </c>
      <c r="G1746" s="49">
        <f t="shared" si="333"/>
        <v>0</v>
      </c>
      <c r="H1746" s="49">
        <f t="shared" si="333"/>
        <v>0</v>
      </c>
      <c r="I1746" s="49">
        <f t="shared" si="333"/>
        <v>0</v>
      </c>
      <c r="J1746" s="49">
        <f t="shared" si="333"/>
        <v>0</v>
      </c>
      <c r="K1746" s="49">
        <f t="shared" si="333"/>
        <v>0</v>
      </c>
      <c r="L1746" s="49">
        <f t="shared" si="333"/>
        <v>0</v>
      </c>
      <c r="M1746" s="49">
        <f t="shared" si="333"/>
        <v>0</v>
      </c>
      <c r="N1746" s="49">
        <f t="shared" si="333"/>
        <v>0</v>
      </c>
      <c r="O1746" s="49">
        <f t="shared" si="333"/>
        <v>0</v>
      </c>
      <c r="P1746" s="49">
        <f t="shared" si="333"/>
        <v>0</v>
      </c>
      <c r="Q1746" s="49">
        <f t="shared" si="333"/>
        <v>0</v>
      </c>
      <c r="R1746" s="224"/>
    </row>
    <row r="1747" spans="1:19" s="60" customFormat="1" ht="27.75" hidden="1" customHeight="1">
      <c r="A1747" s="225">
        <v>1</v>
      </c>
      <c r="B1747" s="5" t="s">
        <v>1435</v>
      </c>
      <c r="C1747" s="124">
        <f t="shared" ref="C1747" si="334">D1747+F1747+H1747+J1747+L1747+N1747+P1747+Q1747</f>
        <v>1116002</v>
      </c>
      <c r="D1747" s="7">
        <v>1116002</v>
      </c>
      <c r="E1747" s="7"/>
      <c r="F1747" s="7"/>
      <c r="G1747" s="7"/>
      <c r="H1747" s="7"/>
      <c r="I1747" s="7"/>
      <c r="J1747" s="7"/>
      <c r="K1747" s="7"/>
      <c r="L1747" s="7"/>
      <c r="M1747" s="7"/>
      <c r="N1747" s="7"/>
      <c r="O1747" s="7"/>
      <c r="P1747" s="7"/>
      <c r="Q1747" s="7"/>
      <c r="R1747" s="93"/>
    </row>
    <row r="1748" spans="1:19" s="97" customFormat="1" hidden="1">
      <c r="A1748" s="117" t="s">
        <v>1433</v>
      </c>
      <c r="B1748" s="55"/>
      <c r="C1748" s="262">
        <f>C1749+C1750+C1751</f>
        <v>2496296</v>
      </c>
      <c r="D1748" s="49">
        <f t="shared" ref="D1748:Q1748" si="335">D1749+D1750+D1751</f>
        <v>0</v>
      </c>
      <c r="E1748" s="49">
        <f t="shared" si="335"/>
        <v>0</v>
      </c>
      <c r="F1748" s="49">
        <f t="shared" si="335"/>
        <v>0</v>
      </c>
      <c r="G1748" s="49">
        <f t="shared" si="335"/>
        <v>307.5</v>
      </c>
      <c r="H1748" s="49">
        <f t="shared" si="335"/>
        <v>1236130</v>
      </c>
      <c r="I1748" s="49">
        <f t="shared" si="335"/>
        <v>0</v>
      </c>
      <c r="J1748" s="49">
        <f t="shared" si="335"/>
        <v>0</v>
      </c>
      <c r="K1748" s="49">
        <f t="shared" si="335"/>
        <v>620</v>
      </c>
      <c r="L1748" s="49">
        <f t="shared" si="335"/>
        <v>786667</v>
      </c>
      <c r="M1748" s="49">
        <f t="shared" si="335"/>
        <v>21</v>
      </c>
      <c r="N1748" s="49">
        <f t="shared" si="335"/>
        <v>80166</v>
      </c>
      <c r="O1748" s="49">
        <f t="shared" si="335"/>
        <v>620</v>
      </c>
      <c r="P1748" s="49">
        <f t="shared" si="335"/>
        <v>393333</v>
      </c>
      <c r="Q1748" s="49">
        <f t="shared" si="335"/>
        <v>0</v>
      </c>
      <c r="R1748" s="224"/>
    </row>
    <row r="1749" spans="1:19" s="60" customFormat="1" ht="26.25" hidden="1" customHeight="1">
      <c r="A1749" s="225">
        <v>1</v>
      </c>
      <c r="B1749" s="5" t="s">
        <v>1463</v>
      </c>
      <c r="C1749" s="124">
        <f t="shared" ref="C1749:C1751" si="336">D1749+F1749+H1749+J1749+L1749+N1749+P1749+Q1749</f>
        <v>1180000</v>
      </c>
      <c r="D1749" s="7"/>
      <c r="E1749" s="7"/>
      <c r="F1749" s="7"/>
      <c r="G1749" s="7"/>
      <c r="H1749" s="7"/>
      <c r="I1749" s="7"/>
      <c r="J1749" s="7"/>
      <c r="K1749" s="7">
        <v>620</v>
      </c>
      <c r="L1749" s="7">
        <v>786667</v>
      </c>
      <c r="M1749" s="7"/>
      <c r="N1749" s="7"/>
      <c r="O1749" s="7">
        <v>620</v>
      </c>
      <c r="P1749" s="7">
        <v>393333</v>
      </c>
      <c r="Q1749" s="7"/>
      <c r="R1749" s="93"/>
    </row>
    <row r="1750" spans="1:19" ht="25.5" hidden="1" customHeight="1">
      <c r="A1750" s="225">
        <v>2</v>
      </c>
      <c r="B1750" s="114" t="s">
        <v>339</v>
      </c>
      <c r="C1750" s="124">
        <f t="shared" si="336"/>
        <v>80166</v>
      </c>
      <c r="D1750" s="7"/>
      <c r="E1750" s="7"/>
      <c r="F1750" s="7"/>
      <c r="G1750" s="7"/>
      <c r="H1750" s="7"/>
      <c r="I1750" s="7"/>
      <c r="J1750" s="7"/>
      <c r="K1750" s="7"/>
      <c r="L1750" s="7"/>
      <c r="M1750" s="7">
        <v>21</v>
      </c>
      <c r="N1750" s="7">
        <v>80166</v>
      </c>
      <c r="O1750" s="7"/>
      <c r="P1750" s="7"/>
      <c r="Q1750" s="7"/>
      <c r="R1750" s="93"/>
    </row>
    <row r="1751" spans="1:19" s="60" customFormat="1" ht="24" hidden="1" customHeight="1">
      <c r="A1751" s="225">
        <v>3</v>
      </c>
      <c r="B1751" s="5" t="s">
        <v>1451</v>
      </c>
      <c r="C1751" s="124">
        <f t="shared" si="336"/>
        <v>1236130</v>
      </c>
      <c r="D1751" s="7"/>
      <c r="E1751" s="7"/>
      <c r="F1751" s="7"/>
      <c r="G1751" s="7">
        <v>307.5</v>
      </c>
      <c r="H1751" s="7">
        <v>1236130</v>
      </c>
      <c r="I1751" s="7"/>
      <c r="J1751" s="7"/>
      <c r="K1751" s="7"/>
      <c r="L1751" s="7"/>
      <c r="M1751" s="7"/>
      <c r="N1751" s="7"/>
      <c r="O1751" s="7"/>
      <c r="P1751" s="7"/>
      <c r="Q1751" s="7"/>
      <c r="R1751" s="226"/>
    </row>
    <row r="1752" spans="1:19" s="34" customFormat="1" hidden="1">
      <c r="A1752" s="50" t="s">
        <v>1432</v>
      </c>
      <c r="B1752" s="55"/>
      <c r="C1752" s="262">
        <f>C1753+C1754+C1755+C1756</f>
        <v>1645600</v>
      </c>
      <c r="D1752" s="49">
        <f t="shared" ref="D1752:Q1752" si="337">D1753+D1754+D1755+D1756</f>
        <v>820000</v>
      </c>
      <c r="E1752" s="49">
        <f t="shared" si="337"/>
        <v>0</v>
      </c>
      <c r="F1752" s="49">
        <f t="shared" si="337"/>
        <v>0</v>
      </c>
      <c r="G1752" s="49">
        <f t="shared" si="337"/>
        <v>650</v>
      </c>
      <c r="H1752" s="49">
        <f t="shared" si="337"/>
        <v>650000</v>
      </c>
      <c r="I1752" s="49">
        <f t="shared" si="337"/>
        <v>0</v>
      </c>
      <c r="J1752" s="49">
        <f t="shared" si="337"/>
        <v>0</v>
      </c>
      <c r="K1752" s="49">
        <f t="shared" si="337"/>
        <v>0</v>
      </c>
      <c r="L1752" s="49">
        <f t="shared" si="337"/>
        <v>0</v>
      </c>
      <c r="M1752" s="49">
        <f t="shared" si="337"/>
        <v>34</v>
      </c>
      <c r="N1752" s="49">
        <f t="shared" si="337"/>
        <v>175600</v>
      </c>
      <c r="O1752" s="49">
        <f t="shared" si="337"/>
        <v>0</v>
      </c>
      <c r="P1752" s="49">
        <f t="shared" si="337"/>
        <v>0</v>
      </c>
      <c r="Q1752" s="49">
        <f t="shared" si="337"/>
        <v>0</v>
      </c>
      <c r="R1752" s="227"/>
      <c r="S1752" s="97"/>
    </row>
    <row r="1753" spans="1:19" ht="25.5" hidden="1" customHeight="1">
      <c r="A1753" s="225">
        <v>1</v>
      </c>
      <c r="B1753" s="5" t="s">
        <v>1463</v>
      </c>
      <c r="C1753" s="124">
        <f t="shared" ref="C1753:C1756" si="338">D1753+F1753+H1753+J1753+L1753+N1753+P1753+Q1753</f>
        <v>820000</v>
      </c>
      <c r="D1753" s="7">
        <v>820000</v>
      </c>
      <c r="E1753" s="7"/>
      <c r="F1753" s="7"/>
      <c r="G1753" s="7"/>
      <c r="H1753" s="7"/>
      <c r="I1753" s="7"/>
      <c r="J1753" s="7"/>
      <c r="K1753" s="7"/>
      <c r="L1753" s="7"/>
      <c r="M1753" s="7"/>
      <c r="N1753" s="7"/>
      <c r="O1753" s="7"/>
      <c r="P1753" s="7"/>
      <c r="Q1753" s="7"/>
      <c r="R1753" s="226"/>
    </row>
    <row r="1754" spans="1:19" ht="24.75" hidden="1" customHeight="1">
      <c r="A1754" s="225">
        <v>2</v>
      </c>
      <c r="B1754" s="5" t="s">
        <v>1464</v>
      </c>
      <c r="C1754" s="124">
        <f t="shared" si="338"/>
        <v>80600</v>
      </c>
      <c r="D1754" s="7"/>
      <c r="E1754" s="7"/>
      <c r="F1754" s="7"/>
      <c r="G1754" s="7"/>
      <c r="H1754" s="7"/>
      <c r="I1754" s="7"/>
      <c r="J1754" s="7"/>
      <c r="K1754" s="7"/>
      <c r="L1754" s="7"/>
      <c r="M1754" s="7">
        <v>16</v>
      </c>
      <c r="N1754" s="7">
        <v>80600</v>
      </c>
      <c r="O1754" s="7"/>
      <c r="P1754" s="7"/>
      <c r="Q1754" s="7"/>
      <c r="R1754" s="226"/>
    </row>
    <row r="1755" spans="1:19" ht="27.75" hidden="1" customHeight="1">
      <c r="A1755" s="225">
        <v>3</v>
      </c>
      <c r="B1755" s="5" t="s">
        <v>1436</v>
      </c>
      <c r="C1755" s="124">
        <f t="shared" si="338"/>
        <v>95000</v>
      </c>
      <c r="D1755" s="7"/>
      <c r="E1755" s="7"/>
      <c r="F1755" s="7"/>
      <c r="G1755" s="7"/>
      <c r="H1755" s="7"/>
      <c r="I1755" s="7"/>
      <c r="J1755" s="7"/>
      <c r="K1755" s="7"/>
      <c r="L1755" s="7"/>
      <c r="M1755" s="7">
        <v>18</v>
      </c>
      <c r="N1755" s="7">
        <v>95000</v>
      </c>
      <c r="O1755" s="7"/>
      <c r="P1755" s="7"/>
      <c r="Q1755" s="7"/>
      <c r="R1755" s="226"/>
    </row>
    <row r="1756" spans="1:19" s="3" customFormat="1" ht="23.25" hidden="1" customHeight="1">
      <c r="A1756" s="225">
        <v>4</v>
      </c>
      <c r="B1756" s="114" t="s">
        <v>340</v>
      </c>
      <c r="C1756" s="124">
        <f t="shared" si="338"/>
        <v>650000</v>
      </c>
      <c r="D1756" s="7"/>
      <c r="E1756" s="7"/>
      <c r="F1756" s="7"/>
      <c r="G1756" s="7">
        <v>650</v>
      </c>
      <c r="H1756" s="7">
        <v>650000</v>
      </c>
      <c r="I1756" s="7"/>
      <c r="J1756" s="7"/>
      <c r="K1756" s="7"/>
      <c r="L1756" s="7"/>
      <c r="M1756" s="7"/>
      <c r="N1756" s="7"/>
      <c r="O1756" s="7"/>
      <c r="P1756" s="7"/>
      <c r="Q1756" s="7"/>
      <c r="R1756" s="93"/>
      <c r="S1756" s="36"/>
    </row>
    <row r="1757" spans="1:19" s="3" customFormat="1" ht="25.5" hidden="1" customHeight="1">
      <c r="A1757" s="6">
        <v>55</v>
      </c>
      <c r="B1757" s="12" t="s">
        <v>116</v>
      </c>
      <c r="C1757" s="133">
        <f>C1758+C1760+C1764</f>
        <v>9215442.8699999992</v>
      </c>
      <c r="D1757" s="61">
        <f t="shared" ref="D1757:Q1757" si="339">D1758+D1760+D1764</f>
        <v>1500997.1400000001</v>
      </c>
      <c r="E1757" s="61">
        <f t="shared" si="339"/>
        <v>0</v>
      </c>
      <c r="F1757" s="61">
        <f t="shared" si="339"/>
        <v>0</v>
      </c>
      <c r="G1757" s="61">
        <f t="shared" si="339"/>
        <v>0</v>
      </c>
      <c r="H1757" s="61">
        <f t="shared" si="339"/>
        <v>0</v>
      </c>
      <c r="I1757" s="61">
        <f t="shared" si="339"/>
        <v>0</v>
      </c>
      <c r="J1757" s="61">
        <f t="shared" si="339"/>
        <v>0</v>
      </c>
      <c r="K1757" s="61">
        <f t="shared" si="339"/>
        <v>1613.6799999999998</v>
      </c>
      <c r="L1757" s="61">
        <f t="shared" si="339"/>
        <v>1589458.7000000002</v>
      </c>
      <c r="M1757" s="61">
        <f t="shared" si="339"/>
        <v>2075</v>
      </c>
      <c r="N1757" s="61">
        <f t="shared" si="339"/>
        <v>2148621.3600000003</v>
      </c>
      <c r="O1757" s="61">
        <f t="shared" si="339"/>
        <v>1613.6799999999998</v>
      </c>
      <c r="P1757" s="61">
        <f t="shared" si="339"/>
        <v>3976365.67</v>
      </c>
      <c r="Q1757" s="61">
        <f t="shared" si="339"/>
        <v>0</v>
      </c>
      <c r="R1757" s="36"/>
      <c r="S1757" s="36"/>
    </row>
    <row r="1758" spans="1:19" s="44" customFormat="1" ht="23.25" hidden="1" customHeight="1">
      <c r="A1758" s="228" t="s">
        <v>1318</v>
      </c>
      <c r="B1758" s="314"/>
      <c r="C1758" s="133">
        <f>C1759</f>
        <v>1056533.3399999999</v>
      </c>
      <c r="D1758" s="61">
        <f t="shared" ref="D1758:Q1758" si="340">D1759</f>
        <v>623122.82999999996</v>
      </c>
      <c r="E1758" s="61">
        <f t="shared" si="340"/>
        <v>0</v>
      </c>
      <c r="F1758" s="61">
        <f t="shared" si="340"/>
        <v>0</v>
      </c>
      <c r="G1758" s="61">
        <f t="shared" si="340"/>
        <v>0</v>
      </c>
      <c r="H1758" s="61">
        <f t="shared" si="340"/>
        <v>0</v>
      </c>
      <c r="I1758" s="61">
        <f t="shared" si="340"/>
        <v>0</v>
      </c>
      <c r="J1758" s="61">
        <f t="shared" si="340"/>
        <v>0</v>
      </c>
      <c r="K1758" s="61">
        <f t="shared" si="340"/>
        <v>0</v>
      </c>
      <c r="L1758" s="61">
        <f t="shared" si="340"/>
        <v>0</v>
      </c>
      <c r="M1758" s="61">
        <f t="shared" si="340"/>
        <v>418.56</v>
      </c>
      <c r="N1758" s="61">
        <f t="shared" si="340"/>
        <v>433410.51</v>
      </c>
      <c r="O1758" s="61">
        <f t="shared" si="340"/>
        <v>0</v>
      </c>
      <c r="P1758" s="61">
        <f t="shared" si="340"/>
        <v>0</v>
      </c>
      <c r="Q1758" s="61">
        <f t="shared" si="340"/>
        <v>0</v>
      </c>
      <c r="R1758" s="229"/>
      <c r="S1758" s="357"/>
    </row>
    <row r="1759" spans="1:19" s="8" customFormat="1" ht="23.25" hidden="1" customHeight="1">
      <c r="A1759" s="230">
        <v>1</v>
      </c>
      <c r="B1759" s="114" t="s">
        <v>344</v>
      </c>
      <c r="C1759" s="153">
        <f t="shared" ref="C1759" si="341">D1759+F1759+H1759+J1759+L1759+N1759+P1759+Q1759</f>
        <v>1056533.3399999999</v>
      </c>
      <c r="D1759" s="48">
        <v>623122.82999999996</v>
      </c>
      <c r="E1759" s="7"/>
      <c r="F1759" s="7"/>
      <c r="G1759" s="7"/>
      <c r="H1759" s="7"/>
      <c r="I1759" s="7"/>
      <c r="J1759" s="7"/>
      <c r="K1759" s="7"/>
      <c r="L1759" s="7"/>
      <c r="M1759" s="7">
        <v>418.56</v>
      </c>
      <c r="N1759" s="7">
        <v>433410.51</v>
      </c>
      <c r="O1759" s="7"/>
      <c r="P1759" s="7"/>
      <c r="Q1759" s="7"/>
      <c r="R1759" s="93"/>
      <c r="S1759" s="193"/>
    </row>
    <row r="1760" spans="1:19" s="44" customFormat="1" ht="23.25" hidden="1" customHeight="1">
      <c r="A1760" s="228" t="s">
        <v>1320</v>
      </c>
      <c r="B1760" s="314"/>
      <c r="C1760" s="133">
        <f t="shared" ref="C1760:Q1760" si="342">SUM(C1761:C1763)</f>
        <v>4626979.93</v>
      </c>
      <c r="D1760" s="61">
        <f t="shared" si="342"/>
        <v>877874.31</v>
      </c>
      <c r="E1760" s="61">
        <f t="shared" si="342"/>
        <v>0</v>
      </c>
      <c r="F1760" s="61">
        <f t="shared" si="342"/>
        <v>0</v>
      </c>
      <c r="G1760" s="61">
        <f t="shared" si="342"/>
        <v>0</v>
      </c>
      <c r="H1760" s="61">
        <f t="shared" si="342"/>
        <v>0</v>
      </c>
      <c r="I1760" s="61">
        <f t="shared" si="342"/>
        <v>0</v>
      </c>
      <c r="J1760" s="61">
        <f t="shared" si="342"/>
        <v>0</v>
      </c>
      <c r="K1760" s="61">
        <f t="shared" si="342"/>
        <v>589.67999999999995</v>
      </c>
      <c r="L1760" s="61">
        <f t="shared" si="342"/>
        <v>580828.9</v>
      </c>
      <c r="M1760" s="61">
        <f t="shared" si="342"/>
        <v>1656.44</v>
      </c>
      <c r="N1760" s="61">
        <f t="shared" si="342"/>
        <v>1715210.85</v>
      </c>
      <c r="O1760" s="61">
        <f t="shared" si="342"/>
        <v>589.67999999999995</v>
      </c>
      <c r="P1760" s="61">
        <f t="shared" si="342"/>
        <v>1453065.87</v>
      </c>
      <c r="Q1760" s="61">
        <f t="shared" si="342"/>
        <v>0</v>
      </c>
      <c r="R1760" s="229"/>
      <c r="S1760" s="357"/>
    </row>
    <row r="1761" spans="1:19" s="8" customFormat="1" ht="23.25" hidden="1" customHeight="1">
      <c r="A1761" s="225">
        <v>1</v>
      </c>
      <c r="B1761" s="231" t="s">
        <v>341</v>
      </c>
      <c r="C1761" s="153">
        <f t="shared" ref="C1761:C1763" si="343">D1761+F1761+H1761+J1761+L1761+N1761+P1761+Q1761</f>
        <v>546361</v>
      </c>
      <c r="D1761" s="48"/>
      <c r="E1761" s="7"/>
      <c r="F1761" s="7"/>
      <c r="G1761" s="7"/>
      <c r="H1761" s="7"/>
      <c r="I1761" s="7"/>
      <c r="J1761" s="7"/>
      <c r="K1761" s="7"/>
      <c r="L1761" s="7"/>
      <c r="M1761" s="7">
        <v>527.64</v>
      </c>
      <c r="N1761" s="7">
        <v>546361</v>
      </c>
      <c r="O1761" s="7"/>
      <c r="P1761" s="7"/>
      <c r="Q1761" s="7"/>
      <c r="R1761" s="93"/>
      <c r="S1761" s="193"/>
    </row>
    <row r="1762" spans="1:19" s="8" customFormat="1" ht="23.25" hidden="1" customHeight="1">
      <c r="A1762" s="225">
        <v>2</v>
      </c>
      <c r="B1762" s="231" t="s">
        <v>342</v>
      </c>
      <c r="C1762" s="153">
        <f t="shared" si="343"/>
        <v>558248</v>
      </c>
      <c r="D1762" s="48"/>
      <c r="E1762" s="7"/>
      <c r="F1762" s="7"/>
      <c r="G1762" s="7"/>
      <c r="H1762" s="7"/>
      <c r="I1762" s="7"/>
      <c r="J1762" s="7"/>
      <c r="K1762" s="7"/>
      <c r="L1762" s="7"/>
      <c r="M1762" s="7">
        <v>539.12</v>
      </c>
      <c r="N1762" s="7">
        <v>558248</v>
      </c>
      <c r="O1762" s="7"/>
      <c r="P1762" s="7"/>
      <c r="Q1762" s="7"/>
      <c r="R1762" s="93"/>
      <c r="S1762" s="193"/>
    </row>
    <row r="1763" spans="1:19" s="8" customFormat="1" ht="23.25" hidden="1" customHeight="1">
      <c r="A1763" s="230">
        <v>3</v>
      </c>
      <c r="B1763" s="114" t="s">
        <v>343</v>
      </c>
      <c r="C1763" s="153">
        <f t="shared" si="343"/>
        <v>3522370.93</v>
      </c>
      <c r="D1763" s="48">
        <v>877874.31</v>
      </c>
      <c r="E1763" s="7"/>
      <c r="F1763" s="7"/>
      <c r="G1763" s="7"/>
      <c r="H1763" s="7"/>
      <c r="I1763" s="7"/>
      <c r="J1763" s="7"/>
      <c r="K1763" s="7">
        <v>589.67999999999995</v>
      </c>
      <c r="L1763" s="7">
        <v>580828.9</v>
      </c>
      <c r="M1763" s="7">
        <v>589.67999999999995</v>
      </c>
      <c r="N1763" s="7">
        <v>610601.85</v>
      </c>
      <c r="O1763" s="7">
        <v>589.67999999999995</v>
      </c>
      <c r="P1763" s="7">
        <v>1453065.87</v>
      </c>
      <c r="Q1763" s="7"/>
      <c r="R1763" s="93"/>
      <c r="S1763" s="193"/>
    </row>
    <row r="1764" spans="1:19" s="44" customFormat="1" ht="23.25" hidden="1" customHeight="1">
      <c r="A1764" s="228" t="s">
        <v>1319</v>
      </c>
      <c r="B1764" s="314"/>
      <c r="C1764" s="133">
        <v>3531929.6000000001</v>
      </c>
      <c r="D1764" s="61">
        <v>0</v>
      </c>
      <c r="E1764" s="49">
        <v>0</v>
      </c>
      <c r="F1764" s="49">
        <v>0</v>
      </c>
      <c r="G1764" s="49">
        <v>0</v>
      </c>
      <c r="H1764" s="49">
        <v>0</v>
      </c>
      <c r="I1764" s="49">
        <v>0</v>
      </c>
      <c r="J1764" s="49">
        <v>0</v>
      </c>
      <c r="K1764" s="49">
        <v>1024</v>
      </c>
      <c r="L1764" s="49">
        <v>1008629.8</v>
      </c>
      <c r="M1764" s="49">
        <v>0</v>
      </c>
      <c r="N1764" s="49">
        <v>0</v>
      </c>
      <c r="O1764" s="49">
        <v>1024</v>
      </c>
      <c r="P1764" s="49">
        <v>2523299.7999999998</v>
      </c>
      <c r="Q1764" s="49">
        <v>0</v>
      </c>
      <c r="R1764" s="229"/>
      <c r="S1764" s="357"/>
    </row>
    <row r="1765" spans="1:19" s="8" customFormat="1" ht="23.25" hidden="1" customHeight="1">
      <c r="A1765" s="225">
        <v>1</v>
      </c>
      <c r="B1765" s="45" t="s">
        <v>345</v>
      </c>
      <c r="C1765" s="153">
        <f t="shared" ref="C1765" si="344">D1765+F1765+H1765+J1765+L1765+N1765+P1765+Q1765</f>
        <v>3531929.5999999996</v>
      </c>
      <c r="D1765" s="48"/>
      <c r="E1765" s="7"/>
      <c r="F1765" s="7"/>
      <c r="G1765" s="7"/>
      <c r="H1765" s="7"/>
      <c r="I1765" s="7"/>
      <c r="J1765" s="7"/>
      <c r="K1765" s="7">
        <v>1024</v>
      </c>
      <c r="L1765" s="7">
        <v>1008629.8</v>
      </c>
      <c r="M1765" s="7"/>
      <c r="N1765" s="7"/>
      <c r="O1765" s="7">
        <v>1024</v>
      </c>
      <c r="P1765" s="7">
        <v>2523299.7999999998</v>
      </c>
      <c r="Q1765" s="7"/>
      <c r="R1765" s="93"/>
      <c r="S1765" s="193"/>
    </row>
    <row r="1766" spans="1:19" s="3" customFormat="1" ht="27.75" hidden="1" customHeight="1">
      <c r="A1766" s="6">
        <v>56</v>
      </c>
      <c r="B1766" s="12" t="s">
        <v>117</v>
      </c>
      <c r="C1766" s="133">
        <f>C1767</f>
        <v>2125000</v>
      </c>
      <c r="D1766" s="61">
        <f t="shared" ref="D1766:P1766" si="345">D1767</f>
        <v>75000</v>
      </c>
      <c r="E1766" s="61">
        <f t="shared" si="345"/>
        <v>0</v>
      </c>
      <c r="F1766" s="61">
        <f t="shared" si="345"/>
        <v>0</v>
      </c>
      <c r="G1766" s="61">
        <f t="shared" si="345"/>
        <v>2062</v>
      </c>
      <c r="H1766" s="61">
        <f t="shared" si="345"/>
        <v>1810000</v>
      </c>
      <c r="I1766" s="61">
        <f t="shared" si="345"/>
        <v>0</v>
      </c>
      <c r="J1766" s="61">
        <f t="shared" si="345"/>
        <v>0</v>
      </c>
      <c r="K1766" s="61">
        <f t="shared" si="345"/>
        <v>2004.2</v>
      </c>
      <c r="L1766" s="61">
        <f t="shared" si="345"/>
        <v>240000</v>
      </c>
      <c r="M1766" s="61">
        <f t="shared" si="345"/>
        <v>0</v>
      </c>
      <c r="N1766" s="61">
        <f t="shared" si="345"/>
        <v>0</v>
      </c>
      <c r="O1766" s="61">
        <f t="shared" si="345"/>
        <v>0</v>
      </c>
      <c r="P1766" s="61">
        <f t="shared" si="345"/>
        <v>0</v>
      </c>
      <c r="Q1766" s="61">
        <v>0</v>
      </c>
      <c r="R1766" s="36"/>
      <c r="S1766" s="36"/>
    </row>
    <row r="1767" spans="1:19" s="3" customFormat="1" ht="27.75" customHeight="1">
      <c r="A1767" s="12" t="s">
        <v>1178</v>
      </c>
      <c r="B1767" s="149"/>
      <c r="C1767" s="133">
        <f>SUM(C1768:C1771)</f>
        <v>2125000</v>
      </c>
      <c r="D1767" s="61">
        <f t="shared" ref="D1767:Q1767" si="346">SUM(D1768:D1771)</f>
        <v>75000</v>
      </c>
      <c r="E1767" s="61">
        <f t="shared" si="346"/>
        <v>0</v>
      </c>
      <c r="F1767" s="61">
        <f t="shared" si="346"/>
        <v>0</v>
      </c>
      <c r="G1767" s="61">
        <f t="shared" si="346"/>
        <v>2062</v>
      </c>
      <c r="H1767" s="61">
        <f t="shared" si="346"/>
        <v>1810000</v>
      </c>
      <c r="I1767" s="61">
        <f t="shared" si="346"/>
        <v>0</v>
      </c>
      <c r="J1767" s="61">
        <f t="shared" si="346"/>
        <v>0</v>
      </c>
      <c r="K1767" s="61">
        <f t="shared" si="346"/>
        <v>2004.2</v>
      </c>
      <c r="L1767" s="61">
        <f t="shared" si="346"/>
        <v>240000</v>
      </c>
      <c r="M1767" s="61">
        <f t="shared" si="346"/>
        <v>0</v>
      </c>
      <c r="N1767" s="61">
        <f t="shared" si="346"/>
        <v>0</v>
      </c>
      <c r="O1767" s="61">
        <f t="shared" si="346"/>
        <v>0</v>
      </c>
      <c r="P1767" s="61">
        <f t="shared" si="346"/>
        <v>0</v>
      </c>
      <c r="Q1767" s="61">
        <f t="shared" si="346"/>
        <v>0</v>
      </c>
      <c r="R1767" s="36"/>
      <c r="S1767" s="36"/>
    </row>
    <row r="1768" spans="1:19" ht="22.5" hidden="1" customHeight="1">
      <c r="A1768" s="176">
        <v>1</v>
      </c>
      <c r="B1768" s="16" t="s">
        <v>346</v>
      </c>
      <c r="C1768" s="270">
        <f t="shared" ref="C1768:C1771" si="347">D1768+F1768+H1768+J1768+L1768+N1768+P1768+Q1768</f>
        <v>540000</v>
      </c>
      <c r="D1768" s="21">
        <v>20000</v>
      </c>
      <c r="E1768" s="21"/>
      <c r="F1768" s="21"/>
      <c r="G1768" s="21">
        <v>506</v>
      </c>
      <c r="H1768" s="21">
        <v>460000</v>
      </c>
      <c r="I1768" s="21"/>
      <c r="J1768" s="21"/>
      <c r="K1768" s="21">
        <v>604.5</v>
      </c>
      <c r="L1768" s="21">
        <v>60000</v>
      </c>
      <c r="M1768" s="21"/>
      <c r="N1768" s="21"/>
      <c r="O1768" s="21"/>
      <c r="P1768" s="21"/>
      <c r="Q1768" s="21"/>
    </row>
    <row r="1769" spans="1:19" s="3" customFormat="1" ht="21.75" customHeight="1">
      <c r="A1769" s="176">
        <v>2</v>
      </c>
      <c r="B1769" s="16" t="s">
        <v>347</v>
      </c>
      <c r="C1769" s="270">
        <f t="shared" si="347"/>
        <v>435000</v>
      </c>
      <c r="D1769" s="21">
        <v>25000</v>
      </c>
      <c r="E1769" s="21"/>
      <c r="F1769" s="21"/>
      <c r="G1769" s="21">
        <v>303</v>
      </c>
      <c r="H1769" s="21">
        <v>350000</v>
      </c>
      <c r="I1769" s="21"/>
      <c r="J1769" s="21"/>
      <c r="K1769" s="21">
        <v>373.7</v>
      </c>
      <c r="L1769" s="21">
        <v>60000</v>
      </c>
      <c r="M1769" s="21"/>
      <c r="N1769" s="21"/>
      <c r="O1769" s="21"/>
      <c r="P1769" s="21"/>
      <c r="Q1769" s="21"/>
      <c r="R1769" s="36"/>
      <c r="S1769" s="36"/>
    </row>
    <row r="1770" spans="1:19" s="3" customFormat="1" ht="24" customHeight="1">
      <c r="A1770" s="176">
        <v>3</v>
      </c>
      <c r="B1770" s="16" t="s">
        <v>348</v>
      </c>
      <c r="C1770" s="270">
        <f t="shared" si="347"/>
        <v>580000</v>
      </c>
      <c r="D1770" s="21">
        <v>20000</v>
      </c>
      <c r="E1770" s="21"/>
      <c r="F1770" s="21"/>
      <c r="G1770" s="21">
        <v>700</v>
      </c>
      <c r="H1770" s="21">
        <v>500000</v>
      </c>
      <c r="I1770" s="21"/>
      <c r="J1770" s="21"/>
      <c r="K1770" s="21">
        <v>630</v>
      </c>
      <c r="L1770" s="21">
        <v>60000</v>
      </c>
      <c r="M1770" s="21"/>
      <c r="N1770" s="21"/>
      <c r="O1770" s="21"/>
      <c r="P1770" s="21"/>
      <c r="Q1770" s="21"/>
      <c r="R1770" s="36"/>
      <c r="S1770" s="36"/>
    </row>
    <row r="1771" spans="1:19" ht="24.75" hidden="1" customHeight="1">
      <c r="A1771" s="176">
        <v>4</v>
      </c>
      <c r="B1771" s="16" t="s">
        <v>1465</v>
      </c>
      <c r="C1771" s="270">
        <f t="shared" si="347"/>
        <v>570000</v>
      </c>
      <c r="D1771" s="21">
        <v>10000</v>
      </c>
      <c r="E1771" s="21"/>
      <c r="F1771" s="21"/>
      <c r="G1771" s="21">
        <v>553</v>
      </c>
      <c r="H1771" s="21">
        <v>500000</v>
      </c>
      <c r="I1771" s="21"/>
      <c r="J1771" s="21"/>
      <c r="K1771" s="21">
        <v>396</v>
      </c>
      <c r="L1771" s="21">
        <v>60000</v>
      </c>
      <c r="M1771" s="21"/>
      <c r="N1771" s="21"/>
      <c r="O1771" s="21"/>
      <c r="P1771" s="21"/>
      <c r="Q1771" s="21"/>
    </row>
    <row r="1772" spans="1:19" hidden="1">
      <c r="A1772" s="6">
        <v>57</v>
      </c>
      <c r="B1772" s="12" t="s">
        <v>118</v>
      </c>
      <c r="C1772" s="271">
        <f>C1773+C1776</f>
        <v>850799.6</v>
      </c>
      <c r="D1772" s="64">
        <f t="shared" ref="D1772:Q1772" si="348">D1773+D1776</f>
        <v>640489.05999999994</v>
      </c>
      <c r="E1772" s="64">
        <f t="shared" si="348"/>
        <v>0</v>
      </c>
      <c r="F1772" s="64">
        <f t="shared" si="348"/>
        <v>0</v>
      </c>
      <c r="G1772" s="64">
        <f t="shared" si="348"/>
        <v>0</v>
      </c>
      <c r="H1772" s="64">
        <f t="shared" si="348"/>
        <v>0</v>
      </c>
      <c r="I1772" s="64">
        <f t="shared" si="348"/>
        <v>256.8</v>
      </c>
      <c r="J1772" s="64">
        <f t="shared" si="348"/>
        <v>210310.54</v>
      </c>
      <c r="K1772" s="64">
        <f t="shared" si="348"/>
        <v>0</v>
      </c>
      <c r="L1772" s="64">
        <f t="shared" si="348"/>
        <v>0</v>
      </c>
      <c r="M1772" s="64">
        <f t="shared" si="348"/>
        <v>0</v>
      </c>
      <c r="N1772" s="64">
        <f t="shared" si="348"/>
        <v>0</v>
      </c>
      <c r="O1772" s="64">
        <f t="shared" si="348"/>
        <v>0</v>
      </c>
      <c r="P1772" s="64">
        <f t="shared" si="348"/>
        <v>0</v>
      </c>
      <c r="Q1772" s="64">
        <f t="shared" si="348"/>
        <v>0</v>
      </c>
    </row>
    <row r="1773" spans="1:19" hidden="1">
      <c r="A1773" s="358" t="s">
        <v>377</v>
      </c>
      <c r="B1773" s="359"/>
      <c r="C1773" s="272">
        <f>C1774+C1775</f>
        <v>457960.25</v>
      </c>
      <c r="D1773" s="232">
        <f t="shared" ref="D1773:Q1773" si="349">D1774+D1775</f>
        <v>247649.71</v>
      </c>
      <c r="E1773" s="232">
        <f t="shared" si="349"/>
        <v>0</v>
      </c>
      <c r="F1773" s="232">
        <f t="shared" si="349"/>
        <v>0</v>
      </c>
      <c r="G1773" s="232">
        <f t="shared" si="349"/>
        <v>0</v>
      </c>
      <c r="H1773" s="232">
        <f t="shared" si="349"/>
        <v>0</v>
      </c>
      <c r="I1773" s="232">
        <f t="shared" si="349"/>
        <v>256.8</v>
      </c>
      <c r="J1773" s="232">
        <f t="shared" si="349"/>
        <v>210310.54</v>
      </c>
      <c r="K1773" s="232">
        <f t="shared" si="349"/>
        <v>0</v>
      </c>
      <c r="L1773" s="232">
        <f t="shared" si="349"/>
        <v>0</v>
      </c>
      <c r="M1773" s="232">
        <f t="shared" si="349"/>
        <v>0</v>
      </c>
      <c r="N1773" s="232">
        <f t="shared" si="349"/>
        <v>0</v>
      </c>
      <c r="O1773" s="232">
        <f t="shared" si="349"/>
        <v>0</v>
      </c>
      <c r="P1773" s="232">
        <f t="shared" si="349"/>
        <v>0</v>
      </c>
      <c r="Q1773" s="232">
        <f t="shared" si="349"/>
        <v>0</v>
      </c>
      <c r="R1773" s="233"/>
    </row>
    <row r="1774" spans="1:19" ht="19.5" hidden="1" customHeight="1">
      <c r="A1774" s="4">
        <v>1</v>
      </c>
      <c r="B1774" s="139" t="s">
        <v>751</v>
      </c>
      <c r="C1774" s="254">
        <f t="shared" ref="C1774:C1775" si="350">D1774+F1774+H1774+J1774+L1774+N1774+P1774+Q1774</f>
        <v>210310.54</v>
      </c>
      <c r="D1774" s="7"/>
      <c r="E1774" s="7"/>
      <c r="F1774" s="7"/>
      <c r="G1774" s="7"/>
      <c r="H1774" s="7"/>
      <c r="I1774" s="7">
        <v>256.8</v>
      </c>
      <c r="J1774" s="20">
        <v>210310.54</v>
      </c>
      <c r="K1774" s="7"/>
      <c r="L1774" s="7"/>
      <c r="M1774" s="7"/>
      <c r="N1774" s="7"/>
      <c r="O1774" s="7"/>
      <c r="P1774" s="7"/>
      <c r="Q1774" s="7"/>
      <c r="R1774" s="210"/>
    </row>
    <row r="1775" spans="1:19" hidden="1">
      <c r="A1775" s="4">
        <v>2</v>
      </c>
      <c r="B1775" s="139" t="s">
        <v>1317</v>
      </c>
      <c r="C1775" s="254">
        <f t="shared" si="350"/>
        <v>247649.71</v>
      </c>
      <c r="D1775" s="7">
        <v>247649.71</v>
      </c>
      <c r="E1775" s="7"/>
      <c r="F1775" s="7"/>
      <c r="G1775" s="7"/>
      <c r="H1775" s="7"/>
      <c r="I1775" s="7"/>
      <c r="J1775" s="7"/>
      <c r="K1775" s="7"/>
      <c r="L1775" s="7"/>
      <c r="M1775" s="7"/>
      <c r="N1775" s="7"/>
      <c r="O1775" s="7"/>
      <c r="P1775" s="7"/>
      <c r="Q1775" s="7"/>
      <c r="R1775" s="210"/>
    </row>
    <row r="1776" spans="1:19" ht="22.5" hidden="1" customHeight="1">
      <c r="A1776" s="358" t="s">
        <v>378</v>
      </c>
      <c r="B1776" s="359"/>
      <c r="C1776" s="253">
        <f>C1777+C1778</f>
        <v>392839.35</v>
      </c>
      <c r="D1776" s="119">
        <f t="shared" ref="D1776:Q1776" si="351">D1777+D1778</f>
        <v>392839.35</v>
      </c>
      <c r="E1776" s="119">
        <f t="shared" si="351"/>
        <v>0</v>
      </c>
      <c r="F1776" s="119">
        <f t="shared" si="351"/>
        <v>0</v>
      </c>
      <c r="G1776" s="119">
        <f t="shared" si="351"/>
        <v>0</v>
      </c>
      <c r="H1776" s="119">
        <f t="shared" si="351"/>
        <v>0</v>
      </c>
      <c r="I1776" s="119">
        <f t="shared" si="351"/>
        <v>0</v>
      </c>
      <c r="J1776" s="119">
        <f t="shared" si="351"/>
        <v>0</v>
      </c>
      <c r="K1776" s="119">
        <f t="shared" si="351"/>
        <v>0</v>
      </c>
      <c r="L1776" s="119">
        <f t="shared" si="351"/>
        <v>0</v>
      </c>
      <c r="M1776" s="119">
        <f t="shared" si="351"/>
        <v>0</v>
      </c>
      <c r="N1776" s="119">
        <f t="shared" si="351"/>
        <v>0</v>
      </c>
      <c r="O1776" s="119">
        <f t="shared" si="351"/>
        <v>0</v>
      </c>
      <c r="P1776" s="119">
        <f t="shared" si="351"/>
        <v>0</v>
      </c>
      <c r="Q1776" s="119">
        <f t="shared" si="351"/>
        <v>0</v>
      </c>
      <c r="R1776" s="233"/>
    </row>
    <row r="1777" spans="1:19" hidden="1">
      <c r="A1777" s="4">
        <v>1</v>
      </c>
      <c r="B1777" s="139" t="s">
        <v>1025</v>
      </c>
      <c r="C1777" s="254">
        <f t="shared" ref="C1777:C1778" si="352">D1777+F1777+H1777+J1777+L1777+N1777+P1777+Q1777</f>
        <v>145984.29</v>
      </c>
      <c r="D1777" s="20">
        <v>145984.29</v>
      </c>
      <c r="E1777" s="7"/>
      <c r="F1777" s="7"/>
      <c r="G1777" s="7"/>
      <c r="H1777" s="7"/>
      <c r="I1777" s="7"/>
      <c r="J1777" s="7"/>
      <c r="K1777" s="7"/>
      <c r="L1777" s="7"/>
      <c r="M1777" s="7"/>
      <c r="N1777" s="7"/>
      <c r="O1777" s="7"/>
      <c r="P1777" s="7"/>
      <c r="Q1777" s="7"/>
      <c r="R1777" s="210"/>
    </row>
    <row r="1778" spans="1:19" ht="21.75" hidden="1" customHeight="1">
      <c r="A1778" s="4">
        <v>2</v>
      </c>
      <c r="B1778" s="139" t="s">
        <v>751</v>
      </c>
      <c r="C1778" s="254">
        <f t="shared" si="352"/>
        <v>246855.06</v>
      </c>
      <c r="D1778" s="20">
        <v>246855.06</v>
      </c>
      <c r="E1778" s="7"/>
      <c r="F1778" s="7"/>
      <c r="G1778" s="7"/>
      <c r="H1778" s="7"/>
      <c r="I1778" s="7"/>
      <c r="J1778" s="7"/>
      <c r="K1778" s="7"/>
      <c r="L1778" s="7"/>
      <c r="M1778" s="7"/>
      <c r="N1778" s="7"/>
      <c r="O1778" s="7"/>
      <c r="P1778" s="7"/>
      <c r="Q1778" s="7"/>
      <c r="R1778" s="210"/>
    </row>
    <row r="1779" spans="1:19" ht="24.75" hidden="1" customHeight="1">
      <c r="A1779" s="6">
        <v>58</v>
      </c>
      <c r="B1779" s="12" t="s">
        <v>119</v>
      </c>
      <c r="C1779" s="133">
        <f>C1780+C1783</f>
        <v>3907202</v>
      </c>
      <c r="D1779" s="61">
        <f t="shared" ref="D1779:Q1779" si="353">D1780+D1783</f>
        <v>650769</v>
      </c>
      <c r="E1779" s="61">
        <f t="shared" si="353"/>
        <v>0</v>
      </c>
      <c r="F1779" s="61">
        <f t="shared" si="353"/>
        <v>0</v>
      </c>
      <c r="G1779" s="61">
        <f t="shared" si="353"/>
        <v>676</v>
      </c>
      <c r="H1779" s="61">
        <f t="shared" si="353"/>
        <v>1838491</v>
      </c>
      <c r="I1779" s="61">
        <f t="shared" si="353"/>
        <v>0</v>
      </c>
      <c r="J1779" s="61">
        <f t="shared" si="353"/>
        <v>0</v>
      </c>
      <c r="K1779" s="61">
        <f t="shared" si="353"/>
        <v>1448</v>
      </c>
      <c r="L1779" s="61">
        <f t="shared" si="353"/>
        <v>1417942</v>
      </c>
      <c r="M1779" s="61">
        <f t="shared" si="353"/>
        <v>0</v>
      </c>
      <c r="N1779" s="61">
        <f t="shared" si="353"/>
        <v>0</v>
      </c>
      <c r="O1779" s="61">
        <f t="shared" si="353"/>
        <v>0</v>
      </c>
      <c r="P1779" s="61">
        <f t="shared" si="353"/>
        <v>0</v>
      </c>
      <c r="Q1779" s="61">
        <f t="shared" si="353"/>
        <v>0</v>
      </c>
    </row>
    <row r="1780" spans="1:19" hidden="1">
      <c r="A1780" s="307" t="s">
        <v>1335</v>
      </c>
      <c r="B1780" s="16"/>
      <c r="C1780" s="272">
        <f>C1781+C1782</f>
        <v>3156271</v>
      </c>
      <c r="D1780" s="232">
        <f t="shared" ref="D1780:Q1780" si="354">D1781+D1782</f>
        <v>340670</v>
      </c>
      <c r="E1780" s="232">
        <f t="shared" si="354"/>
        <v>0</v>
      </c>
      <c r="F1780" s="232">
        <f t="shared" si="354"/>
        <v>0</v>
      </c>
      <c r="G1780" s="232">
        <f t="shared" si="354"/>
        <v>676</v>
      </c>
      <c r="H1780" s="232">
        <f t="shared" si="354"/>
        <v>1838491</v>
      </c>
      <c r="I1780" s="232">
        <f t="shared" si="354"/>
        <v>0</v>
      </c>
      <c r="J1780" s="232">
        <f t="shared" si="354"/>
        <v>0</v>
      </c>
      <c r="K1780" s="232">
        <f t="shared" si="354"/>
        <v>1000</v>
      </c>
      <c r="L1780" s="232">
        <f t="shared" si="354"/>
        <v>977110</v>
      </c>
      <c r="M1780" s="232">
        <f t="shared" si="354"/>
        <v>0</v>
      </c>
      <c r="N1780" s="232">
        <f t="shared" si="354"/>
        <v>0</v>
      </c>
      <c r="O1780" s="232">
        <f t="shared" si="354"/>
        <v>0</v>
      </c>
      <c r="P1780" s="232">
        <f t="shared" si="354"/>
        <v>0</v>
      </c>
      <c r="Q1780" s="232">
        <f t="shared" si="354"/>
        <v>0</v>
      </c>
    </row>
    <row r="1781" spans="1:19" ht="36" hidden="1" customHeight="1">
      <c r="A1781" s="176">
        <v>1</v>
      </c>
      <c r="B1781" s="16" t="s">
        <v>349</v>
      </c>
      <c r="C1781" s="256">
        <f t="shared" ref="C1781:C1782" si="355">D1781+F1781+H1781+J1781+L1781+N1781+P1781+Q1781</f>
        <v>829225</v>
      </c>
      <c r="D1781" s="21">
        <v>340670</v>
      </c>
      <c r="E1781" s="21"/>
      <c r="F1781" s="21"/>
      <c r="G1781" s="21"/>
      <c r="H1781" s="21"/>
      <c r="I1781" s="21"/>
      <c r="J1781" s="21"/>
      <c r="K1781" s="21">
        <v>500</v>
      </c>
      <c r="L1781" s="21">
        <v>488555</v>
      </c>
      <c r="M1781" s="21"/>
      <c r="N1781" s="21"/>
      <c r="O1781" s="21"/>
      <c r="P1781" s="21"/>
      <c r="Q1781" s="21"/>
    </row>
    <row r="1782" spans="1:19" ht="42.75" hidden="1" customHeight="1">
      <c r="A1782" s="176">
        <v>2</v>
      </c>
      <c r="B1782" s="16" t="s">
        <v>350</v>
      </c>
      <c r="C1782" s="256">
        <f t="shared" si="355"/>
        <v>2327046</v>
      </c>
      <c r="D1782" s="21"/>
      <c r="E1782" s="21"/>
      <c r="F1782" s="21"/>
      <c r="G1782" s="21">
        <v>676</v>
      </c>
      <c r="H1782" s="21">
        <v>1838491</v>
      </c>
      <c r="I1782" s="21"/>
      <c r="J1782" s="21"/>
      <c r="K1782" s="21">
        <v>500</v>
      </c>
      <c r="L1782" s="21">
        <v>488555</v>
      </c>
      <c r="M1782" s="21"/>
      <c r="N1782" s="21"/>
      <c r="O1782" s="21"/>
      <c r="P1782" s="21"/>
      <c r="Q1782" s="21"/>
    </row>
    <row r="1783" spans="1:19" s="34" customFormat="1" hidden="1">
      <c r="A1783" s="307" t="s">
        <v>1336</v>
      </c>
      <c r="B1783" s="234"/>
      <c r="C1783" s="257">
        <f>C1784</f>
        <v>750931</v>
      </c>
      <c r="D1783" s="91">
        <f t="shared" ref="D1783:Q1783" si="356">D1784</f>
        <v>310099</v>
      </c>
      <c r="E1783" s="91">
        <f t="shared" si="356"/>
        <v>0</v>
      </c>
      <c r="F1783" s="91">
        <f t="shared" si="356"/>
        <v>0</v>
      </c>
      <c r="G1783" s="91">
        <f t="shared" si="356"/>
        <v>0</v>
      </c>
      <c r="H1783" s="91">
        <f t="shared" si="356"/>
        <v>0</v>
      </c>
      <c r="I1783" s="91">
        <f t="shared" si="356"/>
        <v>0</v>
      </c>
      <c r="J1783" s="91">
        <f t="shared" si="356"/>
        <v>0</v>
      </c>
      <c r="K1783" s="91">
        <f t="shared" si="356"/>
        <v>448</v>
      </c>
      <c r="L1783" s="91">
        <f t="shared" si="356"/>
        <v>440832</v>
      </c>
      <c r="M1783" s="91">
        <f t="shared" si="356"/>
        <v>0</v>
      </c>
      <c r="N1783" s="91">
        <f t="shared" si="356"/>
        <v>0</v>
      </c>
      <c r="O1783" s="91">
        <f t="shared" si="356"/>
        <v>0</v>
      </c>
      <c r="P1783" s="91">
        <f t="shared" si="356"/>
        <v>0</v>
      </c>
      <c r="Q1783" s="91">
        <f t="shared" si="356"/>
        <v>0</v>
      </c>
      <c r="R1783" s="97"/>
      <c r="S1783" s="97"/>
    </row>
    <row r="1784" spans="1:19" ht="39" hidden="1" customHeight="1">
      <c r="A1784" s="176">
        <v>1</v>
      </c>
      <c r="B1784" s="16" t="s">
        <v>351</v>
      </c>
      <c r="C1784" s="256">
        <f t="shared" ref="C1784" si="357">D1784+F1784+H1784+J1784+L1784+N1784+P1784+Q1784</f>
        <v>750931</v>
      </c>
      <c r="D1784" s="21">
        <v>310099</v>
      </c>
      <c r="E1784" s="21"/>
      <c r="F1784" s="21"/>
      <c r="G1784" s="21"/>
      <c r="H1784" s="21"/>
      <c r="I1784" s="21"/>
      <c r="J1784" s="21"/>
      <c r="K1784" s="21">
        <v>448</v>
      </c>
      <c r="L1784" s="21">
        <v>440832</v>
      </c>
      <c r="M1784" s="21"/>
      <c r="N1784" s="21"/>
      <c r="O1784" s="21"/>
      <c r="P1784" s="21"/>
      <c r="Q1784" s="21"/>
    </row>
    <row r="1785" spans="1:19">
      <c r="A1785" s="235">
        <v>59</v>
      </c>
      <c r="B1785" s="236" t="s">
        <v>120</v>
      </c>
      <c r="C1785" s="133">
        <f>C1786+C1788+C1790</f>
        <v>7252200</v>
      </c>
      <c r="D1785" s="61">
        <f t="shared" ref="D1785:Q1785" si="358">D1786+D1788+D1790</f>
        <v>1590000</v>
      </c>
      <c r="E1785" s="61">
        <f t="shared" si="358"/>
        <v>0</v>
      </c>
      <c r="F1785" s="61">
        <f t="shared" si="358"/>
        <v>0</v>
      </c>
      <c r="G1785" s="61">
        <f t="shared" si="358"/>
        <v>1065</v>
      </c>
      <c r="H1785" s="61">
        <f t="shared" si="358"/>
        <v>3195000</v>
      </c>
      <c r="I1785" s="61">
        <f t="shared" si="358"/>
        <v>0</v>
      </c>
      <c r="J1785" s="61">
        <f t="shared" si="358"/>
        <v>0</v>
      </c>
      <c r="K1785" s="61">
        <f t="shared" si="358"/>
        <v>1028</v>
      </c>
      <c r="L1785" s="61">
        <f t="shared" si="358"/>
        <v>2056000</v>
      </c>
      <c r="M1785" s="61">
        <f t="shared" si="358"/>
        <v>0</v>
      </c>
      <c r="N1785" s="61">
        <f t="shared" si="358"/>
        <v>0</v>
      </c>
      <c r="O1785" s="61">
        <f t="shared" si="358"/>
        <v>1028</v>
      </c>
      <c r="P1785" s="61">
        <f t="shared" si="358"/>
        <v>411200</v>
      </c>
      <c r="Q1785" s="61">
        <f t="shared" si="358"/>
        <v>0</v>
      </c>
    </row>
    <row r="1786" spans="1:19">
      <c r="A1786" s="307" t="s">
        <v>1183</v>
      </c>
      <c r="B1786" s="12"/>
      <c r="C1786" s="133">
        <v>1740000</v>
      </c>
      <c r="D1786" s="61">
        <v>720000</v>
      </c>
      <c r="E1786" s="61">
        <v>0</v>
      </c>
      <c r="F1786" s="61">
        <v>0</v>
      </c>
      <c r="G1786" s="61">
        <v>340</v>
      </c>
      <c r="H1786" s="61">
        <v>1020000</v>
      </c>
      <c r="I1786" s="61">
        <v>0</v>
      </c>
      <c r="J1786" s="61">
        <v>0</v>
      </c>
      <c r="K1786" s="61">
        <v>0</v>
      </c>
      <c r="L1786" s="61">
        <v>0</v>
      </c>
      <c r="M1786" s="61">
        <v>0</v>
      </c>
      <c r="N1786" s="61">
        <v>0</v>
      </c>
      <c r="O1786" s="61">
        <v>0</v>
      </c>
      <c r="P1786" s="61">
        <v>0</v>
      </c>
      <c r="Q1786" s="61">
        <v>0</v>
      </c>
    </row>
    <row r="1787" spans="1:19" ht="26.25" hidden="1" customHeight="1">
      <c r="A1787" s="237">
        <v>1</v>
      </c>
      <c r="B1787" s="16" t="s">
        <v>355</v>
      </c>
      <c r="C1787" s="259">
        <f t="shared" ref="C1787" si="359">D1787+F1787+H1787+J1787+L1787+N1787+P1787+Q1787</f>
        <v>1740000</v>
      </c>
      <c r="D1787" s="21">
        <v>720000</v>
      </c>
      <c r="E1787" s="21"/>
      <c r="F1787" s="21"/>
      <c r="G1787" s="66">
        <v>340</v>
      </c>
      <c r="H1787" s="21">
        <v>1020000</v>
      </c>
      <c r="I1787" s="21"/>
      <c r="J1787" s="21"/>
      <c r="K1787" s="21"/>
      <c r="L1787" s="21"/>
      <c r="M1787" s="21"/>
      <c r="N1787" s="21"/>
      <c r="O1787" s="21"/>
      <c r="P1787" s="21"/>
      <c r="Q1787" s="21"/>
    </row>
    <row r="1788" spans="1:19" hidden="1">
      <c r="A1788" s="307" t="s">
        <v>1184</v>
      </c>
      <c r="B1788" s="29"/>
      <c r="C1788" s="272">
        <f>C1789</f>
        <v>1909200</v>
      </c>
      <c r="D1788" s="232">
        <f t="shared" ref="D1788:P1788" si="360">D1789</f>
        <v>360000</v>
      </c>
      <c r="E1788" s="232">
        <f t="shared" si="360"/>
        <v>0</v>
      </c>
      <c r="F1788" s="232">
        <f t="shared" si="360"/>
        <v>0</v>
      </c>
      <c r="G1788" s="232">
        <f t="shared" si="360"/>
        <v>310</v>
      </c>
      <c r="H1788" s="232">
        <f t="shared" si="360"/>
        <v>930000</v>
      </c>
      <c r="I1788" s="232">
        <f t="shared" si="360"/>
        <v>0</v>
      </c>
      <c r="J1788" s="232">
        <f t="shared" si="360"/>
        <v>0</v>
      </c>
      <c r="K1788" s="232">
        <f t="shared" si="360"/>
        <v>258</v>
      </c>
      <c r="L1788" s="232">
        <f t="shared" si="360"/>
        <v>516000</v>
      </c>
      <c r="M1788" s="232">
        <f t="shared" si="360"/>
        <v>0</v>
      </c>
      <c r="N1788" s="232">
        <f t="shared" si="360"/>
        <v>0</v>
      </c>
      <c r="O1788" s="232">
        <f t="shared" si="360"/>
        <v>258</v>
      </c>
      <c r="P1788" s="232">
        <f t="shared" si="360"/>
        <v>103200</v>
      </c>
      <c r="Q1788" s="61">
        <v>0</v>
      </c>
    </row>
    <row r="1789" spans="1:19" ht="27.75" hidden="1" customHeight="1">
      <c r="A1789" s="237">
        <v>1</v>
      </c>
      <c r="B1789" s="16" t="s">
        <v>356</v>
      </c>
      <c r="C1789" s="259">
        <f t="shared" ref="C1789" si="361">D1789+F1789+H1789+J1789+L1789+N1789+P1789+Q1789</f>
        <v>1909200</v>
      </c>
      <c r="D1789" s="21">
        <v>360000</v>
      </c>
      <c r="E1789" s="21"/>
      <c r="F1789" s="21"/>
      <c r="G1789" s="21">
        <v>310</v>
      </c>
      <c r="H1789" s="21">
        <v>930000</v>
      </c>
      <c r="I1789" s="21"/>
      <c r="J1789" s="21"/>
      <c r="K1789" s="21">
        <v>258</v>
      </c>
      <c r="L1789" s="21">
        <v>516000</v>
      </c>
      <c r="M1789" s="21"/>
      <c r="N1789" s="21"/>
      <c r="O1789" s="21">
        <v>258</v>
      </c>
      <c r="P1789" s="21">
        <v>103200</v>
      </c>
      <c r="Q1789" s="21"/>
    </row>
    <row r="1790" spans="1:19" hidden="1">
      <c r="A1790" s="307" t="s">
        <v>1185</v>
      </c>
      <c r="B1790" s="29"/>
      <c r="C1790" s="272">
        <f>C1791+C1792</f>
        <v>3603000</v>
      </c>
      <c r="D1790" s="232">
        <f t="shared" ref="D1790:Q1790" si="362">D1791+D1792</f>
        <v>510000</v>
      </c>
      <c r="E1790" s="232">
        <f t="shared" si="362"/>
        <v>0</v>
      </c>
      <c r="F1790" s="232">
        <f t="shared" si="362"/>
        <v>0</v>
      </c>
      <c r="G1790" s="232">
        <f t="shared" si="362"/>
        <v>415</v>
      </c>
      <c r="H1790" s="232">
        <f t="shared" si="362"/>
        <v>1245000</v>
      </c>
      <c r="I1790" s="232">
        <f t="shared" si="362"/>
        <v>0</v>
      </c>
      <c r="J1790" s="232">
        <f t="shared" si="362"/>
        <v>0</v>
      </c>
      <c r="K1790" s="232">
        <f t="shared" si="362"/>
        <v>770</v>
      </c>
      <c r="L1790" s="232">
        <f t="shared" si="362"/>
        <v>1540000</v>
      </c>
      <c r="M1790" s="232">
        <f t="shared" si="362"/>
        <v>0</v>
      </c>
      <c r="N1790" s="232">
        <f t="shared" si="362"/>
        <v>0</v>
      </c>
      <c r="O1790" s="232">
        <f t="shared" si="362"/>
        <v>770</v>
      </c>
      <c r="P1790" s="232">
        <f t="shared" si="362"/>
        <v>308000</v>
      </c>
      <c r="Q1790" s="232">
        <f t="shared" si="362"/>
        <v>0</v>
      </c>
    </row>
    <row r="1791" spans="1:19" ht="26.25" hidden="1" customHeight="1">
      <c r="A1791" s="237">
        <v>1</v>
      </c>
      <c r="B1791" s="16" t="s">
        <v>357</v>
      </c>
      <c r="C1791" s="259">
        <f t="shared" ref="C1791:C1792" si="363">D1791+F1791+H1791+J1791+L1791+N1791+P1791+Q1791</f>
        <v>2499000</v>
      </c>
      <c r="D1791" s="21">
        <v>510000</v>
      </c>
      <c r="E1791" s="21"/>
      <c r="F1791" s="21"/>
      <c r="G1791" s="21">
        <v>415</v>
      </c>
      <c r="H1791" s="21">
        <v>1245000</v>
      </c>
      <c r="I1791" s="21"/>
      <c r="J1791" s="21"/>
      <c r="K1791" s="21">
        <v>310</v>
      </c>
      <c r="L1791" s="21">
        <v>620000</v>
      </c>
      <c r="M1791" s="21"/>
      <c r="N1791" s="21"/>
      <c r="O1791" s="21">
        <v>310</v>
      </c>
      <c r="P1791" s="21">
        <v>124000</v>
      </c>
      <c r="Q1791" s="21"/>
    </row>
    <row r="1792" spans="1:19" ht="27.75" hidden="1" customHeight="1">
      <c r="A1792" s="237">
        <v>2</v>
      </c>
      <c r="B1792" s="16" t="s">
        <v>355</v>
      </c>
      <c r="C1792" s="259">
        <f t="shared" si="363"/>
        <v>1104000</v>
      </c>
      <c r="D1792" s="21"/>
      <c r="E1792" s="21"/>
      <c r="F1792" s="21"/>
      <c r="G1792" s="66"/>
      <c r="H1792" s="21"/>
      <c r="I1792" s="21"/>
      <c r="J1792" s="21"/>
      <c r="K1792" s="21">
        <v>460</v>
      </c>
      <c r="L1792" s="21">
        <v>920000</v>
      </c>
      <c r="M1792" s="21"/>
      <c r="N1792" s="21"/>
      <c r="O1792" s="21">
        <v>460</v>
      </c>
      <c r="P1792" s="21">
        <v>184000</v>
      </c>
      <c r="Q1792" s="21"/>
    </row>
    <row r="1793" spans="1:17" hidden="1">
      <c r="A1793" s="6">
        <v>60</v>
      </c>
      <c r="B1793" s="12" t="s">
        <v>121</v>
      </c>
      <c r="C1793" s="133">
        <f>C1794+C1796+C1798</f>
        <v>6544392</v>
      </c>
      <c r="D1793" s="61">
        <f t="shared" ref="D1793:Q1793" si="364">D1794+D1796+D1798</f>
        <v>0</v>
      </c>
      <c r="E1793" s="61">
        <f t="shared" si="364"/>
        <v>0</v>
      </c>
      <c r="F1793" s="61">
        <f t="shared" si="364"/>
        <v>0</v>
      </c>
      <c r="G1793" s="61">
        <f t="shared" si="364"/>
        <v>2143</v>
      </c>
      <c r="H1793" s="61">
        <f t="shared" si="364"/>
        <v>5937140</v>
      </c>
      <c r="I1793" s="61">
        <f t="shared" si="364"/>
        <v>0</v>
      </c>
      <c r="J1793" s="61">
        <f t="shared" si="364"/>
        <v>0</v>
      </c>
      <c r="K1793" s="61">
        <f t="shared" si="364"/>
        <v>656.6</v>
      </c>
      <c r="L1793" s="61">
        <f t="shared" si="364"/>
        <v>607252</v>
      </c>
      <c r="M1793" s="61">
        <f t="shared" si="364"/>
        <v>0</v>
      </c>
      <c r="N1793" s="61">
        <f t="shared" si="364"/>
        <v>0</v>
      </c>
      <c r="O1793" s="61">
        <f t="shared" si="364"/>
        <v>0</v>
      </c>
      <c r="P1793" s="61">
        <f t="shared" si="364"/>
        <v>0</v>
      </c>
      <c r="Q1793" s="61">
        <f t="shared" si="364"/>
        <v>0</v>
      </c>
    </row>
    <row r="1794" spans="1:17" hidden="1">
      <c r="A1794" s="360" t="s">
        <v>143</v>
      </c>
      <c r="B1794" s="362"/>
      <c r="C1794" s="133">
        <f>C1795</f>
        <v>1551469</v>
      </c>
      <c r="D1794" s="61"/>
      <c r="E1794" s="61"/>
      <c r="F1794" s="61"/>
      <c r="G1794" s="61">
        <f>G1795</f>
        <v>560</v>
      </c>
      <c r="H1794" s="61">
        <f>H1795</f>
        <v>1551469</v>
      </c>
      <c r="I1794" s="61"/>
      <c r="J1794" s="61"/>
      <c r="K1794" s="61"/>
      <c r="L1794" s="61"/>
      <c r="M1794" s="61"/>
      <c r="N1794" s="61"/>
      <c r="O1794" s="61"/>
      <c r="P1794" s="61"/>
      <c r="Q1794" s="61"/>
    </row>
    <row r="1795" spans="1:17" hidden="1">
      <c r="A1795" s="4">
        <v>1</v>
      </c>
      <c r="B1795" s="113" t="s">
        <v>1071</v>
      </c>
      <c r="C1795" s="124">
        <f t="shared" ref="C1795" si="365">D1795+F1795+H1795+J1795+L1795+N1795+P1795+Q1795</f>
        <v>1551469</v>
      </c>
      <c r="D1795" s="7"/>
      <c r="E1795" s="7"/>
      <c r="F1795" s="7"/>
      <c r="G1795" s="7">
        <v>560</v>
      </c>
      <c r="H1795" s="7">
        <v>1551469</v>
      </c>
      <c r="I1795" s="62"/>
      <c r="J1795" s="62"/>
      <c r="K1795" s="62"/>
      <c r="L1795" s="62"/>
      <c r="M1795" s="62"/>
      <c r="N1795" s="62"/>
      <c r="O1795" s="62"/>
      <c r="P1795" s="62"/>
      <c r="Q1795" s="62"/>
    </row>
    <row r="1796" spans="1:17" hidden="1">
      <c r="A1796" s="360" t="s">
        <v>144</v>
      </c>
      <c r="B1796" s="362"/>
      <c r="C1796" s="133">
        <f>C1797</f>
        <v>886554</v>
      </c>
      <c r="D1796" s="61">
        <f t="shared" ref="D1796:Q1796" si="366">D1797</f>
        <v>0</v>
      </c>
      <c r="E1796" s="61">
        <f t="shared" si="366"/>
        <v>0</v>
      </c>
      <c r="F1796" s="61">
        <f t="shared" si="366"/>
        <v>0</v>
      </c>
      <c r="G1796" s="61">
        <f t="shared" si="366"/>
        <v>320</v>
      </c>
      <c r="H1796" s="61">
        <f t="shared" si="366"/>
        <v>886554</v>
      </c>
      <c r="I1796" s="61">
        <f t="shared" si="366"/>
        <v>0</v>
      </c>
      <c r="J1796" s="61">
        <f t="shared" si="366"/>
        <v>0</v>
      </c>
      <c r="K1796" s="61">
        <f t="shared" si="366"/>
        <v>0</v>
      </c>
      <c r="L1796" s="61">
        <f t="shared" si="366"/>
        <v>0</v>
      </c>
      <c r="M1796" s="61">
        <f t="shared" si="366"/>
        <v>0</v>
      </c>
      <c r="N1796" s="61">
        <f t="shared" si="366"/>
        <v>0</v>
      </c>
      <c r="O1796" s="61">
        <f t="shared" si="366"/>
        <v>0</v>
      </c>
      <c r="P1796" s="61">
        <f t="shared" si="366"/>
        <v>0</v>
      </c>
      <c r="Q1796" s="61">
        <f t="shared" si="366"/>
        <v>0</v>
      </c>
    </row>
    <row r="1797" spans="1:17" hidden="1">
      <c r="A1797" s="4">
        <v>1</v>
      </c>
      <c r="B1797" s="5" t="s">
        <v>1072</v>
      </c>
      <c r="C1797" s="124">
        <f t="shared" ref="C1797" si="367">D1797+F1797+H1797+J1797+L1797+N1797+P1797+Q1797</f>
        <v>886554</v>
      </c>
      <c r="D1797" s="7"/>
      <c r="E1797" s="7"/>
      <c r="F1797" s="7"/>
      <c r="G1797" s="7">
        <v>320</v>
      </c>
      <c r="H1797" s="7">
        <v>886554</v>
      </c>
      <c r="I1797" s="62"/>
      <c r="J1797" s="62"/>
      <c r="K1797" s="62"/>
      <c r="L1797" s="62"/>
      <c r="M1797" s="62"/>
      <c r="N1797" s="62"/>
      <c r="O1797" s="62"/>
      <c r="P1797" s="62"/>
      <c r="Q1797" s="62"/>
    </row>
    <row r="1798" spans="1:17" hidden="1">
      <c r="A1798" s="360" t="s">
        <v>145</v>
      </c>
      <c r="B1798" s="362"/>
      <c r="C1798" s="133">
        <f>SUM(C1799:C1802)</f>
        <v>4106369</v>
      </c>
      <c r="D1798" s="61">
        <f t="shared" ref="D1798:Q1798" si="368">SUM(D1799:D1802)</f>
        <v>0</v>
      </c>
      <c r="E1798" s="61">
        <f t="shared" si="368"/>
        <v>0</v>
      </c>
      <c r="F1798" s="61">
        <f t="shared" si="368"/>
        <v>0</v>
      </c>
      <c r="G1798" s="61">
        <f t="shared" si="368"/>
        <v>1263</v>
      </c>
      <c r="H1798" s="61">
        <f t="shared" si="368"/>
        <v>3499117</v>
      </c>
      <c r="I1798" s="61">
        <f t="shared" si="368"/>
        <v>0</v>
      </c>
      <c r="J1798" s="61">
        <f t="shared" si="368"/>
        <v>0</v>
      </c>
      <c r="K1798" s="61">
        <f t="shared" si="368"/>
        <v>656.6</v>
      </c>
      <c r="L1798" s="61">
        <f t="shared" si="368"/>
        <v>607252</v>
      </c>
      <c r="M1798" s="61">
        <f t="shared" si="368"/>
        <v>0</v>
      </c>
      <c r="N1798" s="61">
        <f t="shared" si="368"/>
        <v>0</v>
      </c>
      <c r="O1798" s="61">
        <f t="shared" si="368"/>
        <v>0</v>
      </c>
      <c r="P1798" s="61">
        <f t="shared" si="368"/>
        <v>0</v>
      </c>
      <c r="Q1798" s="61">
        <f t="shared" si="368"/>
        <v>0</v>
      </c>
    </row>
    <row r="1799" spans="1:17" hidden="1">
      <c r="A1799" s="4">
        <v>1</v>
      </c>
      <c r="B1799" s="5" t="s">
        <v>1073</v>
      </c>
      <c r="C1799" s="124">
        <f t="shared" ref="C1799:C1802" si="369">D1799+F1799+H1799+J1799+L1799+N1799+P1799+Q1799</f>
        <v>607252</v>
      </c>
      <c r="D1799" s="7"/>
      <c r="E1799" s="7"/>
      <c r="F1799" s="7"/>
      <c r="G1799" s="7"/>
      <c r="H1799" s="7"/>
      <c r="I1799" s="7"/>
      <c r="J1799" s="7"/>
      <c r="K1799" s="7">
        <v>656.6</v>
      </c>
      <c r="L1799" s="7">
        <v>607252</v>
      </c>
      <c r="M1799" s="62"/>
      <c r="N1799" s="62"/>
      <c r="O1799" s="62"/>
      <c r="P1799" s="62"/>
      <c r="Q1799" s="62"/>
    </row>
    <row r="1800" spans="1:17" hidden="1">
      <c r="A1800" s="4">
        <v>2</v>
      </c>
      <c r="B1800" s="5" t="s">
        <v>1074</v>
      </c>
      <c r="C1800" s="124">
        <f t="shared" si="369"/>
        <v>950275</v>
      </c>
      <c r="D1800" s="7"/>
      <c r="E1800" s="7"/>
      <c r="F1800" s="7"/>
      <c r="G1800" s="7">
        <v>343</v>
      </c>
      <c r="H1800" s="7">
        <v>950275</v>
      </c>
      <c r="I1800" s="7"/>
      <c r="J1800" s="7"/>
      <c r="K1800" s="7"/>
      <c r="L1800" s="7"/>
      <c r="M1800" s="62"/>
      <c r="N1800" s="62"/>
      <c r="O1800" s="62"/>
      <c r="P1800" s="62"/>
      <c r="Q1800" s="62"/>
    </row>
    <row r="1801" spans="1:17" hidden="1">
      <c r="A1801" s="4">
        <v>3</v>
      </c>
      <c r="B1801" s="5" t="s">
        <v>1075</v>
      </c>
      <c r="C1801" s="124">
        <f t="shared" si="369"/>
        <v>969668</v>
      </c>
      <c r="D1801" s="7"/>
      <c r="E1801" s="7"/>
      <c r="F1801" s="7"/>
      <c r="G1801" s="7">
        <v>350</v>
      </c>
      <c r="H1801" s="7">
        <v>969668</v>
      </c>
      <c r="I1801" s="7"/>
      <c r="J1801" s="7"/>
      <c r="K1801" s="7"/>
      <c r="L1801" s="7"/>
      <c r="M1801" s="62"/>
      <c r="N1801" s="62"/>
      <c r="O1801" s="62"/>
      <c r="P1801" s="62"/>
      <c r="Q1801" s="62"/>
    </row>
    <row r="1802" spans="1:17" ht="24" hidden="1" customHeight="1">
      <c r="A1802" s="4">
        <v>4</v>
      </c>
      <c r="B1802" s="5" t="s">
        <v>1076</v>
      </c>
      <c r="C1802" s="124">
        <f t="shared" si="369"/>
        <v>1579174</v>
      </c>
      <c r="D1802" s="7"/>
      <c r="E1802" s="7"/>
      <c r="F1802" s="7"/>
      <c r="G1802" s="7">
        <v>570</v>
      </c>
      <c r="H1802" s="7">
        <v>1579174</v>
      </c>
      <c r="I1802" s="7"/>
      <c r="J1802" s="7"/>
      <c r="K1802" s="7"/>
      <c r="L1802" s="7"/>
      <c r="M1802" s="62"/>
      <c r="N1802" s="62"/>
      <c r="O1802" s="62"/>
      <c r="P1802" s="62"/>
      <c r="Q1802" s="62"/>
    </row>
    <row r="1803" spans="1:17" hidden="1">
      <c r="A1803" s="6">
        <v>61</v>
      </c>
      <c r="B1803" s="12" t="s">
        <v>122</v>
      </c>
      <c r="C1803" s="269">
        <f>C1804</f>
        <v>7416575.2427999992</v>
      </c>
      <c r="D1803" s="100">
        <f t="shared" ref="D1803:Q1803" si="370">D1804</f>
        <v>2413863.3339999998</v>
      </c>
      <c r="E1803" s="100">
        <f t="shared" si="370"/>
        <v>0</v>
      </c>
      <c r="F1803" s="100">
        <f t="shared" si="370"/>
        <v>0</v>
      </c>
      <c r="G1803" s="100">
        <f t="shared" si="370"/>
        <v>1531.2800000000002</v>
      </c>
      <c r="H1803" s="100">
        <f t="shared" si="370"/>
        <v>2329919.0840000003</v>
      </c>
      <c r="I1803" s="100">
        <f t="shared" si="370"/>
        <v>0</v>
      </c>
      <c r="J1803" s="100">
        <f t="shared" si="370"/>
        <v>0</v>
      </c>
      <c r="K1803" s="100">
        <f t="shared" si="370"/>
        <v>1618.6799999999998</v>
      </c>
      <c r="L1803" s="100">
        <f t="shared" si="370"/>
        <v>797199.9</v>
      </c>
      <c r="M1803" s="100">
        <f t="shared" si="370"/>
        <v>530.95999999999992</v>
      </c>
      <c r="N1803" s="100">
        <f t="shared" si="370"/>
        <v>274899.2304</v>
      </c>
      <c r="O1803" s="100">
        <f t="shared" si="370"/>
        <v>1299.1799999999998</v>
      </c>
      <c r="P1803" s="100">
        <f t="shared" si="370"/>
        <v>1600693.6943999999</v>
      </c>
      <c r="Q1803" s="100">
        <f t="shared" si="370"/>
        <v>0</v>
      </c>
    </row>
    <row r="1804" spans="1:17" hidden="1">
      <c r="A1804" s="12" t="s">
        <v>1167</v>
      </c>
      <c r="C1804" s="269">
        <f>SUM(C1805:C1808)</f>
        <v>7416575.2427999992</v>
      </c>
      <c r="D1804" s="100">
        <f t="shared" ref="D1804:Q1804" si="371">SUM(D1805:D1808)</f>
        <v>2413863.3339999998</v>
      </c>
      <c r="E1804" s="100">
        <f t="shared" si="371"/>
        <v>0</v>
      </c>
      <c r="F1804" s="100">
        <f t="shared" si="371"/>
        <v>0</v>
      </c>
      <c r="G1804" s="100">
        <f t="shared" si="371"/>
        <v>1531.2800000000002</v>
      </c>
      <c r="H1804" s="100">
        <f t="shared" si="371"/>
        <v>2329919.0840000003</v>
      </c>
      <c r="I1804" s="100">
        <f t="shared" si="371"/>
        <v>0</v>
      </c>
      <c r="J1804" s="100">
        <f t="shared" si="371"/>
        <v>0</v>
      </c>
      <c r="K1804" s="100">
        <f t="shared" si="371"/>
        <v>1618.6799999999998</v>
      </c>
      <c r="L1804" s="100">
        <f t="shared" si="371"/>
        <v>797199.9</v>
      </c>
      <c r="M1804" s="100">
        <f t="shared" si="371"/>
        <v>530.95999999999992</v>
      </c>
      <c r="N1804" s="100">
        <f t="shared" si="371"/>
        <v>274899.2304</v>
      </c>
      <c r="O1804" s="100">
        <f t="shared" si="371"/>
        <v>1299.1799999999998</v>
      </c>
      <c r="P1804" s="100">
        <f t="shared" si="371"/>
        <v>1600693.6943999999</v>
      </c>
      <c r="Q1804" s="100">
        <f t="shared" si="371"/>
        <v>0</v>
      </c>
    </row>
    <row r="1805" spans="1:17" hidden="1">
      <c r="A1805" s="10">
        <v>1</v>
      </c>
      <c r="B1805" s="9" t="s">
        <v>1077</v>
      </c>
      <c r="C1805" s="238">
        <f t="shared" ref="C1805:C1808" si="372">D1805+F1805+H1805+J1805+L1805+N1805+P1805+Q1805</f>
        <v>1159623.7667999999</v>
      </c>
      <c r="D1805" s="90">
        <v>433466.27799999999</v>
      </c>
      <c r="E1805" s="90"/>
      <c r="F1805" s="90"/>
      <c r="G1805" s="90">
        <v>335</v>
      </c>
      <c r="H1805" s="90">
        <f>1521.55*G1805</f>
        <v>509719.25</v>
      </c>
      <c r="I1805" s="90"/>
      <c r="J1805" s="90"/>
      <c r="K1805" s="90">
        <v>319.5</v>
      </c>
      <c r="L1805" s="90">
        <f>K1805*492.5</f>
        <v>157353.75</v>
      </c>
      <c r="M1805" s="90">
        <v>114.12</v>
      </c>
      <c r="N1805" s="90">
        <f>M1805*517.74</f>
        <v>59084.488800000006</v>
      </c>
      <c r="O1805" s="90"/>
      <c r="P1805" s="90"/>
      <c r="Q1805" s="250"/>
    </row>
    <row r="1806" spans="1:17" hidden="1">
      <c r="A1806" s="10">
        <v>2</v>
      </c>
      <c r="B1806" s="9" t="s">
        <v>1078</v>
      </c>
      <c r="C1806" s="238">
        <f t="shared" si="372"/>
        <v>2265479.5187999997</v>
      </c>
      <c r="D1806" s="90">
        <v>658256.97600000002</v>
      </c>
      <c r="E1806" s="90"/>
      <c r="F1806" s="90"/>
      <c r="G1806" s="21">
        <v>469.2</v>
      </c>
      <c r="H1806" s="90">
        <f>1521.55*G1806</f>
        <v>713911.26</v>
      </c>
      <c r="I1806" s="90"/>
      <c r="J1806" s="90"/>
      <c r="K1806" s="21">
        <v>473.1</v>
      </c>
      <c r="L1806" s="90">
        <f>K1806*492.5</f>
        <v>233001.75</v>
      </c>
      <c r="M1806" s="21">
        <v>149.52000000000001</v>
      </c>
      <c r="N1806" s="90">
        <f>M1806*517.74</f>
        <v>77412.484800000006</v>
      </c>
      <c r="O1806" s="90">
        <f>K1806</f>
        <v>473.1</v>
      </c>
      <c r="P1806" s="90">
        <f>O1806*1232.08</f>
        <v>582897.04799999995</v>
      </c>
      <c r="Q1806" s="250"/>
    </row>
    <row r="1807" spans="1:17" hidden="1">
      <c r="A1807" s="10">
        <v>3</v>
      </c>
      <c r="B1807" s="9" t="s">
        <v>1079</v>
      </c>
      <c r="C1807" s="238">
        <f t="shared" si="372"/>
        <v>2267590.8814000003</v>
      </c>
      <c r="D1807" s="90">
        <v>697053.81700000004</v>
      </c>
      <c r="E1807" s="90"/>
      <c r="F1807" s="90"/>
      <c r="G1807" s="21">
        <v>436.2</v>
      </c>
      <c r="H1807" s="90">
        <f>1521.55*G1807</f>
        <v>663700.11</v>
      </c>
      <c r="I1807" s="90"/>
      <c r="J1807" s="90"/>
      <c r="K1807" s="21">
        <v>479.7</v>
      </c>
      <c r="L1807" s="90">
        <f>K1807*492.5</f>
        <v>236252.25</v>
      </c>
      <c r="M1807" s="21">
        <v>153.66</v>
      </c>
      <c r="N1807" s="90">
        <f>M1807*517.74</f>
        <v>79555.928400000004</v>
      </c>
      <c r="O1807" s="90">
        <f>K1807</f>
        <v>479.7</v>
      </c>
      <c r="P1807" s="90">
        <f>O1807*1232.08</f>
        <v>591028.77599999995</v>
      </c>
      <c r="Q1807" s="250"/>
    </row>
    <row r="1808" spans="1:17" ht="24" hidden="1" customHeight="1">
      <c r="A1808" s="10">
        <v>4</v>
      </c>
      <c r="B1808" s="9" t="s">
        <v>1461</v>
      </c>
      <c r="C1808" s="238">
        <f t="shared" si="372"/>
        <v>1723881.0757999998</v>
      </c>
      <c r="D1808" s="90">
        <v>625086.26300000004</v>
      </c>
      <c r="E1808" s="90"/>
      <c r="F1808" s="90"/>
      <c r="G1808" s="21">
        <v>290.88</v>
      </c>
      <c r="H1808" s="90">
        <f>1521.55*G1808</f>
        <v>442588.46399999998</v>
      </c>
      <c r="I1808" s="90"/>
      <c r="J1808" s="90"/>
      <c r="K1808" s="21">
        <v>346.38</v>
      </c>
      <c r="L1808" s="90">
        <f>K1808*492.5</f>
        <v>170592.15</v>
      </c>
      <c r="M1808" s="21">
        <v>113.66</v>
      </c>
      <c r="N1808" s="90">
        <f>M1808*517.74</f>
        <v>58846.328399999999</v>
      </c>
      <c r="O1808" s="90">
        <f>K1808</f>
        <v>346.38</v>
      </c>
      <c r="P1808" s="90">
        <f>O1808*1232.08</f>
        <v>426767.87039999996</v>
      </c>
      <c r="Q1808" s="250"/>
    </row>
    <row r="1809" spans="1:18" ht="23.25" hidden="1" customHeight="1">
      <c r="A1809" s="6">
        <v>62</v>
      </c>
      <c r="B1809" s="12" t="s">
        <v>123</v>
      </c>
      <c r="C1809" s="133">
        <f>C1810+C1812+C1818</f>
        <v>9638088.4000000004</v>
      </c>
      <c r="D1809" s="61">
        <f t="shared" ref="D1809:Q1809" si="373">D1810+D1812+D1818</f>
        <v>5781876</v>
      </c>
      <c r="E1809" s="61">
        <f t="shared" si="373"/>
        <v>0</v>
      </c>
      <c r="F1809" s="61">
        <f t="shared" si="373"/>
        <v>0</v>
      </c>
      <c r="G1809" s="61">
        <f t="shared" si="373"/>
        <v>1020</v>
      </c>
      <c r="H1809" s="61">
        <f t="shared" si="373"/>
        <v>2396428</v>
      </c>
      <c r="I1809" s="61">
        <f t="shared" si="373"/>
        <v>0</v>
      </c>
      <c r="J1809" s="61">
        <f t="shared" si="373"/>
        <v>0</v>
      </c>
      <c r="K1809" s="61">
        <f t="shared" si="373"/>
        <v>927</v>
      </c>
      <c r="L1809" s="61">
        <f t="shared" si="373"/>
        <v>831629.6</v>
      </c>
      <c r="M1809" s="61">
        <f t="shared" si="373"/>
        <v>0</v>
      </c>
      <c r="N1809" s="61">
        <f t="shared" si="373"/>
        <v>0</v>
      </c>
      <c r="O1809" s="61">
        <f t="shared" si="373"/>
        <v>280</v>
      </c>
      <c r="P1809" s="61">
        <f t="shared" si="373"/>
        <v>628154.80000000005</v>
      </c>
      <c r="Q1809" s="61">
        <f t="shared" si="373"/>
        <v>0</v>
      </c>
    </row>
    <row r="1810" spans="1:18" s="60" customFormat="1" ht="26.25" hidden="1" customHeight="1">
      <c r="A1810" s="50" t="s">
        <v>1445</v>
      </c>
      <c r="B1810" s="219"/>
      <c r="C1810" s="262">
        <f>C1811</f>
        <v>537920</v>
      </c>
      <c r="D1810" s="49">
        <f t="shared" ref="D1810:Q1810" si="374">D1811</f>
        <v>537920</v>
      </c>
      <c r="E1810" s="49">
        <f t="shared" si="374"/>
        <v>0</v>
      </c>
      <c r="F1810" s="49">
        <f t="shared" si="374"/>
        <v>0</v>
      </c>
      <c r="G1810" s="49">
        <f t="shared" si="374"/>
        <v>0</v>
      </c>
      <c r="H1810" s="49">
        <f t="shared" si="374"/>
        <v>0</v>
      </c>
      <c r="I1810" s="49">
        <f t="shared" si="374"/>
        <v>0</v>
      </c>
      <c r="J1810" s="49">
        <f t="shared" si="374"/>
        <v>0</v>
      </c>
      <c r="K1810" s="49">
        <f t="shared" si="374"/>
        <v>0</v>
      </c>
      <c r="L1810" s="49">
        <f t="shared" si="374"/>
        <v>0</v>
      </c>
      <c r="M1810" s="49">
        <f t="shared" si="374"/>
        <v>0</v>
      </c>
      <c r="N1810" s="49">
        <f t="shared" si="374"/>
        <v>0</v>
      </c>
      <c r="O1810" s="49">
        <f t="shared" si="374"/>
        <v>0</v>
      </c>
      <c r="P1810" s="49">
        <f t="shared" si="374"/>
        <v>0</v>
      </c>
      <c r="Q1810" s="49">
        <f t="shared" si="374"/>
        <v>0</v>
      </c>
      <c r="R1810" s="239"/>
    </row>
    <row r="1811" spans="1:18" s="60" customFormat="1" ht="28.5" hidden="1" customHeight="1">
      <c r="A1811" s="230">
        <v>1</v>
      </c>
      <c r="B1811" s="5" t="s">
        <v>1460</v>
      </c>
      <c r="C1811" s="124">
        <f t="shared" ref="C1811" si="375">D1811+F1811+H1811+J1811+L1811+N1811+P1811+Q1811</f>
        <v>537920</v>
      </c>
      <c r="D1811" s="7">
        <v>537920</v>
      </c>
      <c r="E1811" s="7"/>
      <c r="F1811" s="7"/>
      <c r="G1811" s="7"/>
      <c r="H1811" s="7"/>
      <c r="I1811" s="7"/>
      <c r="J1811" s="7"/>
      <c r="K1811" s="7"/>
      <c r="L1811" s="7"/>
      <c r="M1811" s="7"/>
      <c r="N1811" s="7"/>
      <c r="O1811" s="7"/>
      <c r="P1811" s="7"/>
      <c r="Q1811" s="7"/>
      <c r="R1811" s="240"/>
    </row>
    <row r="1812" spans="1:18" s="60" customFormat="1" ht="24.75" hidden="1" customHeight="1">
      <c r="A1812" s="50" t="s">
        <v>1446</v>
      </c>
      <c r="B1812" s="219"/>
      <c r="C1812" s="262">
        <f>C1813+C1817+C1814+C1815+C1816</f>
        <v>3842802</v>
      </c>
      <c r="D1812" s="49">
        <f t="shared" ref="D1812:Q1812" si="376">D1813+D1817+D1814+D1815+D1816</f>
        <v>2745490</v>
      </c>
      <c r="E1812" s="49">
        <f t="shared" si="376"/>
        <v>0</v>
      </c>
      <c r="F1812" s="49">
        <f t="shared" si="376"/>
        <v>0</v>
      </c>
      <c r="G1812" s="49">
        <f t="shared" si="376"/>
        <v>220</v>
      </c>
      <c r="H1812" s="49">
        <f t="shared" si="376"/>
        <v>516876</v>
      </c>
      <c r="I1812" s="49">
        <f t="shared" si="376"/>
        <v>0</v>
      </c>
      <c r="J1812" s="49">
        <f t="shared" si="376"/>
        <v>0</v>
      </c>
      <c r="K1812" s="49">
        <f t="shared" si="376"/>
        <v>647</v>
      </c>
      <c r="L1812" s="49">
        <f t="shared" si="376"/>
        <v>580436</v>
      </c>
      <c r="M1812" s="49">
        <f t="shared" si="376"/>
        <v>0</v>
      </c>
      <c r="N1812" s="49">
        <f t="shared" si="376"/>
        <v>0</v>
      </c>
      <c r="O1812" s="49">
        <f t="shared" si="376"/>
        <v>0</v>
      </c>
      <c r="P1812" s="49">
        <f t="shared" si="376"/>
        <v>0</v>
      </c>
      <c r="Q1812" s="49">
        <f t="shared" si="376"/>
        <v>0</v>
      </c>
      <c r="R1812" s="239"/>
    </row>
    <row r="1813" spans="1:18" s="60" customFormat="1" ht="27.75" hidden="1" customHeight="1">
      <c r="A1813" s="230">
        <v>1</v>
      </c>
      <c r="B1813" s="5" t="s">
        <v>1587</v>
      </c>
      <c r="C1813" s="124">
        <f t="shared" ref="C1813:C1817" si="377">D1813+F1813+H1813+J1813+L1813+N1813+P1813+Q1813</f>
        <v>1741142</v>
      </c>
      <c r="D1813" s="7">
        <v>1160706</v>
      </c>
      <c r="E1813" s="7"/>
      <c r="F1813" s="7"/>
      <c r="G1813" s="7"/>
      <c r="H1813" s="7"/>
      <c r="I1813" s="7"/>
      <c r="J1813" s="7"/>
      <c r="K1813" s="7">
        <v>647</v>
      </c>
      <c r="L1813" s="7">
        <v>580436</v>
      </c>
      <c r="M1813" s="7"/>
      <c r="N1813" s="7"/>
      <c r="O1813" s="7"/>
      <c r="P1813" s="7"/>
      <c r="Q1813" s="7"/>
      <c r="R1813" s="240"/>
    </row>
    <row r="1814" spans="1:18" ht="24" hidden="1" customHeight="1">
      <c r="A1814" s="230">
        <v>2</v>
      </c>
      <c r="B1814" s="5" t="s">
        <v>1459</v>
      </c>
      <c r="C1814" s="124">
        <f t="shared" si="377"/>
        <v>826124</v>
      </c>
      <c r="D1814" s="7">
        <v>309248</v>
      </c>
      <c r="E1814" s="7"/>
      <c r="F1814" s="7"/>
      <c r="G1814" s="7">
        <v>220</v>
      </c>
      <c r="H1814" s="7">
        <v>516876</v>
      </c>
      <c r="I1814" s="7"/>
      <c r="J1814" s="7"/>
      <c r="K1814" s="7"/>
      <c r="L1814" s="7"/>
      <c r="M1814" s="7"/>
      <c r="N1814" s="7"/>
      <c r="O1814" s="7"/>
      <c r="P1814" s="7"/>
      <c r="Q1814" s="7"/>
      <c r="R1814" s="240"/>
    </row>
    <row r="1815" spans="1:18" ht="27.75" hidden="1" customHeight="1">
      <c r="A1815" s="230">
        <v>3</v>
      </c>
      <c r="B1815" s="5" t="s">
        <v>1458</v>
      </c>
      <c r="C1815" s="124">
        <f t="shared" si="377"/>
        <v>423320</v>
      </c>
      <c r="D1815" s="7">
        <v>423320</v>
      </c>
      <c r="E1815" s="7"/>
      <c r="F1815" s="7"/>
      <c r="G1815" s="7"/>
      <c r="H1815" s="7"/>
      <c r="I1815" s="7"/>
      <c r="J1815" s="7"/>
      <c r="K1815" s="7"/>
      <c r="L1815" s="7"/>
      <c r="M1815" s="7"/>
      <c r="N1815" s="7"/>
      <c r="O1815" s="7"/>
      <c r="P1815" s="7"/>
      <c r="Q1815" s="7"/>
      <c r="R1815" s="240"/>
    </row>
    <row r="1816" spans="1:18" ht="27.75" hidden="1" customHeight="1">
      <c r="A1816" s="230">
        <v>4</v>
      </c>
      <c r="B1816" s="5" t="s">
        <v>1457</v>
      </c>
      <c r="C1816" s="124">
        <f t="shared" si="377"/>
        <v>422136</v>
      </c>
      <c r="D1816" s="7">
        <v>422136</v>
      </c>
      <c r="E1816" s="7"/>
      <c r="F1816" s="7"/>
      <c r="G1816" s="7"/>
      <c r="H1816" s="7"/>
      <c r="I1816" s="7"/>
      <c r="J1816" s="7"/>
      <c r="K1816" s="7"/>
      <c r="L1816" s="7"/>
      <c r="M1816" s="7"/>
      <c r="N1816" s="7"/>
      <c r="O1816" s="7"/>
      <c r="P1816" s="7"/>
      <c r="Q1816" s="7"/>
      <c r="R1816" s="240"/>
    </row>
    <row r="1817" spans="1:18" ht="27" hidden="1" customHeight="1">
      <c r="A1817" s="230">
        <v>5</v>
      </c>
      <c r="B1817" s="5" t="s">
        <v>1456</v>
      </c>
      <c r="C1817" s="124">
        <f t="shared" si="377"/>
        <v>430080</v>
      </c>
      <c r="D1817" s="7">
        <v>430080</v>
      </c>
      <c r="E1817" s="7"/>
      <c r="F1817" s="7"/>
      <c r="G1817" s="7"/>
      <c r="H1817" s="7"/>
      <c r="I1817" s="7"/>
      <c r="J1817" s="7"/>
      <c r="K1817" s="7"/>
      <c r="L1817" s="7"/>
      <c r="M1817" s="7"/>
      <c r="N1817" s="7"/>
      <c r="O1817" s="7"/>
      <c r="P1817" s="7"/>
      <c r="Q1817" s="7"/>
      <c r="R1817" s="240"/>
    </row>
    <row r="1818" spans="1:18" ht="25.5" hidden="1" customHeight="1">
      <c r="A1818" s="50" t="s">
        <v>1447</v>
      </c>
      <c r="B1818" s="219"/>
      <c r="C1818" s="262">
        <f>C1819+C1820</f>
        <v>5257366.4000000004</v>
      </c>
      <c r="D1818" s="49">
        <f t="shared" ref="D1818:Q1818" si="378">D1819+D1820</f>
        <v>2498466</v>
      </c>
      <c r="E1818" s="49">
        <f t="shared" si="378"/>
        <v>0</v>
      </c>
      <c r="F1818" s="49">
        <f t="shared" si="378"/>
        <v>0</v>
      </c>
      <c r="G1818" s="49">
        <f t="shared" si="378"/>
        <v>800</v>
      </c>
      <c r="H1818" s="49">
        <f t="shared" si="378"/>
        <v>1879552</v>
      </c>
      <c r="I1818" s="49">
        <f t="shared" si="378"/>
        <v>0</v>
      </c>
      <c r="J1818" s="49">
        <f t="shared" si="378"/>
        <v>0</v>
      </c>
      <c r="K1818" s="49">
        <f t="shared" si="378"/>
        <v>280</v>
      </c>
      <c r="L1818" s="49">
        <f t="shared" si="378"/>
        <v>251193.60000000001</v>
      </c>
      <c r="M1818" s="49">
        <f t="shared" si="378"/>
        <v>0</v>
      </c>
      <c r="N1818" s="49">
        <f t="shared" si="378"/>
        <v>0</v>
      </c>
      <c r="O1818" s="49">
        <f t="shared" si="378"/>
        <v>280</v>
      </c>
      <c r="P1818" s="49">
        <f t="shared" si="378"/>
        <v>628154.80000000005</v>
      </c>
      <c r="Q1818" s="49">
        <f t="shared" si="378"/>
        <v>0</v>
      </c>
      <c r="R1818" s="239"/>
    </row>
    <row r="1819" spans="1:18" ht="25.5" hidden="1" customHeight="1">
      <c r="A1819" s="230">
        <v>1</v>
      </c>
      <c r="B1819" s="114" t="s">
        <v>352</v>
      </c>
      <c r="C1819" s="124">
        <f t="shared" ref="C1819:C1820" si="379">D1819+F1819+H1819+J1819+L1819+N1819+P1819+Q1819</f>
        <v>3488801</v>
      </c>
      <c r="D1819" s="7">
        <v>2079137</v>
      </c>
      <c r="E1819" s="7"/>
      <c r="F1819" s="7"/>
      <c r="G1819" s="7">
        <v>600</v>
      </c>
      <c r="H1819" s="7">
        <v>1409664</v>
      </c>
      <c r="I1819" s="7"/>
      <c r="J1819" s="7"/>
      <c r="K1819" s="7"/>
      <c r="L1819" s="7"/>
      <c r="M1819" s="7"/>
      <c r="N1819" s="7"/>
      <c r="O1819" s="7"/>
      <c r="P1819" s="251"/>
      <c r="Q1819" s="7"/>
      <c r="R1819" s="240"/>
    </row>
    <row r="1820" spans="1:18" ht="38.25" hidden="1" customHeight="1">
      <c r="A1820" s="230">
        <v>2</v>
      </c>
      <c r="B1820" s="5" t="s">
        <v>1608</v>
      </c>
      <c r="C1820" s="124">
        <f t="shared" si="379"/>
        <v>1768565.4000000001</v>
      </c>
      <c r="D1820" s="7">
        <v>419329</v>
      </c>
      <c r="E1820" s="7"/>
      <c r="F1820" s="7"/>
      <c r="G1820" s="7">
        <v>200</v>
      </c>
      <c r="H1820" s="7">
        <v>469888</v>
      </c>
      <c r="I1820" s="7"/>
      <c r="J1820" s="7"/>
      <c r="K1820" s="7">
        <v>280</v>
      </c>
      <c r="L1820" s="7">
        <v>251193.60000000001</v>
      </c>
      <c r="M1820" s="7"/>
      <c r="N1820" s="7"/>
      <c r="O1820" s="7">
        <v>280</v>
      </c>
      <c r="P1820" s="7">
        <v>628154.80000000005</v>
      </c>
      <c r="Q1820" s="7"/>
      <c r="R1820" s="240"/>
    </row>
    <row r="1821" spans="1:18" hidden="1">
      <c r="A1821" s="196">
        <v>63</v>
      </c>
      <c r="B1821" s="241" t="s">
        <v>124</v>
      </c>
      <c r="C1821" s="133">
        <f>C1822+C1830</f>
        <v>24784261</v>
      </c>
      <c r="D1821" s="61">
        <f t="shared" ref="D1821:Q1821" si="380">D1822+D1830</f>
        <v>2280750</v>
      </c>
      <c r="E1821" s="61">
        <f t="shared" si="380"/>
        <v>0</v>
      </c>
      <c r="F1821" s="61">
        <f t="shared" si="380"/>
        <v>0</v>
      </c>
      <c r="G1821" s="61">
        <f t="shared" si="380"/>
        <v>3956</v>
      </c>
      <c r="H1821" s="61">
        <f t="shared" si="380"/>
        <v>10208516</v>
      </c>
      <c r="I1821" s="61">
        <f t="shared" si="380"/>
        <v>0</v>
      </c>
      <c r="J1821" s="61">
        <f t="shared" si="380"/>
        <v>0</v>
      </c>
      <c r="K1821" s="61">
        <f t="shared" si="380"/>
        <v>3564.7</v>
      </c>
      <c r="L1821" s="61">
        <f t="shared" si="380"/>
        <v>3511193</v>
      </c>
      <c r="M1821" s="61">
        <f t="shared" si="380"/>
        <v>0</v>
      </c>
      <c r="N1821" s="61">
        <f t="shared" si="380"/>
        <v>0</v>
      </c>
      <c r="O1821" s="61">
        <f t="shared" si="380"/>
        <v>3564.7</v>
      </c>
      <c r="P1821" s="61">
        <f t="shared" si="380"/>
        <v>8783802</v>
      </c>
      <c r="Q1821" s="61">
        <f t="shared" si="380"/>
        <v>0</v>
      </c>
      <c r="R1821" s="209"/>
    </row>
    <row r="1822" spans="1:18" hidden="1">
      <c r="A1822" s="365" t="s">
        <v>125</v>
      </c>
      <c r="B1822" s="365"/>
      <c r="C1822" s="262">
        <f>SUM(C1823:C1829)</f>
        <v>12307405</v>
      </c>
      <c r="D1822" s="49">
        <f t="shared" ref="D1822:Q1822" si="381">SUM(D1823:D1829)</f>
        <v>0</v>
      </c>
      <c r="E1822" s="49">
        <f t="shared" si="381"/>
        <v>0</v>
      </c>
      <c r="F1822" s="49">
        <f t="shared" si="381"/>
        <v>0</v>
      </c>
      <c r="G1822" s="49">
        <f t="shared" si="381"/>
        <v>972</v>
      </c>
      <c r="H1822" s="49">
        <f t="shared" si="381"/>
        <v>2508373</v>
      </c>
      <c r="I1822" s="49">
        <f t="shared" si="381"/>
        <v>0</v>
      </c>
      <c r="J1822" s="49">
        <f t="shared" si="381"/>
        <v>0</v>
      </c>
      <c r="K1822" s="49">
        <f t="shared" si="381"/>
        <v>2840.9999999999995</v>
      </c>
      <c r="L1822" s="49">
        <f t="shared" si="381"/>
        <v>2798356</v>
      </c>
      <c r="M1822" s="49">
        <f t="shared" si="381"/>
        <v>0</v>
      </c>
      <c r="N1822" s="49">
        <f t="shared" si="381"/>
        <v>0</v>
      </c>
      <c r="O1822" s="49">
        <f t="shared" si="381"/>
        <v>2840.9999999999995</v>
      </c>
      <c r="P1822" s="49">
        <f t="shared" si="381"/>
        <v>7000676</v>
      </c>
      <c r="Q1822" s="49">
        <f t="shared" si="381"/>
        <v>0</v>
      </c>
      <c r="R1822" s="93"/>
    </row>
    <row r="1823" spans="1:18" ht="26.25" hidden="1" customHeight="1">
      <c r="A1823" s="4">
        <v>1</v>
      </c>
      <c r="B1823" s="5" t="s">
        <v>1080</v>
      </c>
      <c r="C1823" s="124">
        <f t="shared" ref="C1823:C1829" si="382">D1823+F1823+H1823+J1823+L1823+N1823+P1823+Q1823</f>
        <v>1968430</v>
      </c>
      <c r="D1823" s="7"/>
      <c r="E1823" s="7"/>
      <c r="F1823" s="7"/>
      <c r="G1823" s="7"/>
      <c r="H1823" s="7"/>
      <c r="I1823" s="7"/>
      <c r="J1823" s="7"/>
      <c r="K1823" s="48">
        <v>570.70000000000005</v>
      </c>
      <c r="L1823" s="48">
        <v>562134</v>
      </c>
      <c r="M1823" s="48"/>
      <c r="N1823" s="48"/>
      <c r="O1823" s="48">
        <v>570.70000000000005</v>
      </c>
      <c r="P1823" s="48">
        <v>1406296</v>
      </c>
      <c r="Q1823" s="7"/>
      <c r="R1823" s="93"/>
    </row>
    <row r="1824" spans="1:18" ht="25.5" hidden="1" customHeight="1">
      <c r="A1824" s="4">
        <v>2</v>
      </c>
      <c r="B1824" s="5" t="s">
        <v>1081</v>
      </c>
      <c r="C1824" s="124">
        <f t="shared" si="382"/>
        <v>2462692</v>
      </c>
      <c r="D1824" s="7"/>
      <c r="E1824" s="7"/>
      <c r="F1824" s="7"/>
      <c r="G1824" s="7"/>
      <c r="H1824" s="7"/>
      <c r="I1824" s="7"/>
      <c r="J1824" s="7"/>
      <c r="K1824" s="7">
        <v>714</v>
      </c>
      <c r="L1824" s="7">
        <v>703282</v>
      </c>
      <c r="M1824" s="7"/>
      <c r="N1824" s="7"/>
      <c r="O1824" s="7">
        <v>714</v>
      </c>
      <c r="P1824" s="7">
        <v>1759410</v>
      </c>
      <c r="Q1824" s="7"/>
      <c r="R1824" s="93"/>
    </row>
    <row r="1825" spans="1:18" ht="23.25" hidden="1" customHeight="1">
      <c r="A1825" s="4">
        <v>3</v>
      </c>
      <c r="B1825" s="5" t="s">
        <v>1462</v>
      </c>
      <c r="C1825" s="124">
        <f t="shared" si="382"/>
        <v>939350</v>
      </c>
      <c r="D1825" s="7"/>
      <c r="E1825" s="7"/>
      <c r="F1825" s="7"/>
      <c r="G1825" s="7">
        <v>364</v>
      </c>
      <c r="H1825" s="7">
        <v>939350</v>
      </c>
      <c r="I1825" s="7"/>
      <c r="J1825" s="7"/>
      <c r="K1825" s="7"/>
      <c r="L1825" s="7"/>
      <c r="M1825" s="7"/>
      <c r="N1825" s="7"/>
      <c r="O1825" s="7"/>
      <c r="P1825" s="7"/>
      <c r="Q1825" s="7"/>
      <c r="R1825" s="93"/>
    </row>
    <row r="1826" spans="1:18" ht="37.5" hidden="1">
      <c r="A1826" s="4">
        <v>4</v>
      </c>
      <c r="B1826" s="5" t="s">
        <v>1693</v>
      </c>
      <c r="C1826" s="124">
        <f t="shared" si="382"/>
        <v>2881765</v>
      </c>
      <c r="D1826" s="7"/>
      <c r="E1826" s="7"/>
      <c r="F1826" s="7"/>
      <c r="G1826" s="7"/>
      <c r="H1826" s="7"/>
      <c r="I1826" s="7"/>
      <c r="J1826" s="7"/>
      <c r="K1826" s="7">
        <v>835.5</v>
      </c>
      <c r="L1826" s="7">
        <v>822960</v>
      </c>
      <c r="M1826" s="7"/>
      <c r="N1826" s="7"/>
      <c r="O1826" s="7">
        <v>835.5</v>
      </c>
      <c r="P1826" s="7">
        <v>2058805</v>
      </c>
      <c r="Q1826" s="7"/>
      <c r="R1826" s="93"/>
    </row>
    <row r="1827" spans="1:18" ht="37.5" hidden="1">
      <c r="A1827" s="4">
        <v>5</v>
      </c>
      <c r="B1827" s="5" t="s">
        <v>1694</v>
      </c>
      <c r="C1827" s="124">
        <f t="shared" si="382"/>
        <v>1876831</v>
      </c>
      <c r="D1827" s="7"/>
      <c r="E1827" s="7"/>
      <c r="F1827" s="7"/>
      <c r="G1827" s="7">
        <v>308</v>
      </c>
      <c r="H1827" s="7">
        <v>794834</v>
      </c>
      <c r="I1827" s="7"/>
      <c r="J1827" s="7"/>
      <c r="K1827" s="7">
        <v>313.7</v>
      </c>
      <c r="L1827" s="7">
        <v>308991</v>
      </c>
      <c r="M1827" s="7"/>
      <c r="N1827" s="7"/>
      <c r="O1827" s="7">
        <v>313.7</v>
      </c>
      <c r="P1827" s="7">
        <v>773006</v>
      </c>
      <c r="Q1827" s="7"/>
      <c r="R1827" s="93"/>
    </row>
    <row r="1828" spans="1:18" ht="24" hidden="1" customHeight="1">
      <c r="A1828" s="4">
        <v>6</v>
      </c>
      <c r="B1828" s="5" t="s">
        <v>1082</v>
      </c>
      <c r="C1828" s="124">
        <f t="shared" si="382"/>
        <v>1404148</v>
      </c>
      <c r="D1828" s="7"/>
      <c r="E1828" s="7"/>
      <c r="F1828" s="7"/>
      <c r="G1828" s="7"/>
      <c r="H1828" s="7"/>
      <c r="I1828" s="7"/>
      <c r="J1828" s="7"/>
      <c r="K1828" s="7">
        <v>407.1</v>
      </c>
      <c r="L1828" s="7">
        <v>400989</v>
      </c>
      <c r="M1828" s="7"/>
      <c r="N1828" s="7"/>
      <c r="O1828" s="7">
        <v>407.1</v>
      </c>
      <c r="P1828" s="7">
        <v>1003159</v>
      </c>
      <c r="Q1828" s="7"/>
      <c r="R1828" s="93"/>
    </row>
    <row r="1829" spans="1:18" hidden="1">
      <c r="A1829" s="4">
        <v>7</v>
      </c>
      <c r="B1829" s="5" t="s">
        <v>1455</v>
      </c>
      <c r="C1829" s="124">
        <f t="shared" si="382"/>
        <v>774189</v>
      </c>
      <c r="D1829" s="7"/>
      <c r="E1829" s="7"/>
      <c r="F1829" s="7"/>
      <c r="G1829" s="7">
        <v>300</v>
      </c>
      <c r="H1829" s="7">
        <v>774189</v>
      </c>
      <c r="I1829" s="7"/>
      <c r="J1829" s="7"/>
      <c r="K1829" s="7"/>
      <c r="L1829" s="7"/>
      <c r="M1829" s="7"/>
      <c r="N1829" s="7"/>
      <c r="O1829" s="7"/>
      <c r="P1829" s="7"/>
      <c r="Q1829" s="7"/>
      <c r="R1829" s="93"/>
    </row>
    <row r="1830" spans="1:18" hidden="1">
      <c r="A1830" s="365" t="s">
        <v>126</v>
      </c>
      <c r="B1830" s="365"/>
      <c r="C1830" s="262">
        <f>C1831+C1832+C1833+C1834+C1835+C1836+C1837+C1838</f>
        <v>12476856</v>
      </c>
      <c r="D1830" s="49">
        <f t="shared" ref="D1830:Q1830" si="383">D1831+D1832+D1833+D1834+D1835+D1836+D1837+D1838</f>
        <v>2280750</v>
      </c>
      <c r="E1830" s="49">
        <f t="shared" si="383"/>
        <v>0</v>
      </c>
      <c r="F1830" s="49">
        <f t="shared" si="383"/>
        <v>0</v>
      </c>
      <c r="G1830" s="49">
        <f t="shared" si="383"/>
        <v>2984</v>
      </c>
      <c r="H1830" s="49">
        <f t="shared" si="383"/>
        <v>7700143</v>
      </c>
      <c r="I1830" s="49">
        <f t="shared" si="383"/>
        <v>0</v>
      </c>
      <c r="J1830" s="49">
        <f t="shared" si="383"/>
        <v>0</v>
      </c>
      <c r="K1830" s="49">
        <f t="shared" si="383"/>
        <v>723.7</v>
      </c>
      <c r="L1830" s="49">
        <f t="shared" si="383"/>
        <v>712837</v>
      </c>
      <c r="M1830" s="49">
        <f t="shared" si="383"/>
        <v>0</v>
      </c>
      <c r="N1830" s="49">
        <f t="shared" si="383"/>
        <v>0</v>
      </c>
      <c r="O1830" s="49">
        <f t="shared" si="383"/>
        <v>723.7</v>
      </c>
      <c r="P1830" s="49">
        <f t="shared" si="383"/>
        <v>1783126</v>
      </c>
      <c r="Q1830" s="49">
        <f t="shared" si="383"/>
        <v>0</v>
      </c>
      <c r="R1830" s="229"/>
    </row>
    <row r="1831" spans="1:18" hidden="1">
      <c r="A1831" s="4">
        <v>1</v>
      </c>
      <c r="B1831" s="5" t="s">
        <v>1083</v>
      </c>
      <c r="C1831" s="124">
        <f t="shared" ref="C1831:C1838" si="384">D1831+F1831+H1831+J1831+L1831+N1831+P1831+Q1831</f>
        <v>1842569</v>
      </c>
      <c r="D1831" s="7"/>
      <c r="E1831" s="7"/>
      <c r="F1831" s="7"/>
      <c r="G1831" s="7">
        <v>714</v>
      </c>
      <c r="H1831" s="7">
        <v>1842569</v>
      </c>
      <c r="I1831" s="7"/>
      <c r="J1831" s="7"/>
      <c r="K1831" s="7"/>
      <c r="L1831" s="7"/>
      <c r="M1831" s="7"/>
      <c r="N1831" s="7"/>
      <c r="O1831" s="7"/>
      <c r="P1831" s="7"/>
      <c r="Q1831" s="7"/>
      <c r="R1831" s="93"/>
    </row>
    <row r="1832" spans="1:18" ht="22.5" hidden="1" customHeight="1">
      <c r="A1832" s="4">
        <v>2</v>
      </c>
      <c r="B1832" s="5" t="s">
        <v>1084</v>
      </c>
      <c r="C1832" s="124">
        <f t="shared" si="384"/>
        <v>865750</v>
      </c>
      <c r="D1832" s="7">
        <v>865750</v>
      </c>
      <c r="E1832" s="7"/>
      <c r="F1832" s="7"/>
      <c r="G1832" s="7"/>
      <c r="H1832" s="7"/>
      <c r="I1832" s="7"/>
      <c r="J1832" s="7"/>
      <c r="K1832" s="7"/>
      <c r="L1832" s="7"/>
      <c r="M1832" s="7"/>
      <c r="N1832" s="7"/>
      <c r="O1832" s="7"/>
      <c r="P1832" s="7"/>
      <c r="Q1832" s="7"/>
      <c r="R1832" s="93"/>
    </row>
    <row r="1833" spans="1:18" ht="23.25" hidden="1" customHeight="1">
      <c r="A1833" s="4">
        <v>3</v>
      </c>
      <c r="B1833" s="5" t="s">
        <v>1085</v>
      </c>
      <c r="C1833" s="124">
        <f t="shared" si="384"/>
        <v>1415000</v>
      </c>
      <c r="D1833" s="7">
        <v>1415000</v>
      </c>
      <c r="E1833" s="7"/>
      <c r="F1833" s="7"/>
      <c r="G1833" s="7"/>
      <c r="H1833" s="7"/>
      <c r="I1833" s="7"/>
      <c r="J1833" s="7"/>
      <c r="K1833" s="7"/>
      <c r="L1833" s="7"/>
      <c r="M1833" s="7"/>
      <c r="N1833" s="7"/>
      <c r="O1833" s="7"/>
      <c r="P1833" s="7"/>
      <c r="Q1833" s="7"/>
      <c r="R1833" s="93"/>
    </row>
    <row r="1834" spans="1:18" ht="21" hidden="1" customHeight="1">
      <c r="A1834" s="4">
        <v>4</v>
      </c>
      <c r="B1834" s="5" t="s">
        <v>1086</v>
      </c>
      <c r="C1834" s="124">
        <f t="shared" si="384"/>
        <v>825600</v>
      </c>
      <c r="D1834" s="7"/>
      <c r="E1834" s="7"/>
      <c r="F1834" s="7"/>
      <c r="G1834" s="7">
        <v>320</v>
      </c>
      <c r="H1834" s="7">
        <v>825600</v>
      </c>
      <c r="I1834" s="7"/>
      <c r="J1834" s="7"/>
      <c r="K1834" s="7"/>
      <c r="L1834" s="7"/>
      <c r="M1834" s="7"/>
      <c r="N1834" s="7"/>
      <c r="O1834" s="7"/>
      <c r="P1834" s="7"/>
      <c r="Q1834" s="7"/>
      <c r="R1834" s="93"/>
    </row>
    <row r="1835" spans="1:18" ht="21" hidden="1" customHeight="1">
      <c r="A1835" s="4">
        <v>5</v>
      </c>
      <c r="B1835" s="5" t="s">
        <v>1087</v>
      </c>
      <c r="C1835" s="124">
        <f t="shared" si="384"/>
        <v>722576</v>
      </c>
      <c r="D1835" s="7"/>
      <c r="E1835" s="7"/>
      <c r="F1835" s="7"/>
      <c r="G1835" s="7">
        <v>280</v>
      </c>
      <c r="H1835" s="7">
        <v>722576</v>
      </c>
      <c r="I1835" s="7"/>
      <c r="J1835" s="7"/>
      <c r="K1835" s="7"/>
      <c r="L1835" s="7"/>
      <c r="M1835" s="7"/>
      <c r="N1835" s="7"/>
      <c r="O1835" s="7"/>
      <c r="P1835" s="7"/>
      <c r="Q1835" s="7"/>
      <c r="R1835" s="93"/>
    </row>
    <row r="1836" spans="1:18" ht="22.5" hidden="1" customHeight="1">
      <c r="A1836" s="4">
        <v>6</v>
      </c>
      <c r="B1836" s="5" t="s">
        <v>1088</v>
      </c>
      <c r="C1836" s="124">
        <f t="shared" si="384"/>
        <v>567738</v>
      </c>
      <c r="D1836" s="7"/>
      <c r="E1836" s="7"/>
      <c r="F1836" s="7"/>
      <c r="G1836" s="7">
        <v>220</v>
      </c>
      <c r="H1836" s="7">
        <v>567738</v>
      </c>
      <c r="I1836" s="7"/>
      <c r="J1836" s="7"/>
      <c r="K1836" s="7"/>
      <c r="L1836" s="7"/>
      <c r="M1836" s="7"/>
      <c r="N1836" s="7"/>
      <c r="O1836" s="7"/>
      <c r="P1836" s="7"/>
      <c r="Q1836" s="7"/>
      <c r="R1836" s="93"/>
    </row>
    <row r="1837" spans="1:18" ht="22.5" hidden="1" customHeight="1">
      <c r="A1837" s="4">
        <v>7</v>
      </c>
      <c r="B1837" s="16" t="s">
        <v>353</v>
      </c>
      <c r="C1837" s="124">
        <f t="shared" si="384"/>
        <v>4327963</v>
      </c>
      <c r="D1837" s="7"/>
      <c r="E1837" s="7"/>
      <c r="F1837" s="7"/>
      <c r="G1837" s="7">
        <v>710</v>
      </c>
      <c r="H1837" s="7">
        <v>1832000</v>
      </c>
      <c r="I1837" s="7"/>
      <c r="J1837" s="7"/>
      <c r="K1837" s="7">
        <v>723.7</v>
      </c>
      <c r="L1837" s="7">
        <v>712837</v>
      </c>
      <c r="M1837" s="7"/>
      <c r="N1837" s="7"/>
      <c r="O1837" s="7">
        <v>723.7</v>
      </c>
      <c r="P1837" s="7">
        <v>1783126</v>
      </c>
      <c r="Q1837" s="7"/>
      <c r="R1837" s="93"/>
    </row>
    <row r="1838" spans="1:18" ht="24" hidden="1" customHeight="1">
      <c r="A1838" s="4">
        <v>8</v>
      </c>
      <c r="B1838" s="16" t="s">
        <v>354</v>
      </c>
      <c r="C1838" s="124">
        <f t="shared" si="384"/>
        <v>1909660</v>
      </c>
      <c r="D1838" s="7"/>
      <c r="E1838" s="7"/>
      <c r="F1838" s="7"/>
      <c r="G1838" s="7">
        <v>740</v>
      </c>
      <c r="H1838" s="7">
        <v>1909660</v>
      </c>
      <c r="I1838" s="7"/>
      <c r="J1838" s="7"/>
      <c r="K1838" s="7"/>
      <c r="L1838" s="7"/>
      <c r="M1838" s="7"/>
      <c r="N1838" s="7"/>
      <c r="O1838" s="7"/>
      <c r="P1838" s="7"/>
      <c r="Q1838" s="7"/>
      <c r="R1838" s="93"/>
    </row>
    <row r="1839" spans="1:18" hidden="1"/>
    <row r="1840" spans="1:18" hidden="1"/>
    <row r="1841" spans="3:3" hidden="1"/>
    <row r="1842" spans="3:3" hidden="1">
      <c r="C1842" s="63"/>
    </row>
    <row r="1843" spans="3:3" hidden="1"/>
  </sheetData>
  <autoFilter ref="A14:S1838">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autoFilter>
  <customSheetViews>
    <customSheetView guid="{52C56C69-E76E-46A4-93DC-3FEF3C34E98B}" scale="60" showPageBreaks="1" printArea="1" showAutoFilter="1" hiddenRows="1" view="pageBreakPreview">
      <selection activeCell="N7" sqref="N7"/>
      <pageMargins left="0.27559055118110237" right="0.27559055118110237" top="1.1811023622047245" bottom="0.59055118110236227" header="0" footer="0"/>
      <pageSetup paperSize="9" scale="35" firstPageNumber="11" fitToWidth="0" fitToHeight="0" pageOrder="overThenDown" orientation="landscape" useFirstPageNumber="1" horizontalDpi="300" verticalDpi="300" r:id="rId1"/>
      <headerFooter alignWithMargins="0">
        <oddHeader>&amp;R&amp;"Times New Roman,обычный"&amp;26&amp;P</oddHeader>
      </headerFooter>
      <autoFilter ref="A14:S1838">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autoFilter>
    </customSheetView>
    <customSheetView guid="{65206307-21C8-4115-99FA-EA1C2EDA3D18}" scale="60" showPageBreaks="1" printArea="1" view="pageBreakPreview" topLeftCell="A33">
      <selection activeCell="B42" sqref="B42"/>
      <pageMargins left="0.27559055118110237" right="0.27559055118110237" top="1.1811023622047245" bottom="0.59055118110236227" header="0" footer="0"/>
      <pageSetup paperSize="9" scale="35" firstPageNumber="39" fitToWidth="0" fitToHeight="0" pageOrder="overThenDown" orientation="landscape" useFirstPageNumber="1" horizontalDpi="300" verticalDpi="300" r:id="rId2"/>
      <headerFooter alignWithMargins="0">
        <oddHeader>&amp;R&amp;"Times New Roman,обычный"&amp;26&amp;P</oddHeader>
      </headerFooter>
    </customSheetView>
  </customSheetViews>
  <mergeCells count="109">
    <mergeCell ref="T1529:AI1529"/>
    <mergeCell ref="S1530:S1531"/>
    <mergeCell ref="T1530:T1531"/>
    <mergeCell ref="U1530:U1531"/>
    <mergeCell ref="V1530:V1531"/>
    <mergeCell ref="W1530:W1531"/>
    <mergeCell ref="X1530:X1531"/>
    <mergeCell ref="Y1530:Y1531"/>
    <mergeCell ref="S1504:AI1504"/>
    <mergeCell ref="AF1530:AF1531"/>
    <mergeCell ref="AG1530:AG1531"/>
    <mergeCell ref="AH1530:AH1531"/>
    <mergeCell ref="AI1530:AI1531"/>
    <mergeCell ref="AC1530:AC1531"/>
    <mergeCell ref="AD1530:AD1531"/>
    <mergeCell ref="AE1530:AE1531"/>
    <mergeCell ref="Z1530:Z1531"/>
    <mergeCell ref="AA1530:AA1531"/>
    <mergeCell ref="AB1530:AB1531"/>
    <mergeCell ref="A1822:B1822"/>
    <mergeCell ref="A1830:B1830"/>
    <mergeCell ref="A1689:B1689"/>
    <mergeCell ref="A1723:B1723"/>
    <mergeCell ref="A1725:B1725"/>
    <mergeCell ref="A1794:B1794"/>
    <mergeCell ref="A1796:B1796"/>
    <mergeCell ref="A1798:B1798"/>
    <mergeCell ref="A1776:B1776"/>
    <mergeCell ref="A1773:B1773"/>
    <mergeCell ref="A1352:B1352"/>
    <mergeCell ref="A1393:B1393"/>
    <mergeCell ref="A1395:B1395"/>
    <mergeCell ref="A1397:B1397"/>
    <mergeCell ref="A1408:B1408"/>
    <mergeCell ref="A1412:B1412"/>
    <mergeCell ref="A1424:B1424"/>
    <mergeCell ref="A1360:B1360"/>
    <mergeCell ref="A1331:B1331"/>
    <mergeCell ref="A1366:B1366"/>
    <mergeCell ref="A1356:B1356"/>
    <mergeCell ref="A21:B21"/>
    <mergeCell ref="A18:B18"/>
    <mergeCell ref="A19:B19"/>
    <mergeCell ref="A888:B888"/>
    <mergeCell ref="A905:B905"/>
    <mergeCell ref="A110:B110"/>
    <mergeCell ref="A194:B194"/>
    <mergeCell ref="A268:B268"/>
    <mergeCell ref="A274:B274"/>
    <mergeCell ref="A20:B20"/>
    <mergeCell ref="A28:B28"/>
    <mergeCell ref="A23:B23"/>
    <mergeCell ref="A25:B25"/>
    <mergeCell ref="A458:B458"/>
    <mergeCell ref="A278:B278"/>
    <mergeCell ref="A882:B882"/>
    <mergeCell ref="M1:Q1"/>
    <mergeCell ref="M2:Q2"/>
    <mergeCell ref="M3:Q3"/>
    <mergeCell ref="M4:Q4"/>
    <mergeCell ref="M5:Q5"/>
    <mergeCell ref="O15:P15"/>
    <mergeCell ref="A8:Q8"/>
    <mergeCell ref="A14:A16"/>
    <mergeCell ref="C14:C15"/>
    <mergeCell ref="D14:N14"/>
    <mergeCell ref="K15:L15"/>
    <mergeCell ref="M15:N15"/>
    <mergeCell ref="B14:B16"/>
    <mergeCell ref="A10:E10"/>
    <mergeCell ref="A11:E11"/>
    <mergeCell ref="A12:E12"/>
    <mergeCell ref="A13:E13"/>
    <mergeCell ref="O14:Q14"/>
    <mergeCell ref="E15:F15"/>
    <mergeCell ref="G15:H15"/>
    <mergeCell ref="I15:J15"/>
    <mergeCell ref="A1682:B1682"/>
    <mergeCell ref="A1451:B1451"/>
    <mergeCell ref="A1441:B1441"/>
    <mergeCell ref="A1665:B1665"/>
    <mergeCell ref="A1476:B1476"/>
    <mergeCell ref="A1485:B1485"/>
    <mergeCell ref="A1461:B1461"/>
    <mergeCell ref="A1643:B1643"/>
    <mergeCell ref="A1645:B1645"/>
    <mergeCell ref="A1677:B1677"/>
    <mergeCell ref="A1679:B1679"/>
    <mergeCell ref="A1472:B1472"/>
    <mergeCell ref="A1175:B1175"/>
    <mergeCell ref="A1177:B1177"/>
    <mergeCell ref="A1327:B1327"/>
    <mergeCell ref="A1350:B1350"/>
    <mergeCell ref="A1329:B1329"/>
    <mergeCell ref="A1234:B1234"/>
    <mergeCell ref="A1232:B1232"/>
    <mergeCell ref="A445:B445"/>
    <mergeCell ref="A31:B31"/>
    <mergeCell ref="A476:B476"/>
    <mergeCell ref="A496:B496"/>
    <mergeCell ref="A945:B945"/>
    <mergeCell ref="A1065:B1065"/>
    <mergeCell ref="A1130:B1130"/>
    <mergeCell ref="A939:B939"/>
    <mergeCell ref="A932:B932"/>
    <mergeCell ref="A1024:B1024"/>
    <mergeCell ref="A1031:B1031"/>
    <mergeCell ref="A1036:B1036"/>
    <mergeCell ref="A1173:B1173"/>
  </mergeCells>
  <pageMargins left="0.27559055118110237" right="0.27559055118110237" top="1.1811023622047245" bottom="0.59055118110236227" header="0" footer="0"/>
  <pageSetup paperSize="9" scale="35" firstPageNumber="11" fitToWidth="0" fitToHeight="0" pageOrder="overThenDown" orientation="landscape" useFirstPageNumber="1" horizontalDpi="300" verticalDpi="300" r:id="rId3"/>
  <headerFooter alignWithMargins="0">
    <oddHeader>&amp;R&amp;"Times New Roman,обычный"&amp;26&amp;P</oddHeader>
  </headerFooter>
</worksheet>
</file>

<file path=xl/worksheets/wsSortMap1.xml><?xml version="1.0" encoding="utf-8"?>
<worksheetSortMap xmlns="http://schemas.microsoft.com/office/excel/2006/main">
  <rowSortMap ref="A1032:IV1083" count="47">
    <row newVal="1031" oldVal="1032"/>
    <row newVal="1032" oldVal="1031"/>
    <row newVal="1036" oldVal="1057"/>
    <row newVal="1037" oldVal="1041"/>
    <row newVal="1038" oldVal="1037"/>
    <row newVal="1039" oldVal="1050"/>
    <row newVal="1040" oldVal="1044"/>
    <row newVal="1041" oldVal="1045"/>
    <row newVal="1042" oldVal="1055"/>
    <row newVal="1043" oldVal="1056"/>
    <row newVal="1044" oldVal="1036"/>
    <row newVal="1045" oldVal="1048"/>
    <row newVal="1046" oldVal="1049"/>
    <row newVal="1047" oldVal="1043"/>
    <row newVal="1048" oldVal="1042"/>
    <row newVal="1049" oldVal="1058"/>
    <row newVal="1050" oldVal="1053"/>
    <row newVal="1051" oldVal="1047"/>
    <row newVal="1053" oldVal="1046"/>
    <row newVal="1054" oldVal="1051"/>
    <row newVal="1055" oldVal="1040"/>
    <row newVal="1056" oldVal="1039"/>
    <row newVal="1057" oldVal="1038"/>
    <row newVal="1058" oldVal="1061"/>
    <row newVal="1059" oldVal="1060"/>
    <row newVal="1060" oldVal="1063"/>
    <row newVal="1061" oldVal="1062"/>
    <row newVal="1062" oldVal="1059"/>
    <row newVal="1063" oldVal="1054"/>
    <row newVal="1065" oldVal="1080"/>
    <row newVal="1066" oldVal="1082"/>
    <row newVal="1067" oldVal="1068"/>
    <row newVal="1068" oldVal="1069"/>
    <row newVal="1069" oldVal="1078"/>
    <row newVal="1070" oldVal="1076"/>
    <row newVal="1071" oldVal="1066"/>
    <row newVal="1072" oldVal="1079"/>
    <row newVal="1073" oldVal="1065"/>
    <row newVal="1074" oldVal="1081"/>
    <row newVal="1075" oldVal="1077"/>
    <row newVal="1076" oldVal="1070"/>
    <row newVal="1077" oldVal="1071"/>
    <row newVal="1078" oldVal="1072"/>
    <row newVal="1079" oldVal="1073"/>
    <row newVal="1080" oldVal="1067"/>
    <row newVal="1081" oldVal="1074"/>
    <row newVal="1082" oldVal="1075"/>
  </rowSortMap>
</worksheetSortMap>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 1</vt:lpstr>
      <vt:lpstr>'Лист 1'!Заголовки_для_печати</vt:lpstr>
      <vt:lpstr>'Лист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Pinyaskin</cp:lastModifiedBy>
  <cp:lastPrinted>2017-02-06T02:59:46Z</cp:lastPrinted>
  <dcterms:created xsi:type="dcterms:W3CDTF">2016-04-27T10:32:15Z</dcterms:created>
  <dcterms:modified xsi:type="dcterms:W3CDTF">2017-03-10T06:58:13Z</dcterms:modified>
</cp:coreProperties>
</file>